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30"/>
  <workbookPr/>
  <mc:AlternateContent xmlns:mc="http://schemas.openxmlformats.org/markup-compatibility/2006">
    <mc:Choice Requires="x15">
      <x15ac:absPath xmlns:x15ac="http://schemas.microsoft.com/office/spreadsheetml/2010/11/ac" url="D:\TempUserProfiles\NetworkService\AppData\Local\Packages\oice_16_974fa576_32c1d314_21da\AC\Temp\"/>
    </mc:Choice>
  </mc:AlternateContent>
  <xr:revisionPtr revIDLastSave="0" documentId="8_{4F126BBD-3985-43FA-B4AD-926BC5F46A38}" xr6:coauthVersionLast="47" xr6:coauthVersionMax="47" xr10:uidLastSave="{00000000-0000-0000-0000-000000000000}"/>
  <bookViews>
    <workbookView xWindow="-60" yWindow="-60" windowWidth="15480" windowHeight="11640" firstSheet="4" activeTab="4" xr2:uid="{00000000-000D-0000-FFFF-FFFF00000000}"/>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19" i="1" l="1"/>
  <c r="T1719" i="1"/>
  <c r="V1719" i="1"/>
  <c r="R1838" i="1"/>
  <c r="H1726" i="1"/>
  <c r="H1470" i="1"/>
  <c r="H1294" i="1"/>
  <c r="H1166" i="1"/>
  <c r="H782" i="1"/>
  <c r="H757" i="1"/>
  <c r="H671" i="1"/>
  <c r="H567" i="1"/>
  <c r="H403" i="1"/>
  <c r="H366" i="1"/>
  <c r="H358" i="1"/>
  <c r="H293" i="1"/>
  <c r="H212" i="1"/>
  <c r="H177" i="1"/>
  <c r="H152" i="1"/>
  <c r="H120" i="1"/>
  <c r="H24" i="1"/>
  <c r="H17" i="1"/>
  <c r="F1839" i="1"/>
  <c r="R1837" i="1"/>
  <c r="R1836" i="1"/>
  <c r="D1834" i="1"/>
  <c r="D1833" i="1"/>
  <c r="R1835" i="1"/>
  <c r="C1834" i="1"/>
  <c r="C1833" i="1"/>
  <c r="R1834" i="1"/>
  <c r="D1831" i="1"/>
  <c r="D1830" i="1"/>
  <c r="E1835" i="1"/>
  <c r="E1838" i="1"/>
  <c r="E1839" i="1"/>
  <c r="H1038"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G990" i="1"/>
  <c r="G989" i="1"/>
  <c r="R989" i="1"/>
  <c r="G988" i="1"/>
  <c r="G987" i="1"/>
  <c r="G986" i="1"/>
  <c r="G985" i="1"/>
  <c r="G984" i="1"/>
  <c r="G983" i="1"/>
  <c r="G982" i="1"/>
  <c r="R981" i="1"/>
  <c r="G980" i="1"/>
  <c r="G979" i="1"/>
  <c r="G978" i="1"/>
  <c r="G977" i="1"/>
  <c r="G976" i="1"/>
  <c r="G975" i="1"/>
  <c r="G974" i="1"/>
  <c r="G973" i="1"/>
  <c r="G972" i="1"/>
  <c r="G971" i="1"/>
  <c r="R971" i="1"/>
  <c r="G970" i="1"/>
  <c r="G968" i="1"/>
  <c r="R968" i="1"/>
  <c r="G967" i="1"/>
  <c r="G966" i="1"/>
  <c r="G965" i="1"/>
  <c r="G964" i="1"/>
  <c r="R964" i="1"/>
  <c r="G963" i="1"/>
  <c r="G962" i="1"/>
  <c r="R962" i="1"/>
  <c r="G961" i="1"/>
  <c r="G960" i="1"/>
  <c r="G959" i="1"/>
  <c r="G958" i="1"/>
  <c r="G956" i="1"/>
  <c r="R956" i="1"/>
  <c r="G955" i="1"/>
  <c r="G954" i="1"/>
  <c r="R954" i="1"/>
  <c r="G953" i="1"/>
  <c r="G952" i="1"/>
  <c r="G951" i="1"/>
  <c r="G950" i="1"/>
  <c r="G949" i="1"/>
  <c r="G948" i="1"/>
  <c r="G947" i="1"/>
  <c r="G946" i="1"/>
  <c r="R946" i="1"/>
  <c r="G944" i="1"/>
  <c r="R944" i="1"/>
  <c r="G943" i="1"/>
  <c r="G942" i="1"/>
  <c r="R942" i="1"/>
  <c r="G941" i="1"/>
  <c r="G940" i="1"/>
  <c r="G939" i="1"/>
  <c r="G938" i="1"/>
  <c r="R938" i="1"/>
  <c r="G937" i="1"/>
  <c r="G936" i="1"/>
  <c r="G935" i="1"/>
  <c r="R935" i="1"/>
  <c r="G934" i="1"/>
  <c r="G932" i="1"/>
  <c r="G931" i="1"/>
  <c r="G930" i="1"/>
  <c r="G929" i="1"/>
  <c r="G928" i="1"/>
  <c r="G927" i="1"/>
  <c r="R927" i="1"/>
  <c r="G926" i="1"/>
  <c r="G925" i="1"/>
  <c r="G924" i="1"/>
  <c r="G923" i="1"/>
  <c r="G922" i="1"/>
  <c r="G920" i="1"/>
  <c r="R920" i="1"/>
  <c r="G919" i="1"/>
  <c r="R919" i="1"/>
  <c r="G918" i="1"/>
  <c r="G917" i="1"/>
  <c r="R916" i="1"/>
  <c r="G916" i="1"/>
  <c r="G915" i="1"/>
  <c r="G914" i="1"/>
  <c r="G913" i="1"/>
  <c r="G912" i="1"/>
  <c r="G911" i="1"/>
  <c r="R910" i="1"/>
  <c r="G910" i="1"/>
  <c r="G908" i="1"/>
  <c r="G907" i="1"/>
  <c r="G906" i="1"/>
  <c r="R906" i="1"/>
  <c r="G905" i="1"/>
  <c r="R905" i="1"/>
  <c r="G904" i="1"/>
  <c r="R904" i="1"/>
  <c r="G903" i="1"/>
  <c r="G902" i="1"/>
  <c r="G901" i="1"/>
  <c r="G900" i="1"/>
  <c r="G899" i="1"/>
  <c r="G898" i="1"/>
  <c r="G896" i="1"/>
  <c r="R896" i="1"/>
  <c r="G895" i="1"/>
  <c r="R895" i="1"/>
  <c r="G894" i="1"/>
  <c r="G893" i="1"/>
  <c r="G892" i="1"/>
  <c r="G891" i="1"/>
  <c r="G890" i="1"/>
  <c r="G889" i="1"/>
  <c r="G888" i="1"/>
  <c r="R888" i="1"/>
  <c r="G887" i="1"/>
  <c r="G886" i="1"/>
  <c r="G884" i="1"/>
  <c r="G883" i="1"/>
  <c r="G882" i="1"/>
  <c r="G881" i="1"/>
  <c r="G880" i="1"/>
  <c r="G879" i="1"/>
  <c r="G878" i="1"/>
  <c r="G877" i="1"/>
  <c r="G876" i="1"/>
  <c r="G875" i="1"/>
  <c r="G874" i="1"/>
  <c r="G872" i="1"/>
  <c r="R872" i="1"/>
  <c r="G871" i="1"/>
  <c r="G870" i="1"/>
  <c r="G869" i="1"/>
  <c r="G868" i="1"/>
  <c r="G867" i="1"/>
  <c r="G866" i="1"/>
  <c r="G865" i="1"/>
  <c r="G864" i="1"/>
  <c r="G863" i="1"/>
  <c r="R863" i="1"/>
  <c r="G862" i="1"/>
  <c r="G860" i="1"/>
  <c r="R860" i="1"/>
  <c r="G859" i="1"/>
  <c r="G858" i="1"/>
  <c r="G857" i="1"/>
  <c r="G856" i="1"/>
  <c r="G855" i="1"/>
  <c r="G854" i="1"/>
  <c r="G853" i="1"/>
  <c r="G852" i="1"/>
  <c r="G851" i="1"/>
  <c r="G850" i="1"/>
  <c r="G848" i="1"/>
  <c r="R848" i="1"/>
  <c r="G847" i="1"/>
  <c r="G846" i="1"/>
  <c r="G845" i="1"/>
  <c r="G844" i="1"/>
  <c r="G843" i="1"/>
  <c r="G842" i="1"/>
  <c r="G841" i="1"/>
  <c r="G840" i="1"/>
  <c r="G839" i="1"/>
  <c r="G838" i="1"/>
  <c r="G836" i="1"/>
  <c r="R836" i="1"/>
  <c r="G835" i="1"/>
  <c r="R834" i="1"/>
  <c r="G834" i="1"/>
  <c r="G833" i="1"/>
  <c r="G832" i="1"/>
  <c r="G831" i="1"/>
  <c r="R831" i="1"/>
  <c r="G830" i="1"/>
  <c r="G829" i="1"/>
  <c r="R829" i="1"/>
  <c r="G828" i="1"/>
  <c r="G827" i="1"/>
  <c r="G826" i="1"/>
  <c r="R825" i="1"/>
  <c r="G824" i="1"/>
  <c r="G823" i="1"/>
  <c r="R823" i="1"/>
  <c r="G822" i="1"/>
  <c r="G821" i="1"/>
  <c r="G820" i="1"/>
  <c r="R820" i="1"/>
  <c r="G819" i="1"/>
  <c r="G818" i="1"/>
  <c r="G817" i="1"/>
  <c r="G816" i="1"/>
  <c r="R816" i="1"/>
  <c r="G815" i="1"/>
  <c r="R815" i="1"/>
  <c r="G814" i="1"/>
  <c r="R814" i="1"/>
  <c r="G812" i="1"/>
  <c r="G811" i="1"/>
  <c r="G810" i="1"/>
  <c r="R810" i="1"/>
  <c r="G809" i="1"/>
  <c r="G808" i="1"/>
  <c r="G807" i="1"/>
  <c r="G806" i="1"/>
  <c r="G805" i="1"/>
  <c r="R805" i="1"/>
  <c r="G804" i="1"/>
  <c r="G803" i="1"/>
  <c r="G802" i="1"/>
  <c r="R801" i="1"/>
  <c r="G800" i="1"/>
  <c r="R800" i="1"/>
  <c r="G799" i="1"/>
  <c r="G798" i="1"/>
  <c r="G797" i="1"/>
  <c r="G796" i="1"/>
  <c r="G795" i="1"/>
  <c r="R795" i="1"/>
  <c r="G794" i="1"/>
  <c r="G793" i="1"/>
  <c r="G792" i="1"/>
  <c r="R791" i="1"/>
  <c r="G791" i="1"/>
  <c r="G790" i="1"/>
  <c r="G788" i="1"/>
  <c r="G787" i="1"/>
  <c r="R787" i="1"/>
  <c r="G786" i="1"/>
  <c r="G785" i="1"/>
  <c r="G784" i="1"/>
  <c r="G783" i="1"/>
  <c r="G782" i="1"/>
  <c r="G781" i="1"/>
  <c r="G780" i="1"/>
  <c r="G779" i="1"/>
  <c r="G778" i="1"/>
  <c r="R777" i="1"/>
  <c r="G776" i="1"/>
  <c r="G775" i="1"/>
  <c r="G774" i="1"/>
  <c r="R774" i="1"/>
  <c r="G773" i="1"/>
  <c r="G772" i="1"/>
  <c r="R771" i="1"/>
  <c r="G771" i="1"/>
  <c r="G770" i="1"/>
  <c r="G769" i="1"/>
  <c r="G768" i="1"/>
  <c r="G767" i="1"/>
  <c r="G766" i="1"/>
  <c r="G764" i="1"/>
  <c r="G763" i="1"/>
  <c r="G762" i="1"/>
  <c r="G761" i="1"/>
  <c r="G760" i="1"/>
  <c r="G759" i="1"/>
  <c r="G758" i="1"/>
  <c r="R758" i="1"/>
  <c r="G757" i="1"/>
  <c r="G756" i="1"/>
  <c r="G755" i="1"/>
  <c r="G754" i="1"/>
  <c r="G752" i="1"/>
  <c r="R752" i="1"/>
  <c r="G751" i="1"/>
  <c r="G750" i="1"/>
  <c r="R750" i="1"/>
  <c r="G749" i="1"/>
  <c r="G748" i="1"/>
  <c r="G747" i="1"/>
  <c r="G746" i="1"/>
  <c r="G745" i="1"/>
  <c r="G744" i="1"/>
  <c r="G743" i="1"/>
  <c r="G742" i="1"/>
  <c r="G740" i="1"/>
  <c r="R739" i="1"/>
  <c r="G739" i="1"/>
  <c r="G738" i="1"/>
  <c r="G737" i="1"/>
  <c r="G736" i="1"/>
  <c r="G735" i="1"/>
  <c r="G734" i="1"/>
  <c r="G733" i="1"/>
  <c r="R732" i="1"/>
  <c r="G732" i="1"/>
  <c r="G731" i="1"/>
  <c r="G730" i="1"/>
  <c r="G728" i="1"/>
  <c r="R728" i="1"/>
  <c r="G727" i="1"/>
  <c r="R727" i="1"/>
  <c r="G726" i="1"/>
  <c r="R726" i="1"/>
  <c r="G725" i="1"/>
  <c r="G724" i="1"/>
  <c r="G723" i="1"/>
  <c r="G722" i="1"/>
  <c r="R722" i="1"/>
  <c r="G721" i="1"/>
  <c r="R721" i="1"/>
  <c r="G720" i="1"/>
  <c r="R720" i="1"/>
  <c r="G719" i="1"/>
  <c r="G718" i="1"/>
  <c r="G716" i="1"/>
  <c r="R716" i="1"/>
  <c r="G715" i="1"/>
  <c r="G714" i="1"/>
  <c r="G713" i="1"/>
  <c r="R713" i="1"/>
  <c r="G712" i="1"/>
  <c r="G711" i="1"/>
  <c r="G710" i="1"/>
  <c r="G709" i="1"/>
  <c r="G708" i="1"/>
  <c r="G707" i="1"/>
  <c r="G706" i="1"/>
  <c r="G704" i="1"/>
  <c r="G703" i="1"/>
  <c r="G702" i="1"/>
  <c r="G701" i="1"/>
  <c r="G700" i="1"/>
  <c r="G699" i="1"/>
  <c r="G698" i="1"/>
  <c r="R698" i="1"/>
  <c r="G697" i="1"/>
  <c r="G696" i="1"/>
  <c r="G695" i="1"/>
  <c r="G694" i="1"/>
  <c r="G692" i="1"/>
  <c r="G691" i="1"/>
  <c r="G690" i="1"/>
  <c r="G689" i="1"/>
  <c r="R689" i="1"/>
  <c r="G688" i="1"/>
  <c r="G687" i="1"/>
  <c r="G686" i="1"/>
  <c r="G685" i="1"/>
  <c r="G684" i="1"/>
  <c r="G683" i="1"/>
  <c r="G682" i="1"/>
  <c r="G680" i="1"/>
  <c r="R680" i="1"/>
  <c r="G679" i="1"/>
  <c r="G678" i="1"/>
  <c r="G677" i="1"/>
  <c r="G676" i="1"/>
  <c r="G675" i="1"/>
  <c r="G674" i="1"/>
  <c r="G673" i="1"/>
  <c r="R673" i="1"/>
  <c r="G672" i="1"/>
  <c r="G671" i="1"/>
  <c r="G670" i="1"/>
  <c r="G668" i="1"/>
  <c r="G667" i="1"/>
  <c r="G666" i="1"/>
  <c r="G665" i="1"/>
  <c r="R664" i="1"/>
  <c r="G664" i="1"/>
  <c r="G663" i="1"/>
  <c r="G662" i="1"/>
  <c r="R662" i="1"/>
  <c r="G661" i="1"/>
  <c r="G660" i="1"/>
  <c r="G659" i="1"/>
  <c r="G658" i="1"/>
  <c r="R657" i="1"/>
  <c r="G656" i="1"/>
  <c r="G655" i="1"/>
  <c r="R655" i="1"/>
  <c r="G654" i="1"/>
  <c r="G653" i="1"/>
  <c r="G652" i="1"/>
  <c r="G651" i="1"/>
  <c r="G650" i="1"/>
  <c r="G649" i="1"/>
  <c r="R648" i="1"/>
  <c r="G648" i="1"/>
  <c r="G647" i="1"/>
  <c r="R647" i="1"/>
  <c r="G646" i="1"/>
  <c r="R645" i="1"/>
  <c r="G644" i="1"/>
  <c r="R644" i="1"/>
  <c r="G643" i="1"/>
  <c r="R643" i="1"/>
  <c r="G642" i="1"/>
  <c r="G641" i="1"/>
  <c r="G640" i="1"/>
  <c r="G639" i="1"/>
  <c r="G638" i="1"/>
  <c r="G637" i="1"/>
  <c r="G636" i="1"/>
  <c r="R636" i="1"/>
  <c r="G635" i="1"/>
  <c r="G634" i="1"/>
  <c r="R633" i="1"/>
  <c r="G632" i="1"/>
  <c r="G631" i="1"/>
  <c r="G630" i="1"/>
  <c r="G629" i="1"/>
  <c r="G628" i="1"/>
  <c r="R628" i="1"/>
  <c r="G627" i="1"/>
  <c r="G626" i="1"/>
  <c r="G625" i="1"/>
  <c r="G624" i="1"/>
  <c r="G623" i="1"/>
  <c r="R623" i="1"/>
  <c r="G622" i="1"/>
  <c r="G620" i="1"/>
  <c r="R620" i="1"/>
  <c r="G619" i="1"/>
  <c r="R619" i="1"/>
  <c r="G618" i="1"/>
  <c r="G617" i="1"/>
  <c r="R616" i="1"/>
  <c r="G616" i="1"/>
  <c r="G615" i="1"/>
  <c r="G614" i="1"/>
  <c r="G613" i="1"/>
  <c r="G612" i="1"/>
  <c r="G611" i="1"/>
  <c r="R611" i="1"/>
  <c r="G610" i="1"/>
  <c r="G608" i="1"/>
  <c r="R608" i="1"/>
  <c r="G607" i="1"/>
  <c r="G606" i="1"/>
  <c r="R606" i="1"/>
  <c r="G605" i="1"/>
  <c r="G604" i="1"/>
  <c r="R604" i="1"/>
  <c r="G603" i="1"/>
  <c r="G602" i="1"/>
  <c r="G601" i="1"/>
  <c r="G600" i="1"/>
  <c r="G599" i="1"/>
  <c r="R599" i="1"/>
  <c r="G598" i="1"/>
  <c r="R597" i="1"/>
  <c r="G596" i="1"/>
  <c r="R596" i="1"/>
  <c r="G595" i="1"/>
  <c r="G594" i="1"/>
  <c r="G593" i="1"/>
  <c r="G592" i="1"/>
  <c r="G591" i="1"/>
  <c r="R590" i="1"/>
  <c r="G590" i="1"/>
  <c r="G589" i="1"/>
  <c r="R588" i="1"/>
  <c r="R589" i="1"/>
  <c r="G588" i="1"/>
  <c r="G587" i="1"/>
  <c r="G586" i="1"/>
  <c r="R586" i="1"/>
  <c r="G584" i="1"/>
  <c r="G583" i="1"/>
  <c r="G582" i="1"/>
  <c r="G581" i="1"/>
  <c r="G580" i="1"/>
  <c r="G579" i="1"/>
  <c r="G578" i="1"/>
  <c r="G577" i="1"/>
  <c r="G576" i="1"/>
  <c r="G575" i="1"/>
  <c r="G574" i="1"/>
  <c r="G572" i="1"/>
  <c r="R572" i="1"/>
  <c r="G571" i="1"/>
  <c r="G570" i="1"/>
  <c r="G569" i="1"/>
  <c r="G568" i="1"/>
  <c r="G567" i="1"/>
  <c r="G566" i="1"/>
  <c r="G565" i="1"/>
  <c r="G564" i="1"/>
  <c r="G563" i="1"/>
  <c r="G562" i="1"/>
  <c r="R561" i="1"/>
  <c r="G560" i="1"/>
  <c r="G559" i="1"/>
  <c r="G558" i="1"/>
  <c r="G557" i="1"/>
  <c r="G556" i="1"/>
  <c r="G555" i="1"/>
  <c r="G554" i="1"/>
  <c r="R554" i="1"/>
  <c r="G553" i="1"/>
  <c r="G552" i="1"/>
  <c r="R552" i="1"/>
  <c r="G551" i="1"/>
  <c r="G550" i="1"/>
  <c r="R550" i="1"/>
  <c r="G548" i="1"/>
  <c r="G547" i="1"/>
  <c r="G546" i="1"/>
  <c r="G545" i="1"/>
  <c r="G544" i="1"/>
  <c r="G543" i="1"/>
  <c r="G542" i="1"/>
  <c r="G541" i="1"/>
  <c r="R541" i="1"/>
  <c r="G540" i="1"/>
  <c r="G539" i="1"/>
  <c r="R538" i="1"/>
  <c r="G538" i="1"/>
  <c r="G536" i="1"/>
  <c r="G535" i="1"/>
  <c r="G534" i="1"/>
  <c r="G533" i="1"/>
  <c r="R533" i="1"/>
  <c r="G532" i="1"/>
  <c r="G531" i="1"/>
  <c r="G530" i="1"/>
  <c r="G529" i="1"/>
  <c r="G528" i="1"/>
  <c r="G527" i="1"/>
  <c r="G526" i="1"/>
  <c r="R526" i="1"/>
  <c r="R525" i="1"/>
  <c r="G524" i="1"/>
  <c r="G523" i="1"/>
  <c r="G522" i="1"/>
  <c r="G521" i="1"/>
  <c r="R521" i="1"/>
  <c r="G520" i="1"/>
  <c r="G519" i="1"/>
  <c r="G518" i="1"/>
  <c r="R518" i="1"/>
  <c r="G517" i="1"/>
  <c r="G516" i="1"/>
  <c r="G515" i="1"/>
  <c r="G514" i="1"/>
  <c r="R514" i="1"/>
  <c r="G512" i="1"/>
  <c r="R512" i="1"/>
  <c r="G511" i="1"/>
  <c r="R511" i="1"/>
  <c r="G510" i="1"/>
  <c r="R510" i="1"/>
  <c r="G509" i="1"/>
  <c r="G508" i="1"/>
  <c r="G507" i="1"/>
  <c r="G506" i="1"/>
  <c r="G505" i="1"/>
  <c r="G504" i="1"/>
  <c r="R503" i="1"/>
  <c r="R504" i="1"/>
  <c r="G503" i="1"/>
  <c r="G502" i="1"/>
  <c r="R501" i="1"/>
  <c r="G500" i="1"/>
  <c r="R500" i="1"/>
  <c r="G499" i="1"/>
  <c r="G498" i="1"/>
  <c r="G497" i="1"/>
  <c r="G496" i="1"/>
  <c r="G495" i="1"/>
  <c r="G494" i="1"/>
  <c r="G493" i="1"/>
  <c r="G492" i="1"/>
  <c r="G491" i="1"/>
  <c r="G490" i="1"/>
  <c r="R489" i="1"/>
  <c r="G488" i="1"/>
  <c r="R488" i="1"/>
  <c r="G487" i="1"/>
  <c r="R487" i="1"/>
  <c r="G486" i="1"/>
  <c r="G485" i="1"/>
  <c r="G484" i="1"/>
  <c r="R484" i="1"/>
  <c r="G483" i="1"/>
  <c r="G482" i="1"/>
  <c r="G481" i="1"/>
  <c r="G480" i="1"/>
  <c r="R479" i="1"/>
  <c r="G479" i="1"/>
  <c r="G478" i="1"/>
  <c r="R477" i="1"/>
  <c r="G476" i="1"/>
  <c r="R476" i="1"/>
  <c r="G475" i="1"/>
  <c r="G474" i="1"/>
  <c r="G473" i="1"/>
  <c r="G472" i="1"/>
  <c r="R471" i="1"/>
  <c r="G471" i="1"/>
  <c r="G470" i="1"/>
  <c r="R470" i="1"/>
  <c r="G469" i="1"/>
  <c r="G468" i="1"/>
  <c r="R468" i="1"/>
  <c r="G467" i="1"/>
  <c r="R467" i="1"/>
  <c r="G466" i="1"/>
  <c r="G464" i="1"/>
  <c r="G463" i="1"/>
  <c r="G462" i="1"/>
  <c r="G461" i="1"/>
  <c r="R461" i="1"/>
  <c r="G460" i="1"/>
  <c r="R460" i="1"/>
  <c r="G459" i="1"/>
  <c r="R459" i="1"/>
  <c r="G458" i="1"/>
  <c r="G457" i="1"/>
  <c r="G456" i="1"/>
  <c r="G455" i="1"/>
  <c r="R455" i="1"/>
  <c r="G454" i="1"/>
  <c r="R454" i="1"/>
  <c r="G452" i="1"/>
  <c r="R452" i="1"/>
  <c r="G451" i="1"/>
  <c r="R451" i="1"/>
  <c r="G450" i="1"/>
  <c r="G449" i="1"/>
  <c r="G448" i="1"/>
  <c r="G447" i="1"/>
  <c r="G446" i="1"/>
  <c r="G445" i="1"/>
  <c r="G444" i="1"/>
  <c r="G443" i="1"/>
  <c r="G442" i="1"/>
  <c r="G440" i="1"/>
  <c r="R440" i="1"/>
  <c r="G439" i="1"/>
  <c r="G438" i="1"/>
  <c r="G437" i="1"/>
  <c r="R437" i="1"/>
  <c r="G436" i="1"/>
  <c r="G435" i="1"/>
  <c r="G434" i="1"/>
  <c r="G433" i="1"/>
  <c r="G432" i="1"/>
  <c r="G431" i="1"/>
  <c r="G430" i="1"/>
  <c r="R429" i="1"/>
  <c r="G428" i="1"/>
  <c r="R428" i="1"/>
  <c r="G427" i="1"/>
  <c r="G426" i="1"/>
  <c r="G425" i="1"/>
  <c r="G424" i="1"/>
  <c r="R423" i="1"/>
  <c r="G423" i="1"/>
  <c r="G422" i="1"/>
  <c r="G421" i="1"/>
  <c r="R421" i="1"/>
  <c r="G420" i="1"/>
  <c r="R420" i="1"/>
  <c r="G419" i="1"/>
  <c r="R419" i="1"/>
  <c r="G418" i="1"/>
  <c r="G416" i="1"/>
  <c r="G415" i="1"/>
  <c r="G414" i="1"/>
  <c r="G413" i="1"/>
  <c r="G412" i="1"/>
  <c r="R412" i="1"/>
  <c r="G411" i="1"/>
  <c r="G410" i="1"/>
  <c r="G409" i="1"/>
  <c r="G408" i="1"/>
  <c r="G407" i="1"/>
  <c r="G406" i="1"/>
  <c r="G404" i="1"/>
  <c r="G403" i="1"/>
  <c r="R403" i="1"/>
  <c r="G402" i="1"/>
  <c r="G401" i="1"/>
  <c r="G400" i="1"/>
  <c r="G399" i="1"/>
  <c r="G398" i="1"/>
  <c r="G397" i="1"/>
  <c r="G396" i="1"/>
  <c r="R396" i="1"/>
  <c r="G395" i="1"/>
  <c r="G394" i="1"/>
  <c r="G392" i="1"/>
  <c r="G391" i="1"/>
  <c r="R391" i="1"/>
  <c r="G390" i="1"/>
  <c r="G389" i="1"/>
  <c r="G388" i="1"/>
  <c r="G387" i="1"/>
  <c r="G386" i="1"/>
  <c r="G385" i="1"/>
  <c r="R385" i="1"/>
  <c r="G384" i="1"/>
  <c r="R383" i="1"/>
  <c r="G383" i="1"/>
  <c r="G382" i="1"/>
  <c r="R381" i="1"/>
  <c r="G380" i="1"/>
  <c r="R380" i="1"/>
  <c r="G379" i="1"/>
  <c r="R378" i="1"/>
  <c r="G378" i="1"/>
  <c r="G377" i="1"/>
  <c r="R377" i="1"/>
  <c r="G376" i="1"/>
  <c r="G375" i="1"/>
  <c r="G374" i="1"/>
  <c r="R374" i="1"/>
  <c r="G373" i="1"/>
  <c r="G372" i="1"/>
  <c r="R371" i="1"/>
  <c r="G371" i="1"/>
  <c r="G370" i="1"/>
  <c r="R369" i="1"/>
  <c r="G368" i="1"/>
  <c r="R368" i="1"/>
  <c r="G367" i="1"/>
  <c r="R367" i="1"/>
  <c r="G366" i="1"/>
  <c r="R365" i="1"/>
  <c r="G365" i="1"/>
  <c r="G364" i="1"/>
  <c r="G363" i="1"/>
  <c r="G362" i="1"/>
  <c r="R362" i="1"/>
  <c r="G361" i="1"/>
  <c r="G360" i="1"/>
  <c r="R360" i="1"/>
  <c r="G359" i="1"/>
  <c r="G358" i="1"/>
  <c r="R357" i="1"/>
  <c r="G356" i="1"/>
  <c r="G355" i="1"/>
  <c r="G354" i="1"/>
  <c r="R354" i="1"/>
  <c r="G353" i="1"/>
  <c r="G352" i="1"/>
  <c r="G351" i="1"/>
  <c r="G350" i="1"/>
  <c r="G349" i="1"/>
  <c r="R349" i="1"/>
  <c r="G348" i="1"/>
  <c r="G347" i="1"/>
  <c r="G346" i="1"/>
  <c r="R346" i="1"/>
  <c r="G344" i="1"/>
  <c r="R344" i="1"/>
  <c r="G343" i="1"/>
  <c r="G342" i="1"/>
  <c r="G341" i="1"/>
  <c r="G340" i="1"/>
  <c r="G339" i="1"/>
  <c r="G338" i="1"/>
  <c r="G337" i="1"/>
  <c r="G336" i="1"/>
  <c r="R335" i="1"/>
  <c r="G335" i="1"/>
  <c r="G334" i="1"/>
  <c r="G332" i="1"/>
  <c r="R332" i="1"/>
  <c r="G331" i="1"/>
  <c r="R331" i="1"/>
  <c r="G330" i="1"/>
  <c r="G329" i="1"/>
  <c r="R329" i="1"/>
  <c r="G328" i="1"/>
  <c r="G327" i="1"/>
  <c r="R327" i="1"/>
  <c r="G326" i="1"/>
  <c r="G325" i="1"/>
  <c r="G324" i="1"/>
  <c r="R324" i="1"/>
  <c r="G323" i="1"/>
  <c r="G322" i="1"/>
  <c r="G320" i="1"/>
  <c r="R320" i="1"/>
  <c r="G319" i="1"/>
  <c r="G318" i="1"/>
  <c r="G317" i="1"/>
  <c r="G316" i="1"/>
  <c r="G315" i="1"/>
  <c r="G314" i="1"/>
  <c r="G313" i="1"/>
  <c r="G312" i="1"/>
  <c r="R311" i="1"/>
  <c r="G311" i="1"/>
  <c r="G310" i="1"/>
  <c r="R309" i="1"/>
  <c r="G308" i="1"/>
  <c r="R308" i="1"/>
  <c r="G307" i="1"/>
  <c r="G306" i="1"/>
  <c r="G305" i="1"/>
  <c r="R304" i="1"/>
  <c r="G304" i="1"/>
  <c r="G303" i="1"/>
  <c r="G302" i="1"/>
  <c r="G301" i="1"/>
  <c r="G300" i="1"/>
  <c r="R299" i="1"/>
  <c r="G299" i="1"/>
  <c r="G298" i="1"/>
  <c r="G296" i="1"/>
  <c r="R296" i="1"/>
  <c r="G295" i="1"/>
  <c r="G294" i="1"/>
  <c r="G293" i="1"/>
  <c r="R293" i="1"/>
  <c r="G292" i="1"/>
  <c r="G291" i="1"/>
  <c r="G290" i="1"/>
  <c r="G289" i="1"/>
  <c r="R289" i="1"/>
  <c r="G288" i="1"/>
  <c r="R288" i="1"/>
  <c r="G287" i="1"/>
  <c r="G286" i="1"/>
  <c r="G284" i="1"/>
  <c r="R284" i="1"/>
  <c r="G283" i="1"/>
  <c r="G282" i="1"/>
  <c r="R282" i="1"/>
  <c r="G281" i="1"/>
  <c r="G280" i="1"/>
  <c r="G279" i="1"/>
  <c r="R279" i="1"/>
  <c r="G278" i="1"/>
  <c r="G277" i="1"/>
  <c r="G276" i="1"/>
  <c r="R276" i="1"/>
  <c r="G275" i="1"/>
  <c r="G274" i="1"/>
  <c r="G272" i="1"/>
  <c r="G271" i="1"/>
  <c r="R270" i="1"/>
  <c r="R271" i="1"/>
  <c r="G270" i="1"/>
  <c r="G269" i="1"/>
  <c r="G268" i="1"/>
  <c r="G267" i="1"/>
  <c r="G266" i="1"/>
  <c r="G265" i="1"/>
  <c r="G264" i="1"/>
  <c r="R263" i="1"/>
  <c r="G263" i="1"/>
  <c r="G262" i="1"/>
  <c r="R261" i="1"/>
  <c r="G260" i="1"/>
  <c r="G259" i="1"/>
  <c r="R259" i="1"/>
  <c r="G258" i="1"/>
  <c r="R258" i="1"/>
  <c r="G257" i="1"/>
  <c r="G256" i="1"/>
  <c r="R256" i="1"/>
  <c r="G255" i="1"/>
  <c r="G254" i="1"/>
  <c r="G253" i="1"/>
  <c r="G252" i="1"/>
  <c r="G251" i="1"/>
  <c r="G250" i="1"/>
  <c r="G248" i="1"/>
  <c r="G247" i="1"/>
  <c r="R247" i="1"/>
  <c r="G246" i="1"/>
  <c r="G245" i="1"/>
  <c r="G244" i="1"/>
  <c r="G243" i="1"/>
  <c r="G242" i="1"/>
  <c r="R242" i="1"/>
  <c r="G241" i="1"/>
  <c r="G240" i="1"/>
  <c r="R240" i="1"/>
  <c r="G239" i="1"/>
  <c r="G238" i="1"/>
  <c r="G236" i="1"/>
  <c r="R236" i="1"/>
  <c r="G235" i="1"/>
  <c r="G234" i="1"/>
  <c r="G233" i="1"/>
  <c r="R233" i="1"/>
  <c r="G232" i="1"/>
  <c r="R231" i="1"/>
  <c r="G231" i="1"/>
  <c r="G230" i="1"/>
  <c r="R230" i="1"/>
  <c r="G229" i="1"/>
  <c r="G228" i="1"/>
  <c r="G227" i="1"/>
  <c r="G226" i="1"/>
  <c r="R226" i="1"/>
  <c r="R225" i="1"/>
  <c r="G224" i="1"/>
  <c r="G223" i="1"/>
  <c r="G222" i="1"/>
  <c r="R222" i="1"/>
  <c r="G221" i="1"/>
  <c r="G220" i="1"/>
  <c r="G219" i="1"/>
  <c r="R219" i="1"/>
  <c r="G218" i="1"/>
  <c r="G217" i="1"/>
  <c r="G216" i="1"/>
  <c r="G215" i="1"/>
  <c r="G214" i="1"/>
  <c r="G212" i="1"/>
  <c r="R212" i="1"/>
  <c r="G211" i="1"/>
  <c r="R211" i="1"/>
  <c r="G210" i="1"/>
  <c r="G209" i="1"/>
  <c r="G208" i="1"/>
  <c r="G207" i="1"/>
  <c r="G206" i="1"/>
  <c r="G205" i="1"/>
  <c r="G204" i="1"/>
  <c r="G203" i="1"/>
  <c r="G202" i="1"/>
  <c r="R201" i="1"/>
  <c r="G200" i="1"/>
  <c r="G199" i="1"/>
  <c r="G198" i="1"/>
  <c r="G197" i="1"/>
  <c r="G196" i="1"/>
  <c r="R196" i="1"/>
  <c r="G195" i="1"/>
  <c r="R195" i="1"/>
  <c r="G194" i="1"/>
  <c r="G193" i="1"/>
  <c r="G192" i="1"/>
  <c r="G191" i="1"/>
  <c r="G190" i="1"/>
  <c r="G188" i="1"/>
  <c r="R188" i="1"/>
  <c r="G187" i="1"/>
  <c r="R187" i="1"/>
  <c r="G186" i="1"/>
  <c r="G185" i="1"/>
  <c r="G184" i="1"/>
  <c r="G183" i="1"/>
  <c r="G182" i="1"/>
  <c r="G181" i="1"/>
  <c r="R181" i="1"/>
  <c r="G180" i="1"/>
  <c r="R180" i="1"/>
  <c r="G179" i="1"/>
  <c r="G178" i="1"/>
  <c r="G176" i="1"/>
  <c r="R176" i="1"/>
  <c r="G175" i="1"/>
  <c r="G174" i="1"/>
  <c r="R174" i="1"/>
  <c r="G173" i="1"/>
  <c r="R173" i="1"/>
  <c r="G172" i="1"/>
  <c r="R172" i="1"/>
  <c r="G171" i="1"/>
  <c r="G170" i="1"/>
  <c r="G169" i="1"/>
  <c r="G168" i="1"/>
  <c r="G167" i="1"/>
  <c r="G166" i="1"/>
  <c r="G164" i="1"/>
  <c r="R164" i="1"/>
  <c r="G163" i="1"/>
  <c r="G162" i="1"/>
  <c r="G161" i="1"/>
  <c r="G160" i="1"/>
  <c r="G159" i="1"/>
  <c r="G158" i="1"/>
  <c r="R158" i="1"/>
  <c r="G157" i="1"/>
  <c r="R157" i="1"/>
  <c r="G156" i="1"/>
  <c r="G155" i="1"/>
  <c r="G154" i="1"/>
  <c r="G152" i="1"/>
  <c r="R152" i="1"/>
  <c r="G151" i="1"/>
  <c r="G150" i="1"/>
  <c r="R150" i="1"/>
  <c r="G149" i="1"/>
  <c r="G148" i="1"/>
  <c r="G147" i="1"/>
  <c r="G146" i="1"/>
  <c r="R146" i="1"/>
  <c r="G145" i="1"/>
  <c r="G144" i="1"/>
  <c r="R144" i="1"/>
  <c r="G143" i="1"/>
  <c r="G142" i="1"/>
  <c r="R141" i="1"/>
  <c r="G140" i="1"/>
  <c r="R140" i="1"/>
  <c r="G139" i="1"/>
  <c r="G138" i="1"/>
  <c r="G137" i="1"/>
  <c r="G136" i="1"/>
  <c r="G135" i="1"/>
  <c r="R135" i="1"/>
  <c r="G134" i="1"/>
  <c r="R134" i="1"/>
  <c r="G133" i="1"/>
  <c r="R133" i="1"/>
  <c r="G132" i="1"/>
  <c r="R132" i="1"/>
  <c r="G131" i="1"/>
  <c r="G130" i="1"/>
  <c r="G128" i="1"/>
  <c r="R128" i="1"/>
  <c r="G127" i="1"/>
  <c r="R126" i="1"/>
  <c r="R127" i="1"/>
  <c r="G126" i="1"/>
  <c r="R125" i="1"/>
  <c r="G125" i="1"/>
  <c r="G124" i="1"/>
  <c r="G123" i="1"/>
  <c r="G122" i="1"/>
  <c r="G121" i="1"/>
  <c r="R121" i="1"/>
  <c r="G120" i="1"/>
  <c r="G119" i="1"/>
  <c r="G118" i="1"/>
  <c r="G116" i="1"/>
  <c r="R116" i="1"/>
  <c r="G115" i="1"/>
  <c r="R115" i="1"/>
  <c r="G114" i="1"/>
  <c r="G113" i="1"/>
  <c r="G112" i="1"/>
  <c r="G111" i="1"/>
  <c r="G110" i="1"/>
  <c r="G109" i="1"/>
  <c r="R109" i="1"/>
  <c r="G108" i="1"/>
  <c r="G107" i="1"/>
  <c r="R106" i="1"/>
  <c r="G106" i="1"/>
  <c r="R105" i="1"/>
  <c r="G104" i="1"/>
  <c r="R104" i="1"/>
  <c r="G103" i="1"/>
  <c r="R103" i="1"/>
  <c r="G102" i="1"/>
  <c r="G101" i="1"/>
  <c r="R101" i="1"/>
  <c r="G100" i="1"/>
  <c r="R100" i="1"/>
  <c r="G99" i="1"/>
  <c r="G98" i="1"/>
  <c r="G97" i="1"/>
  <c r="G96" i="1"/>
  <c r="R96" i="1"/>
  <c r="G95" i="1"/>
  <c r="G94" i="1"/>
  <c r="R93" i="1"/>
  <c r="G92" i="1"/>
  <c r="R92" i="1"/>
  <c r="G91" i="1"/>
  <c r="G90" i="1"/>
  <c r="G89" i="1"/>
  <c r="G88" i="1"/>
  <c r="R88" i="1"/>
  <c r="G87" i="1"/>
  <c r="R87" i="1"/>
  <c r="G86" i="1"/>
  <c r="G85" i="1"/>
  <c r="G84" i="1"/>
  <c r="G83" i="1"/>
  <c r="G82" i="1"/>
  <c r="R81" i="1"/>
  <c r="G80" i="1"/>
  <c r="R80" i="1"/>
  <c r="G79" i="1"/>
  <c r="G78" i="1"/>
  <c r="G77" i="1"/>
  <c r="G76" i="1"/>
  <c r="G75" i="1"/>
  <c r="R75" i="1"/>
  <c r="G74" i="1"/>
  <c r="R74" i="1"/>
  <c r="G73" i="1"/>
  <c r="R73" i="1"/>
  <c r="G72" i="1"/>
  <c r="G71" i="1"/>
  <c r="R71" i="1"/>
  <c r="G70" i="1"/>
  <c r="R70" i="1"/>
  <c r="G68" i="1"/>
  <c r="G67" i="1"/>
  <c r="G66" i="1"/>
  <c r="G65" i="1"/>
  <c r="G64" i="1"/>
  <c r="G63" i="1"/>
  <c r="G62" i="1"/>
  <c r="G61" i="1"/>
  <c r="R61" i="1"/>
  <c r="G60" i="1"/>
  <c r="G59" i="1"/>
  <c r="G58" i="1"/>
  <c r="G56" i="1"/>
  <c r="G55" i="1"/>
  <c r="R55" i="1"/>
  <c r="G54" i="1"/>
  <c r="G53" i="1"/>
  <c r="R53" i="1"/>
  <c r="G52" i="1"/>
  <c r="G51" i="1"/>
  <c r="G50" i="1"/>
  <c r="G49" i="1"/>
  <c r="G48" i="1"/>
  <c r="G47" i="1"/>
  <c r="R47" i="1"/>
  <c r="G46" i="1"/>
  <c r="G44" i="1"/>
  <c r="R44" i="1"/>
  <c r="G43" i="1"/>
  <c r="G42" i="1"/>
  <c r="G41" i="1"/>
  <c r="G40" i="1"/>
  <c r="R40" i="1"/>
  <c r="G39" i="1"/>
  <c r="G38" i="1"/>
  <c r="R38" i="1"/>
  <c r="G37" i="1"/>
  <c r="G36" i="1"/>
  <c r="G35" i="1"/>
  <c r="G34" i="1"/>
  <c r="G32" i="1"/>
  <c r="R32" i="1"/>
  <c r="G31" i="1"/>
  <c r="G30" i="1"/>
  <c r="R30" i="1"/>
  <c r="G29" i="1"/>
  <c r="G28" i="1"/>
  <c r="G27" i="1"/>
  <c r="G26" i="1"/>
  <c r="R26" i="1"/>
  <c r="G25" i="1"/>
  <c r="R25" i="1"/>
  <c r="G24" i="1"/>
  <c r="G23" i="1"/>
  <c r="G22" i="1"/>
  <c r="R21" i="1"/>
  <c r="G20" i="1"/>
  <c r="R20" i="1"/>
  <c r="G19" i="1"/>
  <c r="G18" i="1"/>
  <c r="G17" i="1"/>
  <c r="R17" i="1"/>
  <c r="G16" i="1"/>
  <c r="G15" i="1"/>
  <c r="R15" i="1"/>
  <c r="G14" i="1"/>
  <c r="G13" i="1"/>
  <c r="G12" i="1"/>
  <c r="R12" i="1"/>
  <c r="G11" i="1"/>
  <c r="G10" i="1"/>
  <c r="R9" i="1"/>
  <c r="S10" i="1"/>
  <c r="S11"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R621" i="1"/>
  <c r="R740" i="1"/>
  <c r="R764" i="1"/>
  <c r="R788" i="1"/>
  <c r="R646" i="1"/>
  <c r="R136" i="1"/>
  <c r="R969" i="1"/>
  <c r="C1807" i="1"/>
  <c r="R741" i="1"/>
  <c r="R842" i="1"/>
  <c r="R841" i="1"/>
  <c r="R35" i="1"/>
  <c r="C1804" i="1"/>
  <c r="R833" i="1"/>
  <c r="R826" i="1"/>
  <c r="R232" i="1"/>
  <c r="R813" i="1"/>
  <c r="R481" i="1"/>
  <c r="R622" i="1"/>
  <c r="R159" i="1"/>
  <c r="R880" i="1"/>
  <c r="R145" i="1"/>
  <c r="R733" i="1"/>
  <c r="R528" i="1"/>
  <c r="R884" i="1"/>
  <c r="R447" i="1"/>
  <c r="R446" i="1"/>
  <c r="R798" i="1"/>
  <c r="R824" i="1"/>
  <c r="R832" i="1"/>
  <c r="R117" i="1"/>
  <c r="R781" i="1"/>
  <c r="R241" i="1"/>
  <c r="R711" i="1"/>
  <c r="R955" i="1"/>
  <c r="R763" i="1"/>
  <c r="R248" i="1"/>
  <c r="R755" i="1"/>
  <c r="R756" i="1"/>
  <c r="R889" i="1"/>
  <c r="R560" i="1"/>
  <c r="R891" i="1"/>
  <c r="R890" i="1"/>
  <c r="R897" i="1"/>
  <c r="R566" i="1"/>
  <c r="R876" i="1"/>
  <c r="R875" i="1"/>
  <c r="R882" i="1"/>
  <c r="R883" i="1"/>
  <c r="R356" i="1"/>
  <c r="R585" i="1"/>
  <c r="R363" i="1"/>
  <c r="R160" i="1"/>
  <c r="R939" i="1"/>
  <c r="R433" i="1"/>
  <c r="R272" i="1"/>
  <c r="R856" i="1"/>
  <c r="R129" i="1"/>
  <c r="R390" i="1"/>
  <c r="R912" i="1"/>
  <c r="R911" i="1"/>
  <c r="R861" i="1"/>
  <c r="R975" i="1"/>
  <c r="R693" i="1"/>
  <c r="R290" i="1"/>
  <c r="R943" i="1"/>
  <c r="R79" i="1"/>
  <c r="R970" i="1"/>
  <c r="R947" i="1"/>
  <c r="R175" i="1"/>
  <c r="R389" i="1"/>
  <c r="R515" i="1"/>
  <c r="R983" i="1"/>
  <c r="R539" i="1"/>
  <c r="R19" i="1"/>
  <c r="R364" i="1"/>
  <c r="R546" i="1"/>
  <c r="R699" i="1"/>
  <c r="R809" i="1"/>
  <c r="R851" i="1"/>
  <c r="R342" i="1"/>
  <c r="R859" i="1"/>
  <c r="R723" i="1"/>
  <c r="R767" i="1"/>
  <c r="R317" i="1"/>
  <c r="R310" i="1"/>
  <c r="R69" i="1"/>
  <c r="R802" i="1"/>
  <c r="R340" i="1"/>
  <c r="R817" i="1"/>
  <c r="R328" i="1"/>
  <c r="R542" i="1"/>
  <c r="R676" i="1"/>
  <c r="R609" i="1"/>
  <c r="R610" i="1"/>
  <c r="R632" i="1"/>
  <c r="R631" i="1"/>
  <c r="R650" i="1"/>
  <c r="R951" i="1"/>
  <c r="R950" i="1"/>
  <c r="R569" i="1"/>
  <c r="R593" i="1"/>
  <c r="R803" i="1"/>
  <c r="R804" i="1"/>
  <c r="R849" i="1"/>
  <c r="R850" i="1"/>
  <c r="R858" i="1"/>
  <c r="R857" i="1"/>
  <c r="R866" i="1"/>
  <c r="R865" i="1"/>
  <c r="R913" i="1"/>
  <c r="R914" i="1"/>
  <c r="R921" i="1"/>
  <c r="R922" i="1"/>
  <c r="R90" i="1"/>
  <c r="R544" i="1"/>
  <c r="R562" i="1"/>
  <c r="R579" i="1"/>
  <c r="R760" i="1"/>
  <c r="R782" i="1"/>
  <c r="R796" i="1"/>
  <c r="R797" i="1"/>
  <c r="R873" i="1"/>
  <c r="R874" i="1"/>
  <c r="R898" i="1"/>
  <c r="R945" i="1"/>
  <c r="R952" i="1"/>
  <c r="R350" i="1"/>
  <c r="R753" i="1"/>
  <c r="R754" i="1"/>
  <c r="R465" i="1"/>
  <c r="R852" i="1"/>
  <c r="R776" i="1"/>
  <c r="R168" i="1"/>
  <c r="R746" i="1"/>
  <c r="R298" i="1"/>
  <c r="R297" i="1"/>
  <c r="R404" i="1"/>
  <c r="R668" i="1"/>
  <c r="R667" i="1"/>
  <c r="R790" i="1"/>
  <c r="R789" i="1"/>
  <c r="R949" i="1"/>
  <c r="R948" i="1"/>
  <c r="C1806" i="1"/>
  <c r="C1803" i="1"/>
  <c r="R651" i="1"/>
  <c r="R757" i="1"/>
  <c r="R505" i="1"/>
  <c r="R598" i="1"/>
  <c r="R182" i="1"/>
  <c r="R333" i="1"/>
  <c r="R334" i="1"/>
  <c r="R347" i="1"/>
  <c r="R348" i="1"/>
  <c r="R558" i="1"/>
  <c r="R559" i="1"/>
  <c r="R615" i="1"/>
  <c r="R614" i="1"/>
  <c r="R656" i="1"/>
  <c r="R769" i="1"/>
  <c r="R768" i="1"/>
  <c r="R936" i="1"/>
  <c r="R937" i="1"/>
  <c r="R960" i="1"/>
  <c r="R959" i="1"/>
  <c r="R639" i="1"/>
  <c r="R684" i="1"/>
  <c r="R692" i="1"/>
  <c r="R707" i="1"/>
  <c r="R786" i="1"/>
  <c r="R868" i="1"/>
  <c r="R456" i="1"/>
  <c r="R513" i="1"/>
  <c r="R629" i="1"/>
  <c r="R677" i="1"/>
  <c r="R687" i="1"/>
  <c r="R686" i="1"/>
  <c r="R27" i="1"/>
  <c r="R869" i="1"/>
  <c r="R894" i="1"/>
  <c r="R957" i="1"/>
  <c r="R958" i="1"/>
  <c r="R965" i="1"/>
  <c r="R966" i="1"/>
  <c r="R974" i="1"/>
  <c r="R397" i="1"/>
  <c r="R190" i="1"/>
  <c r="R189" i="1"/>
  <c r="R95" i="1"/>
  <c r="R422" i="1"/>
  <c r="R637" i="1"/>
  <c r="R808" i="1"/>
  <c r="R747" i="1"/>
  <c r="R839" i="1"/>
  <c r="R441" i="1"/>
  <c r="R442" i="1"/>
  <c r="R64" i="1"/>
  <c r="R394" i="1"/>
  <c r="R393" i="1"/>
  <c r="R426" i="1"/>
  <c r="R435" i="1"/>
  <c r="R434" i="1"/>
  <c r="R474" i="1"/>
  <c r="R475" i="1"/>
  <c r="R483" i="1"/>
  <c r="R482" i="1"/>
  <c r="R491" i="1"/>
  <c r="R490" i="1"/>
  <c r="R584" i="1"/>
  <c r="R583" i="1"/>
  <c r="R591" i="1"/>
  <c r="R592" i="1"/>
  <c r="R835" i="1"/>
  <c r="R853" i="1"/>
  <c r="R900" i="1"/>
  <c r="R978" i="1"/>
  <c r="R986" i="1"/>
  <c r="R49" i="1"/>
  <c r="R48" i="1"/>
  <c r="R58" i="1"/>
  <c r="R57" i="1"/>
  <c r="R243" i="1"/>
  <c r="R244" i="1"/>
  <c r="R576" i="1"/>
  <c r="R577" i="1"/>
  <c r="R735" i="1"/>
  <c r="R734" i="1"/>
  <c r="R877" i="1"/>
  <c r="R909" i="1"/>
  <c r="R893" i="1"/>
  <c r="R169" i="1"/>
  <c r="R206" i="1"/>
  <c r="R205" i="1"/>
  <c r="R213" i="1"/>
  <c r="R321" i="1"/>
  <c r="R564" i="1"/>
  <c r="R563" i="1"/>
  <c r="R822" i="1"/>
  <c r="R821" i="1"/>
  <c r="R13" i="1"/>
  <c r="R197" i="1"/>
  <c r="R274" i="1"/>
  <c r="R273" i="1"/>
  <c r="R498" i="1"/>
  <c r="R930" i="1"/>
  <c r="R929" i="1"/>
  <c r="R56" i="1"/>
  <c r="R251" i="1"/>
  <c r="R252" i="1"/>
  <c r="R401" i="1"/>
  <c r="R229" i="1"/>
  <c r="R228" i="1"/>
  <c r="R352" i="1"/>
  <c r="R351" i="1"/>
  <c r="R366" i="1"/>
  <c r="R837" i="1"/>
  <c r="R838" i="1"/>
  <c r="R84" i="1"/>
  <c r="R98" i="1"/>
  <c r="R99" i="1"/>
  <c r="R114" i="1"/>
  <c r="R131" i="1"/>
  <c r="R130" i="1"/>
  <c r="R184" i="1"/>
  <c r="R33" i="1"/>
  <c r="R34" i="1"/>
  <c r="R107" i="1"/>
  <c r="R122" i="1"/>
  <c r="R137" i="1"/>
  <c r="R177" i="1"/>
  <c r="R192" i="1"/>
  <c r="R191" i="1"/>
  <c r="R238" i="1"/>
  <c r="R237" i="1"/>
  <c r="R714" i="1"/>
  <c r="R715" i="1"/>
  <c r="R729" i="1"/>
  <c r="R730" i="1"/>
  <c r="R78" i="1"/>
  <c r="R549" i="1"/>
  <c r="R675" i="1"/>
  <c r="R708" i="1"/>
  <c r="R281" i="1"/>
  <c r="R280" i="1"/>
  <c r="R449" i="1"/>
  <c r="R519" i="1"/>
  <c r="R520" i="1"/>
  <c r="R166" i="1"/>
  <c r="R165" i="1"/>
  <c r="R39" i="1"/>
  <c r="R287" i="1"/>
  <c r="R448" i="1"/>
  <c r="R915" i="1"/>
  <c r="R405" i="1"/>
  <c r="R406" i="1"/>
  <c r="R963" i="1"/>
  <c r="R319" i="1"/>
  <c r="R702" i="1"/>
  <c r="R110" i="1"/>
  <c r="R864" i="1"/>
  <c r="R257" i="1"/>
  <c r="R416" i="1"/>
  <c r="R415" i="1"/>
  <c r="R587" i="1"/>
  <c r="R220" i="1"/>
  <c r="R409" i="1"/>
  <c r="R640" i="1"/>
  <c r="R674" i="1"/>
  <c r="R83" i="1"/>
  <c r="R82" i="1"/>
  <c r="R407" i="1"/>
  <c r="R439" i="1"/>
  <c r="R438" i="1"/>
  <c r="R652" i="1"/>
  <c r="R666" i="1"/>
  <c r="R683" i="1"/>
  <c r="R690" i="1"/>
  <c r="R691" i="1"/>
  <c r="R855" i="1"/>
  <c r="R854" i="1"/>
  <c r="R976" i="1"/>
  <c r="R977" i="1"/>
  <c r="R984" i="1"/>
  <c r="R985" i="1"/>
  <c r="R991" i="1"/>
  <c r="R386" i="1"/>
  <c r="R794" i="1"/>
  <c r="R793" i="1"/>
  <c r="R303" i="1"/>
  <c r="R200" i="1"/>
  <c r="R199" i="1"/>
  <c r="R267" i="1"/>
  <c r="R266" i="1"/>
  <c r="R224" i="1"/>
  <c r="R353" i="1"/>
  <c r="R556" i="1"/>
  <c r="R846" i="1"/>
  <c r="R14" i="1"/>
  <c r="R738" i="1"/>
  <c r="R770" i="1"/>
  <c r="R885" i="1"/>
  <c r="R62" i="1"/>
  <c r="R97" i="1"/>
  <c r="R260" i="1"/>
  <c r="R307" i="1"/>
  <c r="R316" i="1"/>
  <c r="R358" i="1"/>
  <c r="R398" i="1"/>
  <c r="R414" i="1"/>
  <c r="R462" i="1"/>
  <c r="R625" i="1"/>
  <c r="R784" i="1"/>
  <c r="R799" i="1"/>
  <c r="R840" i="1"/>
  <c r="R54" i="1"/>
  <c r="R63" i="1"/>
  <c r="R89" i="1"/>
  <c r="R124" i="1"/>
  <c r="R139" i="1"/>
  <c r="R155" i="1"/>
  <c r="R301" i="1"/>
  <c r="R326" i="1"/>
  <c r="R375" i="1"/>
  <c r="R408" i="1"/>
  <c r="R457" i="1"/>
  <c r="R575" i="1"/>
  <c r="R751" i="1"/>
  <c r="R785" i="1"/>
  <c r="R221" i="1"/>
  <c r="R255" i="1"/>
  <c r="R262" i="1"/>
  <c r="R269" i="1"/>
  <c r="R278" i="1"/>
  <c r="R318" i="1"/>
  <c r="R400" i="1"/>
  <c r="R492" i="1"/>
  <c r="R534" i="1"/>
  <c r="R918" i="1"/>
  <c r="R108" i="1"/>
  <c r="R778" i="1"/>
  <c r="R982" i="1"/>
  <c r="R493" i="1"/>
  <c r="R967" i="1"/>
  <c r="R183" i="1"/>
  <c r="R207" i="1"/>
  <c r="R223" i="1"/>
  <c r="R250" i="1"/>
  <c r="R485" i="1"/>
  <c r="R537" i="1"/>
  <c r="R545" i="1"/>
  <c r="R570" i="1"/>
  <c r="R578" i="1"/>
  <c r="R613" i="1"/>
  <c r="R630" i="1"/>
  <c r="R953" i="1"/>
  <c r="R72" i="1"/>
  <c r="R392" i="1"/>
  <c r="R77" i="1"/>
  <c r="R86" i="1"/>
  <c r="R339" i="1"/>
  <c r="R731" i="1"/>
  <c r="R202" i="1"/>
  <c r="R208" i="1"/>
  <c r="R235" i="1"/>
  <c r="R314" i="1"/>
  <c r="R806" i="1"/>
  <c r="R830" i="1"/>
  <c r="R600" i="1"/>
  <c r="R10" i="1"/>
  <c r="R399" i="1"/>
  <c r="R478" i="1"/>
  <c r="R315" i="1"/>
  <c r="R453" i="1"/>
  <c r="R102" i="1"/>
  <c r="R665" i="1"/>
  <c r="R486" i="1"/>
  <c r="R624" i="1"/>
  <c r="R527" i="1"/>
  <c r="R18" i="1"/>
  <c r="R41" i="1"/>
  <c r="R111" i="1"/>
  <c r="R119" i="1"/>
  <c r="R227" i="1"/>
  <c r="R294" i="1"/>
  <c r="R302" i="1"/>
  <c r="R325" i="1"/>
  <c r="R341" i="1"/>
  <c r="R395" i="1"/>
  <c r="R480" i="1"/>
  <c r="R300" i="1"/>
  <c r="R783" i="1"/>
  <c r="R283" i="1"/>
  <c r="R209" i="1"/>
  <c r="R494" i="1"/>
  <c r="R384" i="1"/>
  <c r="R553" i="1"/>
  <c r="R277" i="1"/>
  <c r="R370" i="1"/>
  <c r="R138" i="1"/>
  <c r="R85" i="1"/>
  <c r="R649" i="1"/>
  <c r="R775" i="1"/>
  <c r="R376" i="1"/>
  <c r="R249" i="1"/>
  <c r="R214" i="1"/>
  <c r="R245" i="1"/>
  <c r="R253" i="1"/>
  <c r="R275" i="1"/>
  <c r="R382" i="1"/>
  <c r="R450" i="1"/>
  <c r="R458" i="1"/>
  <c r="R466" i="1"/>
  <c r="R499" i="1"/>
  <c r="R555" i="1"/>
  <c r="R607" i="1"/>
  <c r="R508" i="1"/>
  <c r="R792" i="1"/>
  <c r="R16" i="1"/>
  <c r="R76" i="1"/>
  <c r="R193" i="1"/>
  <c r="R246" i="1"/>
  <c r="R254" i="1"/>
  <c r="R345" i="1"/>
  <c r="R413" i="1"/>
  <c r="R123" i="1"/>
  <c r="R427" i="1"/>
  <c r="R24" i="1"/>
  <c r="R31" i="1"/>
  <c r="R268" i="1"/>
  <c r="R313" i="1"/>
  <c r="R330" i="1"/>
  <c r="R338" i="1"/>
  <c r="R759" i="1"/>
  <c r="R807" i="1"/>
  <c r="R845" i="1"/>
  <c r="R745" i="1"/>
  <c r="R928" i="1"/>
  <c r="R779" i="1"/>
  <c r="R923" i="1"/>
  <c r="R709" i="1"/>
  <c r="R827" i="1"/>
  <c r="R899" i="1"/>
  <c r="R917" i="1"/>
  <c r="R638" i="1"/>
  <c r="R661" i="1"/>
  <c r="R685" i="1"/>
  <c r="R867" i="1"/>
  <c r="R892" i="1"/>
  <c r="R901" i="1"/>
  <c r="R990" i="1"/>
  <c r="R388" i="1"/>
  <c r="R387" i="1"/>
  <c r="R464" i="1"/>
  <c r="R463" i="1"/>
  <c r="R234" i="1"/>
  <c r="R744" i="1"/>
  <c r="R215" i="1"/>
  <c r="R153" i="1"/>
  <c r="R154" i="1"/>
  <c r="R161" i="1"/>
  <c r="R162" i="1"/>
  <c r="R265" i="1"/>
  <c r="R264" i="1"/>
  <c r="R605" i="1"/>
  <c r="R701" i="1"/>
  <c r="R700" i="1"/>
  <c r="R710" i="1"/>
  <c r="R568" i="1"/>
  <c r="R567" i="1"/>
  <c r="R581" i="1"/>
  <c r="R582" i="1"/>
  <c r="R536" i="1"/>
  <c r="R535" i="1"/>
  <c r="R669" i="1"/>
  <c r="R670" i="1"/>
  <c r="R694" i="1"/>
  <c r="R695" i="1"/>
  <c r="R530" i="1"/>
  <c r="R529" i="1"/>
  <c r="R654" i="1"/>
  <c r="R653" i="1"/>
  <c r="R147" i="1"/>
  <c r="R239" i="1"/>
  <c r="R343" i="1"/>
  <c r="R565" i="1"/>
  <c r="R780" i="1"/>
  <c r="R502" i="1"/>
  <c r="R557" i="1"/>
  <c r="R580" i="1"/>
  <c r="R306" i="1"/>
  <c r="R337" i="1"/>
  <c r="R495" i="1"/>
  <c r="R551" i="1"/>
  <c r="R737" i="1"/>
  <c r="R736" i="1"/>
  <c r="R762" i="1"/>
  <c r="R761" i="1"/>
  <c r="R50" i="1"/>
  <c r="R66" i="1"/>
  <c r="R151" i="1"/>
  <c r="R167" i="1"/>
  <c r="R379" i="1"/>
  <c r="R443" i="1"/>
  <c r="R748" i="1"/>
  <c r="R312" i="1"/>
  <c r="R361" i="1"/>
  <c r="R436" i="1"/>
  <c r="R660" i="1"/>
  <c r="R742" i="1"/>
  <c r="R118" i="1"/>
  <c r="R198" i="1"/>
  <c r="R355" i="1"/>
  <c r="R507" i="1"/>
  <c r="R506" i="1"/>
  <c r="R743" i="1"/>
  <c r="R881" i="1"/>
  <c r="R773" i="1"/>
  <c r="R772" i="1"/>
  <c r="R812" i="1"/>
  <c r="R811" i="1"/>
  <c r="R871" i="1"/>
  <c r="R870" i="1"/>
  <c r="R987" i="1"/>
  <c r="R988" i="1"/>
  <c r="R524" i="1"/>
  <c r="R523" i="1"/>
  <c r="R532" i="1"/>
  <c r="R531" i="1"/>
  <c r="R642" i="1"/>
  <c r="R641" i="1"/>
  <c r="R681" i="1"/>
  <c r="R682" i="1"/>
  <c r="R29" i="1"/>
  <c r="R28" i="1"/>
  <c r="R37" i="1"/>
  <c r="R36" i="1"/>
  <c r="R425" i="1"/>
  <c r="R424" i="1"/>
  <c r="R516" i="1"/>
  <c r="R517" i="1"/>
  <c r="K9" i="1"/>
  <c r="R23" i="1"/>
  <c r="R22" i="1"/>
  <c r="R46" i="1"/>
  <c r="R45" i="1"/>
  <c r="R411" i="1"/>
  <c r="R410" i="1"/>
  <c r="R472" i="1"/>
  <c r="R473" i="1"/>
  <c r="R634" i="1"/>
  <c r="R635" i="1"/>
  <c r="R659" i="1"/>
  <c r="R658" i="1"/>
  <c r="R204" i="1"/>
  <c r="R203" i="1"/>
  <c r="R291" i="1"/>
  <c r="R292" i="1"/>
  <c r="R496" i="1"/>
  <c r="R497" i="1"/>
  <c r="R617" i="1"/>
  <c r="R618" i="1"/>
  <c r="R626" i="1"/>
  <c r="R627" i="1"/>
  <c r="R149" i="1"/>
  <c r="R285" i="1"/>
  <c r="R286" i="1"/>
  <c r="R373" i="1"/>
  <c r="R372" i="1"/>
  <c r="R843" i="1"/>
  <c r="R844" i="1"/>
  <c r="R887" i="1"/>
  <c r="R902" i="1"/>
  <c r="R903" i="1"/>
  <c r="R43" i="1"/>
  <c r="R52" i="1"/>
  <c r="R60" i="1"/>
  <c r="R59" i="1"/>
  <c r="R68" i="1"/>
  <c r="R67" i="1"/>
  <c r="R688" i="1"/>
  <c r="R706" i="1"/>
  <c r="R705" i="1"/>
  <c r="R819" i="1"/>
  <c r="R818" i="1"/>
  <c r="R828" i="1"/>
  <c r="R862" i="1"/>
  <c r="R879" i="1"/>
  <c r="R878" i="1"/>
  <c r="D1662" i="1"/>
  <c r="D1663" i="1"/>
  <c r="D1659" i="1"/>
  <c r="D1660" i="1"/>
  <c r="R120" i="1"/>
  <c r="R143" i="1"/>
  <c r="R142" i="1"/>
  <c r="R445" i="1"/>
  <c r="R444" i="1"/>
  <c r="R601" i="1"/>
  <c r="R602" i="1"/>
  <c r="R765" i="1"/>
  <c r="R766" i="1"/>
  <c r="R980" i="1"/>
  <c r="R979" i="1"/>
  <c r="R113" i="1"/>
  <c r="R336" i="1"/>
  <c r="R359" i="1"/>
  <c r="R571" i="1"/>
  <c r="R603" i="1"/>
  <c r="R612" i="1"/>
  <c r="R749" i="1"/>
  <c r="R973" i="1"/>
  <c r="R972" i="1"/>
  <c r="R216" i="1"/>
  <c r="R217" i="1"/>
  <c r="R431" i="1"/>
  <c r="R430" i="1"/>
  <c r="R594" i="1"/>
  <c r="R595" i="1"/>
  <c r="R717" i="1"/>
  <c r="R718" i="1"/>
  <c r="R724" i="1"/>
  <c r="R725" i="1"/>
  <c r="R932" i="1"/>
  <c r="R931" i="1"/>
  <c r="R941" i="1"/>
  <c r="R940" i="1"/>
  <c r="R94" i="1"/>
  <c r="R210" i="1"/>
  <c r="R218" i="1"/>
  <c r="R432" i="1"/>
  <c r="R574" i="1"/>
  <c r="R573" i="1"/>
  <c r="R663" i="1"/>
  <c r="R671" i="1"/>
  <c r="R679" i="1"/>
  <c r="R696" i="1"/>
  <c r="R704" i="1"/>
  <c r="R703" i="1"/>
  <c r="R712" i="1"/>
  <c r="R719" i="1"/>
  <c r="R908" i="1"/>
  <c r="R907" i="1"/>
  <c r="R925" i="1"/>
  <c r="R933" i="1"/>
  <c r="R934" i="1"/>
  <c r="R51" i="1"/>
  <c r="R163" i="1"/>
  <c r="R170" i="1"/>
  <c r="R171" i="1"/>
  <c r="R179" i="1"/>
  <c r="R178" i="1"/>
  <c r="R185" i="1"/>
  <c r="R186" i="1"/>
  <c r="R194" i="1"/>
  <c r="R323" i="1"/>
  <c r="R322" i="1"/>
  <c r="R402" i="1"/>
  <c r="R417" i="1"/>
  <c r="R418" i="1"/>
  <c r="R540" i="1"/>
  <c r="R548" i="1"/>
  <c r="R547" i="1"/>
  <c r="R672" i="1"/>
  <c r="R697" i="1"/>
  <c r="R886" i="1"/>
  <c r="R926" i="1"/>
  <c r="R91" i="1"/>
  <c r="R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R295" i="1"/>
  <c r="R469" i="1"/>
  <c r="R543" i="1"/>
  <c r="R847" i="1"/>
  <c r="R305" i="1"/>
  <c r="R961" i="1"/>
  <c r="R112" i="1"/>
  <c r="R65" i="1"/>
  <c r="R522" i="1"/>
  <c r="R42" i="1"/>
  <c r="R148" i="1"/>
  <c r="R156" i="1"/>
  <c r="R509" i="1"/>
  <c r="R678" i="1"/>
  <c r="R924" i="1"/>
  <c r="U9" i="1"/>
  <c r="S130" i="1"/>
  <c r="S131" i="1"/>
  <c r="U10" i="1"/>
  <c r="U11" i="1"/>
  <c r="S132" i="1"/>
  <c r="U12" i="1"/>
  <c r="S133" i="1"/>
  <c r="U13" i="1"/>
  <c r="S134" i="1"/>
  <c r="U14" i="1"/>
  <c r="S135" i="1"/>
  <c r="U15" i="1"/>
  <c r="S136" i="1"/>
  <c r="S137" i="1"/>
  <c r="U16" i="1"/>
  <c r="U17" i="1"/>
  <c r="S138" i="1"/>
  <c r="U18" i="1"/>
  <c r="S139" i="1"/>
  <c r="U19" i="1"/>
  <c r="S140" i="1"/>
  <c r="S141" i="1"/>
  <c r="U20" i="1"/>
  <c r="S142" i="1"/>
  <c r="U21" i="1"/>
  <c r="U22" i="1"/>
  <c r="S143" i="1"/>
  <c r="U23" i="1"/>
  <c r="S144" i="1"/>
  <c r="S145" i="1"/>
  <c r="U24" i="1"/>
  <c r="U25" i="1"/>
  <c r="S146" i="1"/>
  <c r="S147" i="1"/>
  <c r="U26" i="1"/>
  <c r="U27" i="1"/>
  <c r="S148" i="1"/>
  <c r="U28" i="1"/>
  <c r="S149" i="1"/>
  <c r="U29" i="1"/>
  <c r="S150" i="1"/>
  <c r="S151" i="1"/>
  <c r="U30" i="1"/>
  <c r="S152" i="1"/>
  <c r="U31" i="1"/>
  <c r="U32" i="1"/>
  <c r="S153" i="1"/>
  <c r="U33" i="1"/>
  <c r="S154" i="1"/>
  <c r="S155" i="1"/>
  <c r="U34" i="1"/>
  <c r="U35" i="1"/>
  <c r="S156" i="1"/>
  <c r="S157" i="1"/>
  <c r="U36" i="1"/>
  <c r="S158" i="1"/>
  <c r="U37" i="1"/>
  <c r="S159" i="1"/>
  <c r="U38" i="1"/>
  <c r="U39" i="1"/>
  <c r="S160" i="1"/>
  <c r="S161" i="1"/>
  <c r="U40" i="1"/>
  <c r="S162" i="1"/>
  <c r="U41" i="1"/>
  <c r="U42" i="1"/>
  <c r="S163" i="1"/>
  <c r="S164" i="1"/>
  <c r="U43" i="1"/>
  <c r="S165" i="1"/>
  <c r="U44" i="1"/>
  <c r="S166" i="1"/>
  <c r="U45" i="1"/>
  <c r="S167" i="1"/>
  <c r="U46" i="1"/>
  <c r="S168" i="1"/>
  <c r="U47" i="1"/>
  <c r="S169" i="1"/>
  <c r="U48" i="1"/>
  <c r="S170" i="1"/>
  <c r="U49" i="1"/>
  <c r="S171" i="1"/>
  <c r="U50" i="1"/>
  <c r="U51" i="1"/>
  <c r="S172" i="1"/>
  <c r="S173" i="1"/>
  <c r="U52" i="1"/>
  <c r="S174" i="1"/>
  <c r="U53" i="1"/>
  <c r="S175" i="1"/>
  <c r="U54" i="1"/>
  <c r="S176" i="1"/>
  <c r="U55" i="1"/>
  <c r="S177" i="1"/>
  <c r="U56" i="1"/>
  <c r="S178" i="1"/>
  <c r="U57" i="1"/>
  <c r="U58" i="1"/>
  <c r="S179" i="1"/>
  <c r="U59" i="1"/>
  <c r="S180" i="1"/>
  <c r="S181" i="1"/>
  <c r="U60" i="1"/>
  <c r="U61" i="1"/>
  <c r="S182" i="1"/>
  <c r="U62" i="1"/>
  <c r="S183" i="1"/>
  <c r="S184" i="1"/>
  <c r="U63" i="1"/>
  <c r="U64" i="1"/>
  <c r="S185" i="1"/>
  <c r="S186" i="1"/>
  <c r="U65" i="1"/>
  <c r="S187" i="1"/>
  <c r="U66" i="1"/>
  <c r="U67" i="1"/>
  <c r="S188" i="1"/>
  <c r="U68" i="1"/>
  <c r="S189" i="1"/>
  <c r="S190" i="1"/>
  <c r="U69" i="1"/>
  <c r="S191" i="1"/>
  <c r="U70" i="1"/>
  <c r="S192" i="1"/>
  <c r="U71" i="1"/>
  <c r="U72" i="1"/>
  <c r="S193" i="1"/>
  <c r="S194" i="1"/>
  <c r="U73" i="1"/>
  <c r="S195" i="1"/>
  <c r="U74" i="1"/>
  <c r="S196" i="1"/>
  <c r="U75" i="1"/>
  <c r="U76" i="1"/>
  <c r="S197" i="1"/>
  <c r="U77" i="1"/>
  <c r="S198" i="1"/>
  <c r="S199" i="1"/>
  <c r="U78" i="1"/>
  <c r="S200" i="1"/>
  <c r="U79" i="1"/>
  <c r="S201" i="1"/>
  <c r="U80" i="1"/>
  <c r="U81" i="1"/>
  <c r="S202" i="1"/>
  <c r="U82" i="1"/>
  <c r="S203" i="1"/>
  <c r="U83" i="1"/>
  <c r="S204" i="1"/>
  <c r="U84" i="1"/>
  <c r="S205" i="1"/>
  <c r="U85" i="1"/>
  <c r="S206" i="1"/>
  <c r="U86" i="1"/>
  <c r="S207" i="1"/>
  <c r="S208" i="1"/>
  <c r="U87" i="1"/>
  <c r="S209" i="1"/>
  <c r="U88" i="1"/>
  <c r="U89" i="1"/>
  <c r="S210" i="1"/>
  <c r="S211" i="1"/>
  <c r="U90" i="1"/>
  <c r="U91" i="1"/>
  <c r="S212" i="1"/>
  <c r="S213" i="1"/>
  <c r="U92" i="1"/>
  <c r="U93" i="1"/>
  <c r="S214" i="1"/>
  <c r="U94" i="1"/>
  <c r="S215" i="1"/>
  <c r="S216" i="1"/>
  <c r="U95" i="1"/>
  <c r="U96" i="1"/>
  <c r="S217" i="1"/>
  <c r="U97" i="1"/>
  <c r="S218" i="1"/>
  <c r="S219" i="1"/>
  <c r="U98" i="1"/>
  <c r="U99" i="1"/>
  <c r="S220" i="1"/>
  <c r="U100" i="1"/>
  <c r="S221" i="1"/>
  <c r="U101" i="1"/>
  <c r="S222" i="1"/>
  <c r="S223" i="1"/>
  <c r="U102" i="1"/>
  <c r="S224" i="1"/>
  <c r="U103" i="1"/>
  <c r="U104" i="1"/>
  <c r="S225" i="1"/>
  <c r="S226" i="1"/>
  <c r="U105" i="1"/>
  <c r="S227" i="1"/>
  <c r="U106" i="1"/>
  <c r="S228" i="1"/>
  <c r="U107" i="1"/>
  <c r="U108" i="1"/>
  <c r="S229" i="1"/>
  <c r="S230" i="1"/>
  <c r="U109" i="1"/>
  <c r="U110" i="1"/>
  <c r="S231" i="1"/>
  <c r="S232" i="1"/>
  <c r="U111" i="1"/>
  <c r="U112" i="1"/>
  <c r="S233" i="1"/>
  <c r="S234" i="1"/>
  <c r="U113" i="1"/>
  <c r="U114" i="1"/>
  <c r="S235" i="1"/>
  <c r="U115" i="1"/>
  <c r="S236" i="1"/>
  <c r="S237" i="1"/>
  <c r="U116" i="1"/>
  <c r="U117" i="1"/>
  <c r="S238" i="1"/>
  <c r="S239" i="1"/>
  <c r="U118" i="1"/>
  <c r="U119" i="1"/>
  <c r="S240" i="1"/>
  <c r="U120" i="1"/>
  <c r="S241" i="1"/>
  <c r="U121" i="1"/>
  <c r="S242" i="1"/>
  <c r="S243" i="1"/>
  <c r="U122" i="1"/>
  <c r="S244" i="1"/>
  <c r="U123" i="1"/>
  <c r="U124" i="1"/>
  <c r="S245" i="1"/>
  <c r="S246" i="1"/>
  <c r="U125" i="1"/>
  <c r="S247" i="1"/>
  <c r="U126" i="1"/>
  <c r="U127" i="1"/>
  <c r="S248" i="1"/>
  <c r="S249" i="1"/>
  <c r="U128" i="1"/>
  <c r="U129" i="1"/>
  <c r="S250" i="1"/>
  <c r="U130" i="1"/>
  <c r="S251" i="1"/>
  <c r="S252" i="1"/>
  <c r="U131" i="1"/>
  <c r="U132" i="1"/>
  <c r="S253" i="1"/>
  <c r="S254" i="1"/>
  <c r="U133" i="1"/>
  <c r="U134" i="1"/>
  <c r="S255" i="1"/>
  <c r="U135" i="1"/>
  <c r="S256" i="1"/>
  <c r="S257" i="1"/>
  <c r="U136" i="1"/>
  <c r="S258" i="1"/>
  <c r="U137" i="1"/>
  <c r="S259" i="1"/>
  <c r="U138" i="1"/>
  <c r="S260" i="1"/>
  <c r="U139" i="1"/>
  <c r="S261" i="1"/>
  <c r="U140" i="1"/>
  <c r="U141" i="1"/>
  <c r="S262" i="1"/>
  <c r="U142" i="1"/>
  <c r="S263" i="1"/>
  <c r="U143" i="1"/>
  <c r="S264" i="1"/>
  <c r="S265" i="1"/>
  <c r="U144" i="1"/>
  <c r="S266" i="1"/>
  <c r="U145" i="1"/>
  <c r="S267" i="1"/>
  <c r="U146" i="1"/>
  <c r="U147" i="1"/>
  <c r="S268" i="1"/>
  <c r="U148" i="1"/>
  <c r="S269" i="1"/>
  <c r="U149" i="1"/>
  <c r="S270" i="1"/>
  <c r="S271" i="1"/>
  <c r="U150" i="1"/>
  <c r="U151" i="1"/>
  <c r="S272" i="1"/>
  <c r="S273" i="1"/>
  <c r="U152" i="1"/>
  <c r="S274" i="1"/>
  <c r="U153" i="1"/>
  <c r="S275" i="1"/>
  <c r="U154" i="1"/>
  <c r="S276" i="1"/>
  <c r="U155" i="1"/>
  <c r="U156" i="1"/>
  <c r="S277" i="1"/>
  <c r="S278" i="1"/>
  <c r="U157" i="1"/>
  <c r="U158" i="1"/>
  <c r="S279" i="1"/>
  <c r="S280" i="1"/>
  <c r="U159" i="1"/>
  <c r="S281" i="1"/>
  <c r="U160" i="1"/>
  <c r="S282" i="1"/>
  <c r="U161" i="1"/>
  <c r="S283" i="1"/>
  <c r="U162" i="1"/>
  <c r="U163" i="1"/>
  <c r="S284" i="1"/>
  <c r="S285" i="1"/>
  <c r="U164" i="1"/>
  <c r="S286" i="1"/>
  <c r="U165" i="1"/>
  <c r="U166" i="1"/>
  <c r="S287" i="1"/>
  <c r="U167" i="1"/>
  <c r="S288" i="1"/>
  <c r="S289" i="1"/>
  <c r="U168" i="1"/>
  <c r="S290" i="1"/>
  <c r="U169" i="1"/>
  <c r="S291" i="1"/>
  <c r="U170" i="1"/>
  <c r="U171" i="1"/>
  <c r="S292" i="1"/>
  <c r="S293" i="1"/>
  <c r="U172" i="1"/>
  <c r="U173" i="1"/>
  <c r="S294" i="1"/>
  <c r="S295" i="1"/>
  <c r="U174" i="1"/>
  <c r="S296" i="1"/>
  <c r="U175" i="1"/>
  <c r="U176" i="1"/>
  <c r="S297" i="1"/>
  <c r="U177" i="1"/>
  <c r="S298" i="1"/>
  <c r="S299" i="1"/>
  <c r="U178" i="1"/>
  <c r="S300" i="1"/>
  <c r="U179" i="1"/>
  <c r="U180" i="1"/>
  <c r="S301" i="1"/>
  <c r="U181" i="1"/>
  <c r="S302" i="1"/>
  <c r="S303" i="1"/>
  <c r="U182" i="1"/>
  <c r="U183" i="1"/>
  <c r="S304" i="1"/>
  <c r="S305" i="1"/>
  <c r="U184" i="1"/>
  <c r="U185" i="1"/>
  <c r="S306" i="1"/>
  <c r="S307" i="1"/>
  <c r="U186" i="1"/>
  <c r="U187" i="1"/>
  <c r="S308" i="1"/>
  <c r="U188" i="1"/>
  <c r="S309" i="1"/>
  <c r="U189" i="1"/>
  <c r="S310" i="1"/>
  <c r="U190" i="1"/>
  <c r="S311" i="1"/>
  <c r="U191" i="1"/>
  <c r="S312" i="1"/>
  <c r="S313" i="1"/>
  <c r="U192" i="1"/>
  <c r="S314" i="1"/>
  <c r="U193" i="1"/>
  <c r="U194" i="1"/>
  <c r="S315" i="1"/>
  <c r="U195" i="1"/>
  <c r="S316" i="1"/>
  <c r="S317" i="1"/>
  <c r="U196" i="1"/>
  <c r="U197" i="1"/>
  <c r="S318" i="1"/>
  <c r="S319" i="1"/>
  <c r="U198" i="1"/>
  <c r="U199" i="1"/>
  <c r="S320" i="1"/>
  <c r="U200" i="1"/>
  <c r="S321" i="1"/>
  <c r="S322" i="1"/>
  <c r="U201" i="1"/>
  <c r="S323" i="1"/>
  <c r="U202" i="1"/>
  <c r="S324" i="1"/>
  <c r="U203" i="1"/>
  <c r="U204" i="1"/>
  <c r="S325" i="1"/>
  <c r="U205" i="1"/>
  <c r="S326" i="1"/>
  <c r="S327" i="1"/>
  <c r="U206" i="1"/>
  <c r="U207" i="1"/>
  <c r="S328" i="1"/>
  <c r="U208" i="1"/>
  <c r="S329" i="1"/>
  <c r="S330" i="1"/>
  <c r="U209" i="1"/>
  <c r="S331" i="1"/>
  <c r="U210" i="1"/>
  <c r="U211" i="1"/>
  <c r="S332" i="1"/>
  <c r="S333" i="1"/>
  <c r="U212" i="1"/>
  <c r="U213" i="1"/>
  <c r="S334" i="1"/>
  <c r="U214" i="1"/>
  <c r="S335" i="1"/>
  <c r="U215" i="1"/>
  <c r="S336" i="1"/>
  <c r="S337" i="1"/>
  <c r="U216" i="1"/>
  <c r="S338" i="1"/>
  <c r="U217" i="1"/>
  <c r="U218" i="1"/>
  <c r="S339" i="1"/>
  <c r="U219" i="1"/>
  <c r="S340" i="1"/>
  <c r="U220" i="1"/>
  <c r="S341" i="1"/>
  <c r="U221" i="1"/>
  <c r="S342" i="1"/>
  <c r="U222" i="1"/>
  <c r="S343" i="1"/>
  <c r="S344" i="1"/>
  <c r="U223" i="1"/>
  <c r="U224" i="1"/>
  <c r="S345" i="1"/>
  <c r="S346" i="1"/>
  <c r="U225" i="1"/>
  <c r="U226" i="1"/>
  <c r="S347" i="1"/>
  <c r="U227" i="1"/>
  <c r="S348" i="1"/>
  <c r="S349" i="1"/>
  <c r="U228" i="1"/>
  <c r="S350" i="1"/>
  <c r="U229" i="1"/>
  <c r="U230" i="1"/>
  <c r="S351" i="1"/>
  <c r="S352" i="1"/>
  <c r="U231" i="1"/>
  <c r="U232" i="1"/>
  <c r="S353" i="1"/>
  <c r="S354" i="1"/>
  <c r="U233" i="1"/>
  <c r="U234" i="1"/>
  <c r="S355" i="1"/>
  <c r="U235" i="1"/>
  <c r="S356" i="1"/>
  <c r="S357" i="1"/>
  <c r="U236" i="1"/>
  <c r="S358" i="1"/>
  <c r="U237" i="1"/>
  <c r="U238" i="1"/>
  <c r="S359" i="1"/>
  <c r="U239" i="1"/>
  <c r="S360" i="1"/>
  <c r="S361" i="1"/>
  <c r="U240" i="1"/>
  <c r="U241" i="1"/>
  <c r="S362" i="1"/>
  <c r="S363" i="1"/>
  <c r="U242" i="1"/>
  <c r="S364" i="1"/>
  <c r="U243" i="1"/>
  <c r="U244" i="1"/>
  <c r="S365" i="1"/>
  <c r="S366" i="1"/>
  <c r="U245" i="1"/>
  <c r="U246" i="1"/>
  <c r="S367" i="1"/>
  <c r="U247" i="1"/>
  <c r="S368" i="1"/>
  <c r="S369" i="1"/>
  <c r="U248" i="1"/>
  <c r="U249" i="1"/>
  <c r="S370" i="1"/>
  <c r="S371" i="1"/>
  <c r="U250" i="1"/>
  <c r="U251" i="1"/>
  <c r="S372" i="1"/>
  <c r="U252" i="1"/>
  <c r="S373" i="1"/>
  <c r="U253" i="1"/>
  <c r="S374" i="1"/>
  <c r="U254" i="1"/>
  <c r="S375" i="1"/>
  <c r="U255" i="1"/>
  <c r="S376" i="1"/>
  <c r="U256" i="1"/>
  <c r="S377" i="1"/>
  <c r="S378" i="1"/>
  <c r="U257" i="1"/>
  <c r="S379" i="1"/>
  <c r="U258" i="1"/>
  <c r="U259" i="1"/>
  <c r="S380" i="1"/>
  <c r="U260" i="1"/>
  <c r="S381" i="1"/>
  <c r="S382" i="1"/>
  <c r="U261" i="1"/>
  <c r="U262" i="1"/>
  <c r="S383" i="1"/>
  <c r="S384" i="1"/>
  <c r="U263" i="1"/>
  <c r="U264" i="1"/>
  <c r="S385" i="1"/>
  <c r="U265" i="1"/>
  <c r="S386" i="1"/>
  <c r="S387" i="1"/>
  <c r="U266" i="1"/>
  <c r="S388" i="1"/>
  <c r="U267" i="1"/>
  <c r="S389" i="1"/>
  <c r="U268" i="1"/>
  <c r="U269" i="1"/>
  <c r="S390" i="1"/>
  <c r="S391" i="1"/>
  <c r="U270" i="1"/>
  <c r="S392" i="1"/>
  <c r="U271" i="1"/>
  <c r="U272" i="1"/>
  <c r="S393" i="1"/>
  <c r="U273" i="1"/>
  <c r="S394" i="1"/>
  <c r="S395" i="1"/>
  <c r="U274" i="1"/>
  <c r="U275" i="1"/>
  <c r="S396" i="1"/>
  <c r="S397" i="1"/>
  <c r="U276" i="1"/>
  <c r="S398" i="1"/>
  <c r="U277" i="1"/>
  <c r="S399" i="1"/>
  <c r="U278" i="1"/>
  <c r="U279" i="1"/>
  <c r="S400" i="1"/>
  <c r="U280" i="1"/>
  <c r="S401" i="1"/>
  <c r="S402" i="1"/>
  <c r="U281" i="1"/>
  <c r="U282" i="1"/>
  <c r="S403" i="1"/>
  <c r="U283" i="1"/>
  <c r="S404" i="1"/>
  <c r="U284" i="1"/>
  <c r="S405" i="1"/>
  <c r="S406" i="1"/>
  <c r="U285" i="1"/>
  <c r="S407" i="1"/>
  <c r="U286" i="1"/>
  <c r="S408" i="1"/>
  <c r="U287" i="1"/>
  <c r="S409" i="1"/>
  <c r="U288" i="1"/>
  <c r="U289" i="1"/>
  <c r="S410" i="1"/>
  <c r="U290" i="1"/>
  <c r="S411" i="1"/>
  <c r="U291" i="1"/>
  <c r="S412" i="1"/>
  <c r="U292" i="1"/>
  <c r="S413" i="1"/>
  <c r="U293" i="1"/>
  <c r="S414" i="1"/>
  <c r="S415" i="1"/>
  <c r="U294" i="1"/>
  <c r="U295" i="1"/>
  <c r="S416" i="1"/>
  <c r="U296" i="1"/>
  <c r="S417" i="1"/>
  <c r="S418" i="1"/>
  <c r="U297" i="1"/>
  <c r="U298" i="1"/>
  <c r="S419" i="1"/>
  <c r="S420" i="1"/>
  <c r="U299" i="1"/>
  <c r="S421" i="1"/>
  <c r="U300" i="1"/>
  <c r="U301" i="1"/>
  <c r="S422" i="1"/>
  <c r="S423" i="1"/>
  <c r="U302" i="1"/>
  <c r="U303" i="1"/>
  <c r="S424" i="1"/>
  <c r="U304" i="1"/>
  <c r="S425" i="1"/>
  <c r="S426" i="1"/>
  <c r="U305" i="1"/>
  <c r="S427" i="1"/>
  <c r="U306" i="1"/>
  <c r="S428" i="1"/>
  <c r="U307" i="1"/>
  <c r="U308" i="1"/>
  <c r="S429" i="1"/>
  <c r="U309" i="1"/>
  <c r="S430" i="1"/>
  <c r="U310" i="1"/>
  <c r="S431" i="1"/>
  <c r="S432" i="1"/>
  <c r="U311" i="1"/>
  <c r="S433" i="1"/>
  <c r="U312" i="1"/>
  <c r="S434" i="1"/>
  <c r="U313" i="1"/>
  <c r="U314" i="1"/>
  <c r="S435" i="1"/>
  <c r="S436" i="1"/>
  <c r="U315" i="1"/>
  <c r="S437" i="1"/>
  <c r="U316" i="1"/>
  <c r="S438" i="1"/>
  <c r="U317" i="1"/>
  <c r="S439" i="1"/>
  <c r="U318" i="1"/>
  <c r="S440" i="1"/>
  <c r="U319" i="1"/>
  <c r="U320" i="1"/>
  <c r="S441" i="1"/>
  <c r="U321" i="1"/>
  <c r="S442" i="1"/>
  <c r="S443" i="1"/>
  <c r="U322" i="1"/>
  <c r="S444" i="1"/>
  <c r="U323" i="1"/>
  <c r="U324" i="1"/>
  <c r="S445" i="1"/>
  <c r="U325" i="1"/>
  <c r="S446" i="1"/>
  <c r="U326" i="1"/>
  <c r="S447" i="1"/>
  <c r="U327" i="1"/>
  <c r="S448" i="1"/>
  <c r="S449" i="1"/>
  <c r="U328" i="1"/>
  <c r="S450" i="1"/>
  <c r="U329" i="1"/>
  <c r="U330" i="1"/>
  <c r="S451" i="1"/>
  <c r="S452" i="1"/>
  <c r="U331" i="1"/>
  <c r="U332" i="1"/>
  <c r="S453" i="1"/>
  <c r="S454" i="1"/>
  <c r="U333" i="1"/>
  <c r="S455" i="1"/>
  <c r="U334" i="1"/>
  <c r="U335" i="1"/>
  <c r="S456" i="1"/>
  <c r="S457" i="1"/>
  <c r="U336" i="1"/>
  <c r="S458" i="1"/>
  <c r="U337" i="1"/>
  <c r="U338" i="1"/>
  <c r="S459" i="1"/>
  <c r="S460" i="1"/>
  <c r="U339" i="1"/>
  <c r="U340" i="1"/>
  <c r="S461" i="1"/>
  <c r="S462" i="1"/>
  <c r="U341" i="1"/>
  <c r="S463" i="1"/>
  <c r="U342" i="1"/>
  <c r="S464" i="1"/>
  <c r="U343" i="1"/>
  <c r="S465" i="1"/>
  <c r="U344" i="1"/>
  <c r="U345" i="1"/>
  <c r="S466" i="1"/>
  <c r="S467" i="1"/>
  <c r="U346" i="1"/>
  <c r="S468" i="1"/>
  <c r="U347" i="1"/>
  <c r="U348" i="1"/>
  <c r="S469" i="1"/>
  <c r="U349" i="1"/>
  <c r="S470" i="1"/>
  <c r="U350" i="1"/>
  <c r="S471" i="1"/>
  <c r="U351" i="1"/>
  <c r="S472" i="1"/>
  <c r="S473" i="1"/>
  <c r="U352" i="1"/>
  <c r="U353" i="1"/>
  <c r="S474" i="1"/>
  <c r="S475" i="1"/>
  <c r="U354" i="1"/>
  <c r="U355" i="1"/>
  <c r="S476" i="1"/>
  <c r="S477" i="1"/>
  <c r="U356" i="1"/>
  <c r="S478" i="1"/>
  <c r="U357" i="1"/>
  <c r="U358" i="1"/>
  <c r="S479" i="1"/>
  <c r="S480" i="1"/>
  <c r="U359" i="1"/>
  <c r="U360" i="1"/>
  <c r="S481" i="1"/>
  <c r="U361" i="1"/>
  <c r="S482" i="1"/>
  <c r="U362" i="1"/>
  <c r="S483" i="1"/>
  <c r="S484" i="1"/>
  <c r="U363" i="1"/>
  <c r="U364" i="1"/>
  <c r="S485" i="1"/>
  <c r="S486" i="1"/>
  <c r="U365" i="1"/>
  <c r="S487" i="1"/>
  <c r="U366" i="1"/>
  <c r="S488" i="1"/>
  <c r="U367" i="1"/>
  <c r="S489" i="1"/>
  <c r="U368" i="1"/>
  <c r="U369" i="1"/>
  <c r="S490" i="1"/>
  <c r="U370" i="1"/>
  <c r="S491" i="1"/>
  <c r="U371" i="1"/>
  <c r="S492" i="1"/>
  <c r="U372" i="1"/>
  <c r="S493" i="1"/>
  <c r="S494" i="1"/>
  <c r="U373" i="1"/>
  <c r="U374" i="1"/>
  <c r="S495" i="1"/>
  <c r="S496" i="1"/>
  <c r="U375" i="1"/>
  <c r="U376" i="1"/>
  <c r="S497" i="1"/>
  <c r="S498" i="1"/>
  <c r="U377" i="1"/>
  <c r="S499" i="1"/>
  <c r="U378" i="1"/>
  <c r="U379" i="1"/>
  <c r="S500" i="1"/>
  <c r="U380" i="1"/>
  <c r="S501" i="1"/>
  <c r="U381" i="1"/>
  <c r="S502" i="1"/>
  <c r="S503" i="1"/>
  <c r="U382" i="1"/>
  <c r="U383" i="1"/>
  <c r="S504" i="1"/>
  <c r="U384" i="1"/>
  <c r="S505" i="1"/>
  <c r="U385" i="1"/>
  <c r="S506" i="1"/>
  <c r="U386" i="1"/>
  <c r="S507" i="1"/>
  <c r="U387" i="1"/>
  <c r="S508" i="1"/>
  <c r="U388" i="1"/>
  <c r="S509" i="1"/>
  <c r="S510" i="1"/>
  <c r="U389" i="1"/>
  <c r="U390" i="1"/>
  <c r="S511" i="1"/>
  <c r="U391" i="1"/>
  <c r="S512" i="1"/>
  <c r="S513" i="1"/>
  <c r="U392" i="1"/>
  <c r="S514" i="1"/>
  <c r="U393" i="1"/>
  <c r="S515" i="1"/>
  <c r="U394" i="1"/>
  <c r="U395" i="1"/>
  <c r="S516" i="1"/>
  <c r="U396" i="1"/>
  <c r="S517" i="1"/>
  <c r="U397" i="1"/>
  <c r="S518" i="1"/>
  <c r="S519" i="1"/>
  <c r="U398" i="1"/>
  <c r="U399" i="1"/>
  <c r="S520" i="1"/>
  <c r="S521" i="1"/>
  <c r="U400" i="1"/>
  <c r="U401" i="1"/>
  <c r="S522" i="1"/>
  <c r="S523" i="1"/>
  <c r="U402" i="1"/>
  <c r="U403" i="1"/>
  <c r="S524" i="1"/>
  <c r="U404" i="1"/>
  <c r="S525" i="1"/>
  <c r="S526" i="1"/>
  <c r="U405" i="1"/>
  <c r="U406" i="1"/>
  <c r="S527" i="1"/>
  <c r="U407" i="1"/>
  <c r="S528" i="1"/>
  <c r="U408" i="1"/>
  <c r="S529" i="1"/>
  <c r="U409" i="1"/>
  <c r="S530" i="1"/>
  <c r="S531" i="1"/>
  <c r="U410" i="1"/>
  <c r="S532" i="1"/>
  <c r="U411" i="1"/>
  <c r="U412" i="1"/>
  <c r="S533" i="1"/>
  <c r="U413" i="1"/>
  <c r="S534" i="1"/>
  <c r="U414" i="1"/>
  <c r="S535" i="1"/>
  <c r="U415" i="1"/>
  <c r="S536" i="1"/>
  <c r="S537" i="1"/>
  <c r="U416" i="1"/>
  <c r="U417" i="1"/>
  <c r="S538" i="1"/>
  <c r="U418" i="1"/>
  <c r="S539" i="1"/>
  <c r="U419" i="1"/>
  <c r="S540" i="1"/>
  <c r="S541" i="1"/>
  <c r="U420" i="1"/>
  <c r="U421" i="1"/>
  <c r="S542" i="1"/>
  <c r="S543" i="1"/>
  <c r="U422" i="1"/>
  <c r="S544" i="1"/>
  <c r="U423" i="1"/>
  <c r="U424" i="1"/>
  <c r="S545" i="1"/>
  <c r="U425" i="1"/>
  <c r="S546" i="1"/>
  <c r="S547" i="1"/>
  <c r="U426" i="1"/>
  <c r="S548" i="1"/>
  <c r="U427" i="1"/>
  <c r="S549" i="1"/>
  <c r="U428" i="1"/>
  <c r="U429" i="1"/>
  <c r="S550" i="1"/>
  <c r="U430" i="1"/>
  <c r="S551" i="1"/>
  <c r="U431" i="1"/>
  <c r="S552" i="1"/>
  <c r="S553" i="1"/>
  <c r="U432" i="1"/>
  <c r="S554" i="1"/>
  <c r="U433" i="1"/>
  <c r="U434" i="1"/>
  <c r="S555" i="1"/>
  <c r="U435" i="1"/>
  <c r="S556" i="1"/>
  <c r="U436" i="1"/>
  <c r="S557" i="1"/>
  <c r="U437" i="1"/>
  <c r="S558" i="1"/>
  <c r="S559" i="1"/>
  <c r="U438" i="1"/>
  <c r="U439" i="1"/>
  <c r="S560" i="1"/>
  <c r="U440" i="1"/>
  <c r="S561" i="1"/>
  <c r="U441" i="1"/>
  <c r="S562" i="1"/>
  <c r="U442" i="1"/>
  <c r="S563" i="1"/>
  <c r="S564" i="1"/>
  <c r="U443" i="1"/>
  <c r="S565" i="1"/>
  <c r="U444" i="1"/>
  <c r="U445" i="1"/>
  <c r="S566" i="1"/>
  <c r="U446" i="1"/>
  <c r="S567" i="1"/>
  <c r="S568" i="1"/>
  <c r="U447" i="1"/>
  <c r="U448" i="1"/>
  <c r="S569" i="1"/>
  <c r="U449" i="1"/>
  <c r="S570" i="1"/>
  <c r="U450" i="1"/>
  <c r="S571" i="1"/>
  <c r="U451" i="1"/>
  <c r="S572" i="1"/>
  <c r="S573" i="1"/>
  <c r="U452" i="1"/>
  <c r="S574" i="1"/>
  <c r="U453" i="1"/>
  <c r="U454" i="1"/>
  <c r="S575" i="1"/>
  <c r="U455" i="1"/>
  <c r="S576" i="1"/>
  <c r="U456" i="1"/>
  <c r="S577" i="1"/>
  <c r="S578" i="1"/>
  <c r="U457" i="1"/>
  <c r="U458" i="1"/>
  <c r="S579" i="1"/>
  <c r="U459" i="1"/>
  <c r="S580" i="1"/>
  <c r="S581" i="1"/>
  <c r="U460" i="1"/>
  <c r="S582" i="1"/>
  <c r="U461" i="1"/>
  <c r="U462" i="1"/>
  <c r="S583" i="1"/>
  <c r="S584" i="1"/>
  <c r="U463" i="1"/>
  <c r="S585" i="1"/>
  <c r="U464" i="1"/>
  <c r="S586" i="1"/>
  <c r="U465" i="1"/>
  <c r="U466" i="1"/>
  <c r="S587" i="1"/>
  <c r="U467" i="1"/>
  <c r="S588" i="1"/>
  <c r="S589" i="1"/>
  <c r="U468" i="1"/>
  <c r="U469" i="1"/>
  <c r="S590" i="1"/>
  <c r="S591" i="1"/>
  <c r="U470" i="1"/>
  <c r="S592" i="1"/>
  <c r="U471" i="1"/>
  <c r="S593" i="1"/>
  <c r="U472" i="1"/>
  <c r="S594" i="1"/>
  <c r="U473" i="1"/>
  <c r="S595" i="1"/>
  <c r="U474" i="1"/>
  <c r="S596" i="1"/>
  <c r="U475" i="1"/>
  <c r="U476" i="1"/>
  <c r="S597" i="1"/>
  <c r="U477" i="1"/>
  <c r="S598" i="1"/>
  <c r="S599" i="1"/>
  <c r="U478" i="1"/>
  <c r="U479" i="1"/>
  <c r="S600" i="1"/>
  <c r="S601" i="1"/>
  <c r="U480" i="1"/>
  <c r="S602" i="1"/>
  <c r="U481" i="1"/>
  <c r="S603" i="1"/>
  <c r="U482" i="1"/>
  <c r="S604" i="1"/>
  <c r="U483" i="1"/>
  <c r="U484" i="1"/>
  <c r="S605" i="1"/>
  <c r="S606" i="1"/>
  <c r="U485" i="1"/>
  <c r="U486" i="1"/>
  <c r="S607" i="1"/>
  <c r="U487" i="1"/>
  <c r="S608" i="1"/>
  <c r="U488" i="1"/>
  <c r="S609" i="1"/>
  <c r="U489" i="1"/>
  <c r="S610" i="1"/>
  <c r="U490" i="1"/>
  <c r="S611" i="1"/>
  <c r="S612" i="1"/>
  <c r="U491" i="1"/>
  <c r="S613" i="1"/>
  <c r="U492" i="1"/>
  <c r="S614" i="1"/>
  <c r="U493" i="1"/>
  <c r="U494" i="1"/>
  <c r="S615" i="1"/>
  <c r="S616" i="1"/>
  <c r="U495" i="1"/>
  <c r="S617" i="1"/>
  <c r="U496" i="1"/>
  <c r="S618" i="1"/>
  <c r="U497" i="1"/>
  <c r="S619" i="1"/>
  <c r="U498" i="1"/>
  <c r="S620" i="1"/>
  <c r="U499" i="1"/>
  <c r="S621" i="1"/>
  <c r="U500" i="1"/>
  <c r="U501" i="1"/>
  <c r="S622" i="1"/>
  <c r="U502" i="1"/>
  <c r="S623" i="1"/>
  <c r="U503" i="1"/>
  <c r="S624" i="1"/>
  <c r="S625" i="1"/>
  <c r="U504" i="1"/>
  <c r="S626" i="1"/>
  <c r="U505" i="1"/>
  <c r="U506" i="1"/>
  <c r="S627" i="1"/>
  <c r="S628" i="1"/>
  <c r="U507" i="1"/>
  <c r="S629" i="1"/>
  <c r="U508" i="1"/>
  <c r="S630" i="1"/>
  <c r="U509" i="1"/>
  <c r="S631" i="1"/>
  <c r="U510" i="1"/>
  <c r="U511" i="1"/>
  <c r="S632" i="1"/>
  <c r="U512" i="1"/>
  <c r="S633" i="1"/>
  <c r="U513" i="1"/>
  <c r="S634" i="1"/>
  <c r="S635" i="1"/>
  <c r="U514" i="1"/>
  <c r="S636" i="1"/>
  <c r="U515" i="1"/>
  <c r="S637" i="1"/>
  <c r="U516" i="1"/>
  <c r="U517" i="1"/>
  <c r="S638" i="1"/>
  <c r="S639" i="1"/>
  <c r="U518" i="1"/>
  <c r="U519" i="1"/>
  <c r="S640" i="1"/>
  <c r="U520" i="1"/>
  <c r="S641" i="1"/>
  <c r="U521" i="1"/>
  <c r="S642" i="1"/>
  <c r="U522" i="1"/>
  <c r="S643" i="1"/>
  <c r="U523" i="1"/>
  <c r="S644" i="1"/>
  <c r="S645" i="1"/>
  <c r="U524" i="1"/>
  <c r="U525" i="1"/>
  <c r="S646" i="1"/>
  <c r="U526" i="1"/>
  <c r="S647" i="1"/>
  <c r="U527" i="1"/>
  <c r="S648" i="1"/>
  <c r="U528" i="1"/>
  <c r="S649" i="1"/>
  <c r="U529" i="1"/>
  <c r="S650" i="1"/>
  <c r="S651" i="1"/>
  <c r="U530" i="1"/>
  <c r="U531" i="1"/>
  <c r="S652" i="1"/>
  <c r="S653" i="1"/>
  <c r="U532" i="1"/>
  <c r="U533" i="1"/>
  <c r="S654" i="1"/>
  <c r="S655" i="1"/>
  <c r="U534" i="1"/>
  <c r="S656" i="1"/>
  <c r="U535" i="1"/>
  <c r="S657" i="1"/>
  <c r="U536" i="1"/>
  <c r="U537" i="1"/>
  <c r="S658" i="1"/>
  <c r="U538" i="1"/>
  <c r="S659" i="1"/>
  <c r="S660" i="1"/>
  <c r="U539" i="1"/>
  <c r="S661" i="1"/>
  <c r="U540" i="1"/>
  <c r="U541" i="1"/>
  <c r="S662" i="1"/>
  <c r="S663" i="1"/>
  <c r="U542" i="1"/>
  <c r="S664" i="1"/>
  <c r="U543" i="1"/>
  <c r="U544" i="1"/>
  <c r="S665" i="1"/>
  <c r="S666" i="1"/>
  <c r="U545" i="1"/>
  <c r="U546" i="1"/>
  <c r="S667" i="1"/>
  <c r="S668" i="1"/>
  <c r="U547" i="1"/>
  <c r="U548" i="1"/>
  <c r="S669" i="1"/>
  <c r="S670" i="1"/>
  <c r="U549" i="1"/>
  <c r="U550" i="1"/>
  <c r="S671" i="1"/>
  <c r="U551" i="1"/>
  <c r="S672" i="1"/>
  <c r="S673" i="1"/>
  <c r="U552" i="1"/>
  <c r="U553" i="1"/>
  <c r="S674" i="1"/>
  <c r="S675" i="1"/>
  <c r="U554" i="1"/>
  <c r="U555" i="1"/>
  <c r="S676" i="1"/>
  <c r="U556" i="1"/>
  <c r="S677" i="1"/>
  <c r="U557" i="1"/>
  <c r="S678" i="1"/>
  <c r="S679" i="1"/>
  <c r="U558" i="1"/>
  <c r="S680" i="1"/>
  <c r="U559" i="1"/>
  <c r="U560" i="1"/>
  <c r="S681" i="1"/>
  <c r="S682" i="1"/>
  <c r="U561" i="1"/>
  <c r="U562" i="1"/>
  <c r="S683" i="1"/>
  <c r="S684" i="1"/>
  <c r="U563" i="1"/>
  <c r="U564" i="1"/>
  <c r="S685" i="1"/>
  <c r="S686" i="1"/>
  <c r="U565" i="1"/>
  <c r="S687" i="1"/>
  <c r="U566" i="1"/>
  <c r="U567" i="1"/>
  <c r="S688" i="1"/>
  <c r="S689" i="1"/>
  <c r="U568" i="1"/>
  <c r="S690" i="1"/>
  <c r="U569" i="1"/>
  <c r="U570" i="1"/>
  <c r="S691" i="1"/>
  <c r="U571" i="1"/>
  <c r="S692" i="1"/>
  <c r="S693" i="1"/>
  <c r="U572" i="1"/>
  <c r="S694" i="1"/>
  <c r="U573" i="1"/>
  <c r="U574" i="1"/>
  <c r="S695" i="1"/>
  <c r="S696" i="1"/>
  <c r="U575" i="1"/>
  <c r="S697" i="1"/>
  <c r="U576" i="1"/>
  <c r="U577" i="1"/>
  <c r="S698" i="1"/>
  <c r="S699" i="1"/>
  <c r="U578" i="1"/>
  <c r="S700" i="1"/>
  <c r="U579" i="1"/>
  <c r="U580" i="1"/>
  <c r="S701" i="1"/>
  <c r="U581" i="1"/>
  <c r="S702" i="1"/>
  <c r="U582" i="1"/>
  <c r="S703" i="1"/>
  <c r="S704" i="1"/>
  <c r="U583" i="1"/>
  <c r="S705" i="1"/>
  <c r="U584" i="1"/>
  <c r="S706" i="1"/>
  <c r="U585" i="1"/>
  <c r="S707" i="1"/>
  <c r="U586" i="1"/>
  <c r="U587" i="1"/>
  <c r="S708" i="1"/>
  <c r="U588" i="1"/>
  <c r="S709" i="1"/>
  <c r="U589" i="1"/>
  <c r="S710" i="1"/>
  <c r="S711" i="1"/>
  <c r="U590" i="1"/>
  <c r="S712" i="1"/>
  <c r="U591" i="1"/>
  <c r="U592" i="1"/>
  <c r="S713" i="1"/>
  <c r="S714" i="1"/>
  <c r="U593" i="1"/>
  <c r="U594" i="1"/>
  <c r="S715" i="1"/>
  <c r="S716" i="1"/>
  <c r="U595" i="1"/>
  <c r="S717" i="1"/>
  <c r="U596" i="1"/>
  <c r="U597" i="1"/>
  <c r="S718" i="1"/>
  <c r="U598" i="1"/>
  <c r="S719" i="1"/>
  <c r="S720" i="1"/>
  <c r="U599" i="1"/>
  <c r="U600" i="1"/>
  <c r="S721" i="1"/>
  <c r="S722" i="1"/>
  <c r="U601" i="1"/>
  <c r="S723" i="1"/>
  <c r="U602" i="1"/>
  <c r="S724" i="1"/>
  <c r="U603" i="1"/>
  <c r="U604" i="1"/>
  <c r="S725" i="1"/>
  <c r="S726" i="1"/>
  <c r="U605" i="1"/>
  <c r="S727" i="1"/>
  <c r="U606" i="1"/>
  <c r="S728" i="1"/>
  <c r="U607" i="1"/>
  <c r="U608" i="1"/>
  <c r="S729" i="1"/>
  <c r="U609" i="1"/>
  <c r="S730" i="1"/>
  <c r="U610" i="1"/>
  <c r="S731" i="1"/>
  <c r="U611" i="1"/>
  <c r="S732" i="1"/>
  <c r="S733" i="1"/>
  <c r="U612" i="1"/>
  <c r="S734" i="1"/>
  <c r="U613" i="1"/>
  <c r="S735" i="1"/>
  <c r="U614" i="1"/>
  <c r="U615" i="1"/>
  <c r="S736" i="1"/>
  <c r="U616" i="1"/>
  <c r="S737" i="1"/>
  <c r="U617" i="1"/>
  <c r="S738" i="1"/>
  <c r="U618" i="1"/>
  <c r="S739" i="1"/>
  <c r="S740" i="1"/>
  <c r="U619" i="1"/>
  <c r="U620" i="1"/>
  <c r="S741" i="1"/>
  <c r="S742" i="1"/>
  <c r="U621" i="1"/>
  <c r="U622" i="1"/>
  <c r="S743" i="1"/>
  <c r="S744" i="1"/>
  <c r="U623" i="1"/>
  <c r="S745" i="1"/>
  <c r="U624" i="1"/>
  <c r="S746" i="1"/>
  <c r="U625" i="1"/>
  <c r="S747" i="1"/>
  <c r="U626" i="1"/>
  <c r="S748" i="1"/>
  <c r="U627" i="1"/>
  <c r="U628" i="1"/>
  <c r="S749" i="1"/>
  <c r="U629" i="1"/>
  <c r="S750" i="1"/>
  <c r="S751" i="1"/>
  <c r="U630" i="1"/>
  <c r="S752" i="1"/>
  <c r="U631" i="1"/>
  <c r="U632" i="1"/>
  <c r="S753" i="1"/>
  <c r="U633" i="1"/>
  <c r="S754" i="1"/>
  <c r="U634" i="1"/>
  <c r="S755" i="1"/>
  <c r="S756" i="1"/>
  <c r="U635" i="1"/>
  <c r="U636" i="1"/>
  <c r="S757" i="1"/>
  <c r="S758" i="1"/>
  <c r="U637" i="1"/>
  <c r="S759" i="1"/>
  <c r="U638" i="1"/>
  <c r="S760" i="1"/>
  <c r="U639" i="1"/>
  <c r="S761" i="1"/>
  <c r="U640" i="1"/>
  <c r="U641" i="1"/>
  <c r="S762" i="1"/>
  <c r="S763" i="1"/>
  <c r="U642" i="1"/>
  <c r="U643" i="1"/>
  <c r="S764" i="1"/>
  <c r="S765" i="1"/>
  <c r="U644" i="1"/>
  <c r="U645" i="1"/>
  <c r="S766" i="1"/>
  <c r="U646" i="1"/>
  <c r="S767" i="1"/>
  <c r="U647" i="1"/>
  <c r="S768" i="1"/>
  <c r="S769" i="1"/>
  <c r="U648" i="1"/>
  <c r="S770" i="1"/>
  <c r="U649" i="1"/>
  <c r="U650" i="1"/>
  <c r="S771" i="1"/>
  <c r="U651" i="1"/>
  <c r="S772" i="1"/>
  <c r="S773" i="1"/>
  <c r="U652" i="1"/>
  <c r="S774" i="1"/>
  <c r="U653" i="1"/>
  <c r="S775" i="1"/>
  <c r="U654" i="1"/>
  <c r="U655" i="1"/>
  <c r="S776" i="1"/>
  <c r="S777" i="1"/>
  <c r="U656" i="1"/>
  <c r="U657" i="1"/>
  <c r="S778" i="1"/>
  <c r="U658" i="1"/>
  <c r="S779" i="1"/>
  <c r="S780" i="1"/>
  <c r="U659" i="1"/>
  <c r="U660" i="1"/>
  <c r="S781" i="1"/>
  <c r="S782" i="1"/>
  <c r="U661" i="1"/>
  <c r="U662" i="1"/>
  <c r="S783" i="1"/>
  <c r="S784" i="1"/>
  <c r="U663" i="1"/>
  <c r="S785" i="1"/>
  <c r="U664" i="1"/>
  <c r="S786" i="1"/>
  <c r="U665" i="1"/>
  <c r="S787" i="1"/>
  <c r="U666" i="1"/>
  <c r="S788" i="1"/>
  <c r="U667" i="1"/>
  <c r="U668" i="1"/>
  <c r="S789" i="1"/>
  <c r="U669" i="1"/>
  <c r="S790" i="1"/>
  <c r="U670" i="1"/>
  <c r="S791" i="1"/>
  <c r="U671" i="1"/>
  <c r="S792" i="1"/>
  <c r="U672" i="1"/>
  <c r="S793" i="1"/>
  <c r="S794" i="1"/>
  <c r="U673" i="1"/>
  <c r="U674" i="1"/>
  <c r="S795" i="1"/>
  <c r="U675" i="1"/>
  <c r="S796" i="1"/>
  <c r="U676" i="1"/>
  <c r="S797" i="1"/>
  <c r="S798" i="1"/>
  <c r="U677" i="1"/>
  <c r="U678" i="1"/>
  <c r="S799" i="1"/>
  <c r="S800" i="1"/>
  <c r="U679" i="1"/>
  <c r="S801" i="1"/>
  <c r="U680" i="1"/>
  <c r="S802" i="1"/>
  <c r="U681" i="1"/>
  <c r="U682" i="1"/>
  <c r="S803" i="1"/>
  <c r="S804" i="1"/>
  <c r="U683" i="1"/>
  <c r="S805" i="1"/>
  <c r="U684" i="1"/>
  <c r="U685" i="1"/>
  <c r="S806" i="1"/>
  <c r="S807" i="1"/>
  <c r="U686" i="1"/>
  <c r="U687" i="1"/>
  <c r="S808" i="1"/>
  <c r="U688" i="1"/>
  <c r="S809" i="1"/>
  <c r="U689" i="1"/>
  <c r="S810" i="1"/>
  <c r="S811" i="1"/>
  <c r="U690" i="1"/>
  <c r="U691" i="1"/>
  <c r="S812" i="1"/>
  <c r="U692" i="1"/>
  <c r="S813" i="1"/>
  <c r="U693" i="1"/>
  <c r="S814" i="1"/>
  <c r="U694" i="1"/>
  <c r="S815" i="1"/>
  <c r="U695" i="1"/>
  <c r="S816" i="1"/>
  <c r="U696" i="1"/>
  <c r="S817" i="1"/>
  <c r="U697" i="1"/>
  <c r="S818" i="1"/>
  <c r="S819" i="1"/>
  <c r="U698" i="1"/>
  <c r="U699" i="1"/>
  <c r="S820" i="1"/>
  <c r="S821" i="1"/>
  <c r="U700" i="1"/>
  <c r="S822" i="1"/>
  <c r="U701" i="1"/>
  <c r="S823" i="1"/>
  <c r="U702" i="1"/>
  <c r="U703" i="1"/>
  <c r="S824" i="1"/>
  <c r="U704" i="1"/>
  <c r="S825" i="1"/>
  <c r="S826" i="1"/>
  <c r="U705" i="1"/>
  <c r="S827" i="1"/>
  <c r="U706" i="1"/>
  <c r="U707" i="1"/>
  <c r="S828" i="1"/>
  <c r="U708" i="1"/>
  <c r="S829" i="1"/>
  <c r="S830" i="1"/>
  <c r="U709" i="1"/>
  <c r="U710" i="1"/>
  <c r="S831" i="1"/>
  <c r="S832" i="1"/>
  <c r="U711" i="1"/>
  <c r="S833" i="1"/>
  <c r="U712" i="1"/>
  <c r="U713" i="1"/>
  <c r="S834" i="1"/>
  <c r="U714" i="1"/>
  <c r="S835" i="1"/>
  <c r="U715" i="1"/>
  <c r="S836" i="1"/>
  <c r="S837" i="1"/>
  <c r="U716" i="1"/>
  <c r="S838" i="1"/>
  <c r="U717" i="1"/>
  <c r="S839" i="1"/>
  <c r="U718" i="1"/>
  <c r="S840" i="1"/>
  <c r="U719" i="1"/>
  <c r="S841" i="1"/>
  <c r="U720" i="1"/>
  <c r="U721" i="1"/>
  <c r="S842" i="1"/>
  <c r="U722" i="1"/>
  <c r="S843" i="1"/>
  <c r="U723" i="1"/>
  <c r="S844" i="1"/>
  <c r="U724" i="1"/>
  <c r="S845" i="1"/>
  <c r="S846" i="1"/>
  <c r="U725" i="1"/>
  <c r="S847" i="1"/>
  <c r="U726" i="1"/>
  <c r="U727" i="1"/>
  <c r="S848" i="1"/>
  <c r="S849" i="1"/>
  <c r="U728" i="1"/>
  <c r="S850" i="1"/>
  <c r="U729" i="1"/>
  <c r="S851" i="1"/>
  <c r="U730" i="1"/>
  <c r="S852" i="1"/>
  <c r="U731" i="1"/>
  <c r="U732" i="1"/>
  <c r="S853" i="1"/>
  <c r="U733" i="1"/>
  <c r="S854" i="1"/>
  <c r="S855" i="1"/>
  <c r="U734" i="1"/>
  <c r="U735" i="1"/>
  <c r="S856" i="1"/>
  <c r="U736" i="1"/>
  <c r="S857" i="1"/>
  <c r="U737" i="1"/>
  <c r="S858" i="1"/>
  <c r="U738" i="1"/>
  <c r="S859" i="1"/>
  <c r="S860" i="1"/>
  <c r="U739" i="1"/>
  <c r="S861" i="1"/>
  <c r="U740" i="1"/>
  <c r="S862" i="1"/>
  <c r="U741" i="1"/>
  <c r="U742" i="1"/>
  <c r="S863" i="1"/>
  <c r="U743" i="1"/>
  <c r="S864" i="1"/>
  <c r="S865" i="1"/>
  <c r="U744" i="1"/>
  <c r="U745" i="1"/>
  <c r="S866" i="1"/>
  <c r="S867" i="1"/>
  <c r="U746" i="1"/>
  <c r="U747" i="1"/>
  <c r="S868" i="1"/>
  <c r="S869" i="1"/>
  <c r="U748" i="1"/>
  <c r="U749" i="1"/>
  <c r="S870" i="1"/>
  <c r="S871" i="1"/>
  <c r="U750" i="1"/>
  <c r="U751" i="1"/>
  <c r="S872" i="1"/>
  <c r="S873" i="1"/>
  <c r="U752" i="1"/>
  <c r="U753" i="1"/>
  <c r="S874" i="1"/>
  <c r="U754" i="1"/>
  <c r="S875" i="1"/>
  <c r="S876" i="1"/>
  <c r="U755" i="1"/>
  <c r="U756" i="1"/>
  <c r="S877" i="1"/>
  <c r="S878" i="1"/>
  <c r="U757" i="1"/>
  <c r="U758" i="1"/>
  <c r="S879" i="1"/>
  <c r="U759" i="1"/>
  <c r="S880" i="1"/>
  <c r="U760" i="1"/>
  <c r="S881" i="1"/>
  <c r="S882" i="1"/>
  <c r="U761" i="1"/>
  <c r="U762" i="1"/>
  <c r="S883" i="1"/>
  <c r="U763" i="1"/>
  <c r="S884" i="1"/>
  <c r="S885" i="1"/>
  <c r="U764" i="1"/>
  <c r="U765" i="1"/>
  <c r="S886" i="1"/>
  <c r="U766" i="1"/>
  <c r="S887" i="1"/>
  <c r="U767" i="1"/>
  <c r="S888" i="1"/>
  <c r="S889" i="1"/>
  <c r="U768" i="1"/>
  <c r="U769" i="1"/>
  <c r="S890" i="1"/>
  <c r="S891" i="1"/>
  <c r="U770" i="1"/>
  <c r="S892" i="1"/>
  <c r="U771" i="1"/>
  <c r="S893" i="1"/>
  <c r="U772" i="1"/>
  <c r="U773" i="1"/>
  <c r="S894" i="1"/>
  <c r="S895" i="1"/>
  <c r="U774" i="1"/>
  <c r="S896" i="1"/>
  <c r="U775" i="1"/>
  <c r="U776" i="1"/>
  <c r="S897" i="1"/>
  <c r="S898" i="1"/>
  <c r="U777" i="1"/>
  <c r="U778" i="1"/>
  <c r="S899" i="1"/>
  <c r="U779" i="1"/>
  <c r="S900" i="1"/>
  <c r="S901" i="1"/>
  <c r="U780" i="1"/>
  <c r="S902" i="1"/>
  <c r="U781" i="1"/>
  <c r="U782" i="1"/>
  <c r="S903" i="1"/>
  <c r="S904" i="1"/>
  <c r="U783" i="1"/>
  <c r="S905" i="1"/>
  <c r="U784" i="1"/>
  <c r="S906" i="1"/>
  <c r="U785" i="1"/>
  <c r="S907" i="1"/>
  <c r="U786" i="1"/>
  <c r="U787" i="1"/>
  <c r="S908" i="1"/>
  <c r="S909" i="1"/>
  <c r="U788" i="1"/>
  <c r="S910" i="1"/>
  <c r="U789" i="1"/>
  <c r="U790" i="1"/>
  <c r="S911" i="1"/>
  <c r="S912" i="1"/>
  <c r="U791" i="1"/>
  <c r="S913" i="1"/>
  <c r="U792" i="1"/>
  <c r="U793" i="1"/>
  <c r="S914" i="1"/>
  <c r="S915" i="1"/>
  <c r="U794" i="1"/>
  <c r="S916" i="1"/>
  <c r="U795" i="1"/>
  <c r="U796" i="1"/>
  <c r="S917" i="1"/>
  <c r="S918" i="1"/>
  <c r="U797" i="1"/>
  <c r="S919" i="1"/>
  <c r="U798" i="1"/>
  <c r="S920" i="1"/>
  <c r="U799" i="1"/>
  <c r="U800" i="1"/>
  <c r="S921" i="1"/>
  <c r="S922" i="1"/>
  <c r="U801" i="1"/>
  <c r="S923" i="1"/>
  <c r="U802" i="1"/>
  <c r="U803" i="1"/>
  <c r="S924" i="1"/>
  <c r="U804" i="1"/>
  <c r="S925" i="1"/>
  <c r="U805" i="1"/>
  <c r="S926" i="1"/>
  <c r="S927" i="1"/>
  <c r="U806" i="1"/>
  <c r="S928" i="1"/>
  <c r="U807" i="1"/>
  <c r="S929" i="1"/>
  <c r="U808" i="1"/>
  <c r="S930" i="1"/>
  <c r="U809" i="1"/>
  <c r="U810" i="1"/>
  <c r="S931" i="1"/>
  <c r="U811" i="1"/>
  <c r="S932" i="1"/>
  <c r="S933" i="1"/>
  <c r="U812" i="1"/>
  <c r="S934" i="1"/>
  <c r="U813" i="1"/>
  <c r="S935" i="1"/>
  <c r="U814" i="1"/>
  <c r="U815" i="1"/>
  <c r="S936" i="1"/>
  <c r="S937" i="1"/>
  <c r="U816" i="1"/>
  <c r="S938" i="1"/>
  <c r="U817" i="1"/>
  <c r="S939" i="1"/>
  <c r="U818" i="1"/>
  <c r="U819" i="1"/>
  <c r="S940" i="1"/>
  <c r="U820" i="1"/>
  <c r="S941" i="1"/>
  <c r="U821" i="1"/>
  <c r="S942" i="1"/>
  <c r="U822" i="1"/>
  <c r="S943" i="1"/>
  <c r="U823" i="1"/>
  <c r="S944" i="1"/>
  <c r="U824" i="1"/>
  <c r="S945" i="1"/>
  <c r="S946" i="1"/>
  <c r="U825" i="1"/>
  <c r="S947" i="1"/>
  <c r="U826" i="1"/>
  <c r="U827" i="1"/>
  <c r="S948" i="1"/>
  <c r="S949" i="1"/>
  <c r="U828" i="1"/>
  <c r="S950" i="1"/>
  <c r="U829" i="1"/>
  <c r="S951" i="1"/>
  <c r="U830" i="1"/>
  <c r="U831" i="1"/>
  <c r="S952" i="1"/>
  <c r="S953" i="1"/>
  <c r="U832" i="1"/>
  <c r="U833" i="1"/>
  <c r="S954" i="1"/>
  <c r="U834" i="1"/>
  <c r="S955" i="1"/>
  <c r="U835" i="1"/>
  <c r="S956" i="1"/>
  <c r="S957" i="1"/>
  <c r="U836" i="1"/>
  <c r="U837" i="1"/>
  <c r="S958" i="1"/>
  <c r="U838" i="1"/>
  <c r="S959" i="1"/>
  <c r="U839" i="1"/>
  <c r="S960" i="1"/>
  <c r="S961" i="1"/>
  <c r="U840" i="1"/>
  <c r="S962" i="1"/>
  <c r="U841" i="1"/>
  <c r="U842" i="1"/>
  <c r="S963" i="1"/>
  <c r="S964" i="1"/>
  <c r="U843" i="1"/>
  <c r="S965" i="1"/>
  <c r="U844" i="1"/>
  <c r="S966" i="1"/>
  <c r="U845" i="1"/>
  <c r="U846" i="1"/>
  <c r="S967" i="1"/>
  <c r="S968" i="1"/>
  <c r="U847" i="1"/>
  <c r="S969" i="1"/>
  <c r="U848" i="1"/>
  <c r="U849" i="1"/>
  <c r="S970" i="1"/>
  <c r="S971" i="1"/>
  <c r="U850" i="1"/>
  <c r="S972" i="1"/>
  <c r="U851" i="1"/>
  <c r="U852" i="1"/>
  <c r="S973" i="1"/>
  <c r="U853" i="1"/>
  <c r="S974" i="1"/>
  <c r="U854" i="1"/>
  <c r="S975" i="1"/>
  <c r="U855" i="1"/>
  <c r="S976" i="1"/>
  <c r="S977" i="1"/>
  <c r="U856" i="1"/>
  <c r="U857" i="1"/>
  <c r="S978" i="1"/>
  <c r="U858" i="1"/>
  <c r="S979" i="1"/>
  <c r="U859" i="1"/>
  <c r="S980" i="1"/>
  <c r="U860" i="1"/>
  <c r="S981" i="1"/>
  <c r="S982" i="1"/>
  <c r="U861" i="1"/>
  <c r="S983" i="1"/>
  <c r="U862" i="1"/>
  <c r="S984" i="1"/>
  <c r="U863" i="1"/>
  <c r="S985" i="1"/>
  <c r="U864" i="1"/>
  <c r="U865" i="1"/>
  <c r="S986" i="1"/>
  <c r="S987" i="1"/>
  <c r="U866" i="1"/>
  <c r="U867" i="1"/>
  <c r="S988" i="1"/>
  <c r="U868" i="1"/>
  <c r="S989" i="1"/>
  <c r="U869" i="1"/>
  <c r="S990" i="1"/>
  <c r="U870" i="1"/>
  <c r="S991" i="1"/>
  <c r="S992" i="1"/>
  <c r="U871" i="1"/>
  <c r="S993" i="1"/>
  <c r="U872" i="1"/>
  <c r="S994" i="1"/>
  <c r="U873" i="1"/>
  <c r="U874" i="1"/>
  <c r="S995" i="1"/>
  <c r="S996" i="1"/>
  <c r="U875" i="1"/>
  <c r="S997" i="1"/>
  <c r="U876" i="1"/>
  <c r="U877" i="1"/>
  <c r="S998" i="1"/>
  <c r="S999" i="1"/>
  <c r="U878" i="1"/>
  <c r="U879" i="1"/>
  <c r="S1000" i="1"/>
  <c r="S1001" i="1"/>
  <c r="U880" i="1"/>
  <c r="U881" i="1"/>
  <c r="S1002" i="1"/>
  <c r="U882" i="1"/>
  <c r="S1003" i="1"/>
  <c r="S1004" i="1"/>
  <c r="U883" i="1"/>
  <c r="U884" i="1"/>
  <c r="S1005" i="1"/>
  <c r="U885" i="1"/>
  <c r="S1006" i="1"/>
  <c r="U886" i="1"/>
  <c r="S1007" i="1"/>
  <c r="U887" i="1"/>
  <c r="S1008" i="1"/>
  <c r="U888" i="1"/>
  <c r="S1009" i="1"/>
  <c r="S1010" i="1"/>
  <c r="U889" i="1"/>
  <c r="U890" i="1"/>
  <c r="S1011" i="1"/>
  <c r="S1012" i="1"/>
  <c r="U891" i="1"/>
  <c r="S1013" i="1"/>
  <c r="U892" i="1"/>
  <c r="S1014" i="1"/>
  <c r="U893" i="1"/>
  <c r="U894" i="1"/>
  <c r="S1015" i="1"/>
  <c r="S1016" i="1"/>
  <c r="U895" i="1"/>
  <c r="S1017" i="1"/>
  <c r="U896" i="1"/>
  <c r="S1018" i="1"/>
  <c r="U897" i="1"/>
  <c r="S1019" i="1"/>
  <c r="U898" i="1"/>
  <c r="U899" i="1"/>
  <c r="S1020" i="1"/>
  <c r="U900" i="1"/>
  <c r="S1021" i="1"/>
  <c r="U901" i="1"/>
  <c r="S1022" i="1"/>
  <c r="S1023" i="1"/>
  <c r="U902" i="1"/>
  <c r="U903" i="1"/>
  <c r="S1024" i="1"/>
  <c r="U904" i="1"/>
  <c r="S1025" i="1"/>
  <c r="U905" i="1"/>
  <c r="S1026" i="1"/>
  <c r="U906" i="1"/>
  <c r="S1027" i="1"/>
  <c r="U907" i="1"/>
  <c r="S1028" i="1"/>
  <c r="U908" i="1"/>
  <c r="S1029" i="1"/>
  <c r="S1030" i="1"/>
  <c r="U909" i="1"/>
  <c r="S1031" i="1"/>
  <c r="U910" i="1"/>
  <c r="U911" i="1"/>
  <c r="S1032" i="1"/>
  <c r="U912" i="1"/>
  <c r="S1033" i="1"/>
  <c r="S1034" i="1"/>
  <c r="U913" i="1"/>
  <c r="U914" i="1"/>
  <c r="S1035" i="1"/>
  <c r="S1036" i="1"/>
  <c r="U915" i="1"/>
  <c r="U916" i="1"/>
  <c r="S1037" i="1"/>
  <c r="S1038" i="1"/>
  <c r="U917" i="1"/>
  <c r="U918" i="1"/>
  <c r="S1039" i="1"/>
  <c r="S1040" i="1"/>
  <c r="U919" i="1"/>
  <c r="S1041" i="1"/>
  <c r="U920" i="1"/>
  <c r="U921" i="1"/>
  <c r="S1042" i="1"/>
  <c r="S1043" i="1"/>
  <c r="U922" i="1"/>
  <c r="S1044" i="1"/>
  <c r="U923" i="1"/>
  <c r="S1045" i="1"/>
  <c r="U924" i="1"/>
  <c r="S1046" i="1"/>
  <c r="U925" i="1"/>
  <c r="S1047" i="1"/>
  <c r="U926" i="1"/>
  <c r="U927" i="1"/>
  <c r="S1048" i="1"/>
  <c r="S1049" i="1"/>
  <c r="U928" i="1"/>
  <c r="U929" i="1"/>
  <c r="S1050" i="1"/>
  <c r="U930" i="1"/>
  <c r="S1051" i="1"/>
  <c r="U931" i="1"/>
  <c r="S1052" i="1"/>
  <c r="S1053" i="1"/>
  <c r="U932" i="1"/>
  <c r="S1054" i="1"/>
  <c r="U933" i="1"/>
  <c r="S1055" i="1"/>
  <c r="U934" i="1"/>
  <c r="U935" i="1"/>
  <c r="S1056" i="1"/>
  <c r="U936" i="1"/>
  <c r="S1057" i="1"/>
  <c r="S1058" i="1"/>
  <c r="U937" i="1"/>
  <c r="U938" i="1"/>
  <c r="S1059" i="1"/>
  <c r="U939" i="1"/>
  <c r="S1060" i="1"/>
  <c r="S1061" i="1"/>
  <c r="U940" i="1"/>
  <c r="S1062" i="1"/>
  <c r="U941" i="1"/>
  <c r="U942" i="1"/>
  <c r="S1063" i="1"/>
  <c r="U943" i="1"/>
  <c r="S1064" i="1"/>
  <c r="U944" i="1"/>
  <c r="S1065" i="1"/>
  <c r="S1066" i="1"/>
  <c r="U945" i="1"/>
  <c r="S1067" i="1"/>
  <c r="U946" i="1"/>
  <c r="S1068" i="1"/>
  <c r="U947" i="1"/>
  <c r="S1069" i="1"/>
  <c r="U948" i="1"/>
  <c r="S1070" i="1"/>
  <c r="U949" i="1"/>
  <c r="U950" i="1"/>
  <c r="S1071" i="1"/>
  <c r="S1072" i="1"/>
  <c r="U951" i="1"/>
  <c r="U952" i="1"/>
  <c r="S1073" i="1"/>
  <c r="U953" i="1"/>
  <c r="S1074" i="1"/>
  <c r="U954" i="1"/>
  <c r="S1075" i="1"/>
  <c r="S1076" i="1"/>
  <c r="U955" i="1"/>
  <c r="S1077" i="1"/>
  <c r="U956" i="1"/>
  <c r="S1078" i="1"/>
  <c r="U957" i="1"/>
  <c r="S1079" i="1"/>
  <c r="U958" i="1"/>
  <c r="S1080" i="1"/>
  <c r="U959" i="1"/>
  <c r="U960" i="1"/>
  <c r="S1081" i="1"/>
  <c r="U961" i="1"/>
  <c r="S1082" i="1"/>
  <c r="S1083" i="1"/>
  <c r="U962" i="1"/>
  <c r="S1084" i="1"/>
  <c r="U963" i="1"/>
  <c r="U964" i="1"/>
  <c r="S1085" i="1"/>
  <c r="S1086" i="1"/>
  <c r="U965" i="1"/>
  <c r="U966" i="1"/>
  <c r="S1087" i="1"/>
  <c r="S1088" i="1"/>
  <c r="U967" i="1"/>
  <c r="U968" i="1"/>
  <c r="S1089" i="1"/>
  <c r="U969" i="1"/>
  <c r="S1090" i="1"/>
  <c r="U970" i="1"/>
  <c r="S1091" i="1"/>
  <c r="U971" i="1"/>
  <c r="S1092" i="1"/>
  <c r="U972" i="1"/>
  <c r="S1093" i="1"/>
  <c r="U973" i="1"/>
  <c r="S1094" i="1"/>
  <c r="U974" i="1"/>
  <c r="S1095" i="1"/>
  <c r="U975" i="1"/>
  <c r="S1096" i="1"/>
  <c r="S1097" i="1"/>
  <c r="U976" i="1"/>
  <c r="U977" i="1"/>
  <c r="S1098" i="1"/>
  <c r="U978" i="1"/>
  <c r="S1099" i="1"/>
  <c r="S1100" i="1"/>
  <c r="U979" i="1"/>
  <c r="S1101" i="1"/>
  <c r="U980" i="1"/>
  <c r="U981" i="1"/>
  <c r="S1102" i="1"/>
  <c r="S1103" i="1"/>
  <c r="U982" i="1"/>
  <c r="U983" i="1"/>
  <c r="S1104" i="1"/>
  <c r="S1105" i="1"/>
  <c r="U984" i="1"/>
  <c r="S1106" i="1"/>
  <c r="U985" i="1"/>
  <c r="S1107" i="1"/>
  <c r="U986" i="1"/>
  <c r="S1108" i="1"/>
  <c r="U987" i="1"/>
  <c r="S1109" i="1"/>
  <c r="U988" i="1"/>
  <c r="U989" i="1"/>
  <c r="S1110" i="1"/>
  <c r="S1111" i="1"/>
  <c r="U990" i="1"/>
  <c r="U991" i="1"/>
  <c r="S1112" i="1"/>
  <c r="S1113" i="1"/>
  <c r="U992" i="1"/>
  <c r="U993" i="1"/>
  <c r="S1114" i="1"/>
  <c r="U994" i="1"/>
  <c r="S1115" i="1"/>
  <c r="U995" i="1"/>
  <c r="S1116" i="1"/>
  <c r="U996" i="1"/>
  <c r="S1117" i="1"/>
  <c r="S1118" i="1"/>
  <c r="U997" i="1"/>
  <c r="U998" i="1"/>
  <c r="S1119" i="1"/>
  <c r="S1120" i="1"/>
  <c r="U999" i="1"/>
  <c r="S1121" i="1"/>
  <c r="U1000" i="1"/>
  <c r="S1122" i="1"/>
  <c r="U1001" i="1"/>
  <c r="S1123" i="1"/>
  <c r="U1002" i="1"/>
  <c r="U1003" i="1"/>
  <c r="S1124" i="1"/>
  <c r="S1125" i="1"/>
  <c r="U1004" i="1"/>
  <c r="S1126" i="1"/>
  <c r="U1005" i="1"/>
  <c r="U1006" i="1"/>
  <c r="S1127" i="1"/>
  <c r="U1007" i="1"/>
  <c r="S1128" i="1"/>
  <c r="S1129" i="1"/>
  <c r="U1008" i="1"/>
  <c r="S1130" i="1"/>
  <c r="U1009" i="1"/>
  <c r="U1010" i="1"/>
  <c r="S1131" i="1"/>
  <c r="S1132" i="1"/>
  <c r="U1011" i="1"/>
  <c r="S1133" i="1"/>
  <c r="U1012" i="1"/>
  <c r="S1134" i="1"/>
  <c r="U1013" i="1"/>
  <c r="S1135" i="1"/>
  <c r="U1014" i="1"/>
  <c r="S1136" i="1"/>
  <c r="U1015" i="1"/>
  <c r="U1016" i="1"/>
  <c r="S1137" i="1"/>
  <c r="S1138" i="1"/>
  <c r="U1017" i="1"/>
  <c r="U1018" i="1"/>
  <c r="S1139" i="1"/>
  <c r="S1140" i="1"/>
  <c r="U1019" i="1"/>
  <c r="U1020" i="1"/>
  <c r="S1141" i="1"/>
  <c r="U1021" i="1"/>
  <c r="S1142" i="1"/>
  <c r="U1022" i="1"/>
  <c r="S1143" i="1"/>
  <c r="U1023" i="1"/>
  <c r="S1144" i="1"/>
  <c r="U1024" i="1"/>
  <c r="S1145" i="1"/>
  <c r="S1146" i="1"/>
  <c r="U1025" i="1"/>
  <c r="U1026" i="1"/>
  <c r="S1147" i="1"/>
  <c r="S1148" i="1"/>
  <c r="U1027" i="1"/>
  <c r="S1149" i="1"/>
  <c r="U1028" i="1"/>
  <c r="U1029" i="1"/>
  <c r="S1150" i="1"/>
  <c r="S1151" i="1"/>
  <c r="U1030" i="1"/>
  <c r="U1031" i="1"/>
  <c r="S1152" i="1"/>
  <c r="S1153" i="1"/>
  <c r="U1032" i="1"/>
  <c r="S1154" i="1"/>
  <c r="U1033" i="1"/>
  <c r="U1034" i="1"/>
  <c r="S1155" i="1"/>
  <c r="S1156" i="1"/>
  <c r="U1035" i="1"/>
  <c r="S1157" i="1"/>
  <c r="U1036" i="1"/>
  <c r="U1037" i="1"/>
  <c r="S1158" i="1"/>
  <c r="S1159" i="1"/>
  <c r="U1038" i="1"/>
  <c r="U1039" i="1"/>
  <c r="S1160" i="1"/>
  <c r="S1161" i="1"/>
  <c r="U1040" i="1"/>
  <c r="U1041" i="1"/>
  <c r="S1162" i="1"/>
  <c r="U1042" i="1"/>
  <c r="S1163" i="1"/>
  <c r="U1043" i="1"/>
  <c r="S1164" i="1"/>
  <c r="U1044" i="1"/>
  <c r="S1165" i="1"/>
  <c r="S1166" i="1"/>
  <c r="U1045" i="1"/>
  <c r="S1167" i="1"/>
  <c r="U1046" i="1"/>
  <c r="S1168" i="1"/>
  <c r="U1047" i="1"/>
  <c r="S1169" i="1"/>
  <c r="U1048" i="1"/>
  <c r="U1049" i="1"/>
  <c r="S1170" i="1"/>
  <c r="S1171" i="1"/>
  <c r="U1050" i="1"/>
  <c r="S1172" i="1"/>
  <c r="U1051" i="1"/>
  <c r="S1173" i="1"/>
  <c r="U1052" i="1"/>
  <c r="S1174" i="1"/>
  <c r="U1053" i="1"/>
  <c r="U1054" i="1"/>
  <c r="S1175" i="1"/>
  <c r="S1176" i="1"/>
  <c r="U1055" i="1"/>
  <c r="S1177" i="1"/>
  <c r="U1056" i="1"/>
  <c r="U1057" i="1"/>
  <c r="S1178" i="1"/>
  <c r="S1179" i="1"/>
  <c r="U1058" i="1"/>
  <c r="U1059" i="1"/>
  <c r="S1180" i="1"/>
  <c r="S1181" i="1"/>
  <c r="U1060" i="1"/>
  <c r="S1182" i="1"/>
  <c r="U1061" i="1"/>
  <c r="S1183" i="1"/>
  <c r="U1062" i="1"/>
  <c r="S1184" i="1"/>
  <c r="U1063" i="1"/>
  <c r="U1064" i="1"/>
  <c r="S1185" i="1"/>
  <c r="S1186" i="1"/>
  <c r="U1065" i="1"/>
  <c r="S1187" i="1"/>
  <c r="U1066" i="1"/>
  <c r="S1188" i="1"/>
  <c r="U1067" i="1"/>
  <c r="U1068" i="1"/>
  <c r="S1189" i="1"/>
  <c r="S1190" i="1"/>
  <c r="U1069" i="1"/>
  <c r="U1070" i="1"/>
  <c r="S1191" i="1"/>
  <c r="U1071" i="1"/>
  <c r="S1192" i="1"/>
  <c r="U1072" i="1"/>
  <c r="S1193" i="1"/>
  <c r="S1194" i="1"/>
  <c r="U1073" i="1"/>
  <c r="U1074" i="1"/>
  <c r="S1195" i="1"/>
  <c r="U1075" i="1"/>
  <c r="S1196" i="1"/>
  <c r="U1076" i="1"/>
  <c r="S1197" i="1"/>
  <c r="U1077" i="1"/>
  <c r="S1198" i="1"/>
  <c r="S1199" i="1"/>
  <c r="U1078" i="1"/>
  <c r="S1200" i="1"/>
  <c r="U1079" i="1"/>
  <c r="U1080" i="1"/>
  <c r="S1201" i="1"/>
  <c r="S1202" i="1"/>
  <c r="U1081" i="1"/>
  <c r="S1203" i="1"/>
  <c r="U1082" i="1"/>
  <c r="U1083" i="1"/>
  <c r="S1204" i="1"/>
  <c r="S1205" i="1"/>
  <c r="U1084" i="1"/>
  <c r="U1085" i="1"/>
  <c r="S1206" i="1"/>
  <c r="S1207" i="1"/>
  <c r="U1086" i="1"/>
  <c r="U1087" i="1"/>
  <c r="S1208" i="1"/>
  <c r="U1088" i="1"/>
  <c r="S1209" i="1"/>
  <c r="U1089" i="1"/>
  <c r="S1210" i="1"/>
  <c r="S1211" i="1"/>
  <c r="U1090" i="1"/>
  <c r="U1091" i="1"/>
  <c r="S1212" i="1"/>
  <c r="S1213" i="1"/>
  <c r="U1092" i="1"/>
  <c r="U1093" i="1"/>
  <c r="S1214" i="1"/>
  <c r="S1215" i="1"/>
  <c r="U1094" i="1"/>
  <c r="U1095" i="1"/>
  <c r="S1216" i="1"/>
  <c r="S1217" i="1"/>
  <c r="U1096" i="1"/>
  <c r="U1097" i="1"/>
  <c r="S1218" i="1"/>
  <c r="U1098" i="1"/>
  <c r="S1219" i="1"/>
  <c r="U1099" i="1"/>
  <c r="S1220" i="1"/>
  <c r="S1221" i="1"/>
  <c r="U1100" i="1"/>
  <c r="U1101" i="1"/>
  <c r="S1222" i="1"/>
  <c r="S1223" i="1"/>
  <c r="U1102" i="1"/>
  <c r="U1103" i="1"/>
  <c r="S1224" i="1"/>
  <c r="U1104" i="1"/>
  <c r="S1225" i="1"/>
  <c r="S1226" i="1"/>
  <c r="U1105" i="1"/>
  <c r="U1106" i="1"/>
  <c r="S1227" i="1"/>
  <c r="S1228" i="1"/>
  <c r="U1107" i="1"/>
  <c r="S1229" i="1"/>
  <c r="U1108" i="1"/>
  <c r="S1230" i="1"/>
  <c r="U1109" i="1"/>
  <c r="S1231" i="1"/>
  <c r="U1110" i="1"/>
  <c r="U1111" i="1"/>
  <c r="S1232" i="1"/>
  <c r="S1233" i="1"/>
  <c r="U1112" i="1"/>
  <c r="S1234" i="1"/>
  <c r="U1113" i="1"/>
  <c r="S1235" i="1"/>
  <c r="U1114" i="1"/>
  <c r="S1236" i="1"/>
  <c r="U1115" i="1"/>
  <c r="U1116" i="1"/>
  <c r="S1237" i="1"/>
  <c r="U1117" i="1"/>
  <c r="S1238" i="1"/>
  <c r="U1118" i="1"/>
  <c r="S1239" i="1"/>
  <c r="U1119" i="1"/>
  <c r="S1240" i="1"/>
  <c r="S1241" i="1"/>
  <c r="U1120" i="1"/>
  <c r="S1242" i="1"/>
  <c r="U1121" i="1"/>
  <c r="U1122" i="1"/>
  <c r="S1243" i="1"/>
  <c r="S1244" i="1"/>
  <c r="U1123" i="1"/>
  <c r="U1124" i="1"/>
  <c r="S1245" i="1"/>
  <c r="U1125" i="1"/>
  <c r="S1246" i="1"/>
  <c r="S1247" i="1"/>
  <c r="U1126" i="1"/>
  <c r="S1248" i="1"/>
  <c r="U1127" i="1"/>
  <c r="S1249" i="1"/>
  <c r="U1128" i="1"/>
  <c r="S1250" i="1"/>
  <c r="U1129" i="1"/>
  <c r="S1251" i="1"/>
  <c r="U1130" i="1"/>
  <c r="U1131" i="1"/>
  <c r="S1252" i="1"/>
  <c r="S1253" i="1"/>
  <c r="U1132" i="1"/>
  <c r="U1133" i="1"/>
  <c r="S1254" i="1"/>
  <c r="S1255" i="1"/>
  <c r="U1134" i="1"/>
  <c r="U1135" i="1"/>
  <c r="S1256" i="1"/>
  <c r="U1136" i="1"/>
  <c r="S1257" i="1"/>
  <c r="U1137" i="1"/>
  <c r="S1258" i="1"/>
  <c r="U1138" i="1"/>
  <c r="S1259" i="1"/>
  <c r="S1260" i="1"/>
  <c r="U1139" i="1"/>
  <c r="U1140" i="1"/>
  <c r="S1261" i="1"/>
  <c r="U1141" i="1"/>
  <c r="S1262" i="1"/>
  <c r="U1142" i="1"/>
  <c r="S1263" i="1"/>
  <c r="U1143" i="1"/>
  <c r="S1264" i="1"/>
  <c r="S1265" i="1"/>
  <c r="U1144" i="1"/>
  <c r="U1145" i="1"/>
  <c r="S1266" i="1"/>
  <c r="S1267" i="1"/>
  <c r="U1146" i="1"/>
  <c r="S1268" i="1"/>
  <c r="U1147" i="1"/>
  <c r="S1269" i="1"/>
  <c r="U1148" i="1"/>
  <c r="S1270" i="1"/>
  <c r="U1149" i="1"/>
  <c r="S1271" i="1"/>
  <c r="U1150" i="1"/>
  <c r="S1272" i="1"/>
  <c r="U1151" i="1"/>
  <c r="S1273" i="1"/>
  <c r="U1152" i="1"/>
  <c r="S1274" i="1"/>
  <c r="U1153" i="1"/>
  <c r="U1154" i="1"/>
  <c r="S1275" i="1"/>
  <c r="U1155" i="1"/>
  <c r="S1276" i="1"/>
  <c r="S1277" i="1"/>
  <c r="U1156" i="1"/>
  <c r="U1157" i="1"/>
  <c r="S1278" i="1"/>
  <c r="S1279" i="1"/>
  <c r="U1158" i="1"/>
  <c r="S1280" i="1"/>
  <c r="U1159" i="1"/>
  <c r="S1281" i="1"/>
  <c r="U1160" i="1"/>
  <c r="U1161" i="1"/>
  <c r="S1282" i="1"/>
  <c r="S1283" i="1"/>
  <c r="U1162" i="1"/>
  <c r="S1284" i="1"/>
  <c r="U1163" i="1"/>
  <c r="U1164" i="1"/>
  <c r="S1285" i="1"/>
  <c r="S1286" i="1"/>
  <c r="U1165" i="1"/>
  <c r="S1287" i="1"/>
  <c r="U1166" i="1"/>
  <c r="S1288" i="1"/>
  <c r="U1167" i="1"/>
  <c r="S1289" i="1"/>
  <c r="U1168" i="1"/>
  <c r="U1169" i="1"/>
  <c r="S1290" i="1"/>
  <c r="S1291" i="1"/>
  <c r="U1170" i="1"/>
  <c r="S1292" i="1"/>
  <c r="U1171" i="1"/>
  <c r="S1293" i="1"/>
  <c r="U1172" i="1"/>
  <c r="U1173" i="1"/>
  <c r="S1294" i="1"/>
  <c r="S1295" i="1"/>
  <c r="U1174" i="1"/>
  <c r="U1175" i="1"/>
  <c r="S1296" i="1"/>
  <c r="U1176" i="1"/>
  <c r="S1297" i="1"/>
  <c r="S1298" i="1"/>
  <c r="U1177" i="1"/>
  <c r="S1299" i="1"/>
  <c r="U1178" i="1"/>
  <c r="U1179" i="1"/>
  <c r="S1300" i="1"/>
  <c r="S1301" i="1"/>
  <c r="U1180" i="1"/>
  <c r="U1181" i="1"/>
  <c r="S1302" i="1"/>
  <c r="S1303" i="1"/>
  <c r="U1182" i="1"/>
  <c r="U1183" i="1"/>
  <c r="S1304" i="1"/>
  <c r="S1305" i="1"/>
  <c r="U1184" i="1"/>
  <c r="S1306" i="1"/>
  <c r="U1185" i="1"/>
  <c r="U1186" i="1"/>
  <c r="S1307" i="1"/>
  <c r="S1308" i="1"/>
  <c r="U1187" i="1"/>
  <c r="S1309" i="1"/>
  <c r="U1188" i="1"/>
  <c r="U1189" i="1"/>
  <c r="S1310" i="1"/>
  <c r="U1190" i="1"/>
  <c r="S1311" i="1"/>
  <c r="U1191" i="1"/>
  <c r="S1312" i="1"/>
  <c r="U1192" i="1"/>
  <c r="S1313" i="1"/>
  <c r="U1193" i="1"/>
  <c r="S1314" i="1"/>
  <c r="S1315" i="1"/>
  <c r="U1194" i="1"/>
  <c r="S1316" i="1"/>
  <c r="U1195" i="1"/>
  <c r="U1196" i="1"/>
  <c r="S1317" i="1"/>
  <c r="S1318" i="1"/>
  <c r="U1197" i="1"/>
  <c r="U1198" i="1"/>
  <c r="S1319" i="1"/>
  <c r="S1320" i="1"/>
  <c r="U1199" i="1"/>
  <c r="S1321" i="1"/>
  <c r="U1200" i="1"/>
  <c r="U1201" i="1"/>
  <c r="S1322" i="1"/>
  <c r="U1202" i="1"/>
  <c r="S1323" i="1"/>
  <c r="S1324" i="1"/>
  <c r="U1203" i="1"/>
  <c r="S1325" i="1"/>
  <c r="U1204" i="1"/>
  <c r="U1205" i="1"/>
  <c r="S1326" i="1"/>
  <c r="S1327" i="1"/>
  <c r="U1206" i="1"/>
  <c r="S1328" i="1"/>
  <c r="U1207" i="1"/>
  <c r="U1208" i="1"/>
  <c r="S1329" i="1"/>
  <c r="S1330" i="1"/>
  <c r="U1209" i="1"/>
  <c r="U1210" i="1"/>
  <c r="S1331" i="1"/>
  <c r="S1332" i="1"/>
  <c r="U1211" i="1"/>
  <c r="U1212" i="1"/>
  <c r="S1333" i="1"/>
  <c r="S1334" i="1"/>
  <c r="U1213" i="1"/>
  <c r="S1335" i="1"/>
  <c r="U1214" i="1"/>
  <c r="S1336" i="1"/>
  <c r="U1215" i="1"/>
  <c r="S1337" i="1"/>
  <c r="U1216" i="1"/>
  <c r="U1217" i="1"/>
  <c r="S1338" i="1"/>
  <c r="U1218" i="1"/>
  <c r="S1339" i="1"/>
  <c r="U1219" i="1"/>
  <c r="S1340" i="1"/>
  <c r="U1220" i="1"/>
  <c r="S1341" i="1"/>
  <c r="S1342" i="1"/>
  <c r="U1221" i="1"/>
  <c r="S1343" i="1"/>
  <c r="U1222" i="1"/>
  <c r="U1223" i="1"/>
  <c r="S1344" i="1"/>
  <c r="U1224" i="1"/>
  <c r="S1345" i="1"/>
  <c r="S1346" i="1"/>
  <c r="U1225" i="1"/>
  <c r="S1347" i="1"/>
  <c r="U1226" i="1"/>
  <c r="S1348" i="1"/>
  <c r="U1227" i="1"/>
  <c r="U1228" i="1"/>
  <c r="S1349" i="1"/>
  <c r="S1350" i="1"/>
  <c r="U1229" i="1"/>
  <c r="S1351" i="1"/>
  <c r="U1230" i="1"/>
  <c r="S1352" i="1"/>
  <c r="U1231" i="1"/>
  <c r="U1232" i="1"/>
  <c r="S1353" i="1"/>
  <c r="S1354" i="1"/>
  <c r="U1233" i="1"/>
  <c r="S1355" i="1"/>
  <c r="U1234" i="1"/>
  <c r="S1356" i="1"/>
  <c r="U1235" i="1"/>
  <c r="U1236" i="1"/>
  <c r="S1357" i="1"/>
  <c r="U1237" i="1"/>
  <c r="S1358" i="1"/>
  <c r="S1359" i="1"/>
  <c r="U1238" i="1"/>
  <c r="U1239" i="1"/>
  <c r="S1360" i="1"/>
  <c r="S1361" i="1"/>
  <c r="U1240" i="1"/>
  <c r="S1362" i="1"/>
  <c r="U1241" i="1"/>
  <c r="S1363" i="1"/>
  <c r="U1242" i="1"/>
  <c r="S1364" i="1"/>
  <c r="U1243" i="1"/>
  <c r="U1244" i="1"/>
  <c r="S1365" i="1"/>
  <c r="U1245" i="1"/>
  <c r="S1366" i="1"/>
  <c r="U1246" i="1"/>
  <c r="S1367" i="1"/>
  <c r="U1247" i="1"/>
  <c r="S1368" i="1"/>
  <c r="U1248" i="1"/>
  <c r="S1369" i="1"/>
  <c r="U1249" i="1"/>
  <c r="S1370" i="1"/>
  <c r="U1250" i="1"/>
  <c r="S1371" i="1"/>
  <c r="U1251" i="1"/>
  <c r="S1372" i="1"/>
  <c r="S1373" i="1"/>
  <c r="U1252" i="1"/>
  <c r="U1253" i="1"/>
  <c r="S1374" i="1"/>
  <c r="S1375" i="1"/>
  <c r="U1254" i="1"/>
  <c r="S1376" i="1"/>
  <c r="U1255" i="1"/>
  <c r="U1256" i="1"/>
  <c r="S1377" i="1"/>
  <c r="U1257" i="1"/>
  <c r="S1378" i="1"/>
  <c r="S1379" i="1"/>
  <c r="U1258" i="1"/>
  <c r="S1380" i="1"/>
  <c r="U1259" i="1"/>
  <c r="S1381" i="1"/>
  <c r="U1260" i="1"/>
  <c r="S1382" i="1"/>
  <c r="U1261" i="1"/>
  <c r="S1383" i="1"/>
  <c r="U1262" i="1"/>
  <c r="U1263" i="1"/>
  <c r="S1384" i="1"/>
  <c r="S1385" i="1"/>
  <c r="U1264" i="1"/>
  <c r="S1386" i="1"/>
  <c r="U1265" i="1"/>
  <c r="U1266" i="1"/>
  <c r="S1387" i="1"/>
  <c r="U1267" i="1"/>
  <c r="S1388" i="1"/>
  <c r="S1389" i="1"/>
  <c r="U1268" i="1"/>
  <c r="S1390" i="1"/>
  <c r="U1269" i="1"/>
  <c r="U1270" i="1"/>
  <c r="S1391" i="1"/>
  <c r="S1392" i="1"/>
  <c r="U1271" i="1"/>
  <c r="U1272" i="1"/>
  <c r="S1393" i="1"/>
  <c r="S1394" i="1"/>
  <c r="U1273" i="1"/>
  <c r="U1274" i="1"/>
  <c r="S1395" i="1"/>
  <c r="U1275" i="1"/>
  <c r="S1396" i="1"/>
  <c r="U1276" i="1"/>
  <c r="S1397" i="1"/>
  <c r="S1398" i="1"/>
  <c r="U1277" i="1"/>
  <c r="U1278" i="1"/>
  <c r="S1399" i="1"/>
  <c r="U1279" i="1"/>
  <c r="S1400" i="1"/>
  <c r="S1401" i="1"/>
  <c r="U1280" i="1"/>
  <c r="U1281" i="1"/>
  <c r="S1402" i="1"/>
  <c r="U1282" i="1"/>
  <c r="S1403" i="1"/>
  <c r="U1283" i="1"/>
  <c r="S1404" i="1"/>
  <c r="S1405" i="1"/>
  <c r="U1284" i="1"/>
  <c r="U1285" i="1"/>
  <c r="S1406" i="1"/>
  <c r="U1286" i="1"/>
  <c r="S1407" i="1"/>
  <c r="S1408" i="1"/>
  <c r="U1287" i="1"/>
  <c r="S1409" i="1"/>
  <c r="U1288" i="1"/>
  <c r="S1410" i="1"/>
  <c r="U1289" i="1"/>
  <c r="U1290" i="1"/>
  <c r="S1411" i="1"/>
  <c r="U1291" i="1"/>
  <c r="S1412" i="1"/>
  <c r="S1413" i="1"/>
  <c r="U1292" i="1"/>
  <c r="S1414" i="1"/>
  <c r="U1293" i="1"/>
  <c r="U1294" i="1"/>
  <c r="S1415" i="1"/>
  <c r="U1295" i="1"/>
  <c r="S1416" i="1"/>
  <c r="S1417" i="1"/>
  <c r="U1296" i="1"/>
  <c r="U1297" i="1"/>
  <c r="S1418" i="1"/>
  <c r="S1419" i="1"/>
  <c r="U1298" i="1"/>
  <c r="U1299" i="1"/>
  <c r="S1420" i="1"/>
  <c r="U1300" i="1"/>
  <c r="S1421" i="1"/>
  <c r="S1422" i="1"/>
  <c r="U1301" i="1"/>
  <c r="U1302" i="1"/>
  <c r="S1423" i="1"/>
  <c r="U1303" i="1"/>
  <c r="S1424" i="1"/>
  <c r="U1304" i="1"/>
  <c r="S1425" i="1"/>
  <c r="U1305" i="1"/>
  <c r="S1426" i="1"/>
  <c r="U1306" i="1"/>
  <c r="S1427" i="1"/>
  <c r="S1428" i="1"/>
  <c r="U1307" i="1"/>
  <c r="U1308" i="1"/>
  <c r="S1429" i="1"/>
  <c r="U1309" i="1"/>
  <c r="S1430" i="1"/>
  <c r="S1431" i="1"/>
  <c r="U1310" i="1"/>
  <c r="S1432" i="1"/>
  <c r="U1311" i="1"/>
  <c r="S1433" i="1"/>
  <c r="U1312" i="1"/>
  <c r="U1313" i="1"/>
  <c r="S1434" i="1"/>
  <c r="U1314" i="1"/>
  <c r="S1435" i="1"/>
  <c r="U1315" i="1"/>
  <c r="S1436" i="1"/>
  <c r="U1316" i="1"/>
  <c r="S1437" i="1"/>
  <c r="S1438" i="1"/>
  <c r="U1317" i="1"/>
  <c r="S1439" i="1"/>
  <c r="U1318" i="1"/>
  <c r="U1319" i="1"/>
  <c r="S1440" i="1"/>
  <c r="U1320" i="1"/>
  <c r="S1441" i="1"/>
  <c r="S1442" i="1"/>
  <c r="U1321" i="1"/>
  <c r="U1322" i="1"/>
  <c r="S1443" i="1"/>
  <c r="U1323" i="1"/>
  <c r="S1444" i="1"/>
  <c r="S1445" i="1"/>
  <c r="U1324" i="1"/>
  <c r="U1325" i="1"/>
  <c r="S1446" i="1"/>
  <c r="S1447" i="1"/>
  <c r="U1326" i="1"/>
  <c r="U1327" i="1"/>
  <c r="S1448" i="1"/>
  <c r="U1328" i="1"/>
  <c r="S1449" i="1"/>
  <c r="S1450" i="1"/>
  <c r="U1329" i="1"/>
  <c r="U1330" i="1"/>
  <c r="S1451" i="1"/>
  <c r="S1452" i="1"/>
  <c r="U1331" i="1"/>
  <c r="U1332" i="1"/>
  <c r="S1453" i="1"/>
  <c r="S1454" i="1"/>
  <c r="U1333" i="1"/>
  <c r="S1455" i="1"/>
  <c r="U1334" i="1"/>
  <c r="U1335" i="1"/>
  <c r="S1456" i="1"/>
  <c r="S1457" i="1"/>
  <c r="U1336" i="1"/>
  <c r="S1458" i="1"/>
  <c r="U1337" i="1"/>
  <c r="U1338" i="1"/>
  <c r="S1459" i="1"/>
  <c r="U1339" i="1"/>
  <c r="S1460" i="1"/>
  <c r="S1461" i="1"/>
  <c r="U1340" i="1"/>
  <c r="S1462" i="1"/>
  <c r="U1341" i="1"/>
  <c r="S1463" i="1"/>
  <c r="U1342" i="1"/>
  <c r="U1343" i="1"/>
  <c r="S1464" i="1"/>
  <c r="S1465" i="1"/>
  <c r="U1344" i="1"/>
  <c r="U1345" i="1"/>
  <c r="S1466" i="1"/>
  <c r="S1467" i="1"/>
  <c r="U1346" i="1"/>
  <c r="U1347" i="1"/>
  <c r="S1468" i="1"/>
  <c r="U1348" i="1"/>
  <c r="S1469" i="1"/>
  <c r="U1349" i="1"/>
  <c r="S1470" i="1"/>
  <c r="U1350" i="1"/>
  <c r="S1471" i="1"/>
  <c r="U1351" i="1"/>
  <c r="S1472" i="1"/>
  <c r="S1473" i="1"/>
  <c r="U1352" i="1"/>
  <c r="S1474" i="1"/>
  <c r="U1353" i="1"/>
  <c r="U1354" i="1"/>
  <c r="S1475" i="1"/>
  <c r="S1476" i="1"/>
  <c r="U1355" i="1"/>
  <c r="U1356" i="1"/>
  <c r="S1477" i="1"/>
  <c r="U1357" i="1"/>
  <c r="S1478" i="1"/>
  <c r="U1358" i="1"/>
  <c r="S1479" i="1"/>
  <c r="S1480" i="1"/>
  <c r="U1359" i="1"/>
  <c r="U1360" i="1"/>
  <c r="S1481" i="1"/>
  <c r="U1361" i="1"/>
  <c r="S1482" i="1"/>
  <c r="U1362" i="1"/>
  <c r="S1483" i="1"/>
  <c r="S1484" i="1"/>
  <c r="U1363" i="1"/>
  <c r="S1485" i="1"/>
  <c r="U1364" i="1"/>
  <c r="S1486" i="1"/>
  <c r="U1365" i="1"/>
  <c r="U1366" i="1"/>
  <c r="S1487" i="1"/>
  <c r="S1488" i="1"/>
  <c r="U1367" i="1"/>
  <c r="S1489" i="1"/>
  <c r="U1368" i="1"/>
  <c r="S1490" i="1"/>
  <c r="U1369" i="1"/>
  <c r="U1370" i="1"/>
  <c r="S1491" i="1"/>
  <c r="S1492" i="1"/>
  <c r="U1371" i="1"/>
  <c r="U1372" i="1"/>
  <c r="S1493" i="1"/>
  <c r="U1373" i="1"/>
  <c r="S1494" i="1"/>
  <c r="S1495" i="1"/>
  <c r="U1374" i="1"/>
  <c r="U1375" i="1"/>
  <c r="S1496" i="1"/>
  <c r="U1376" i="1"/>
  <c r="S1497" i="1"/>
  <c r="S1498" i="1"/>
  <c r="U1377" i="1"/>
  <c r="U1378" i="1"/>
  <c r="S1499" i="1"/>
  <c r="U1379" i="1"/>
  <c r="S1500" i="1"/>
  <c r="U1380" i="1"/>
  <c r="S1501" i="1"/>
  <c r="S1502" i="1"/>
  <c r="U1381" i="1"/>
  <c r="S1503" i="1"/>
  <c r="U1382" i="1"/>
  <c r="S1504" i="1"/>
  <c r="U1383" i="1"/>
  <c r="U1384" i="1"/>
  <c r="S1505" i="1"/>
  <c r="S1506" i="1"/>
  <c r="U1385" i="1"/>
  <c r="S1507" i="1"/>
  <c r="U1386" i="1"/>
  <c r="U1387" i="1"/>
  <c r="S1508" i="1"/>
  <c r="U1388" i="1"/>
  <c r="S1509" i="1"/>
  <c r="S1510" i="1"/>
  <c r="U1389" i="1"/>
  <c r="S1511" i="1"/>
  <c r="U1390" i="1"/>
  <c r="U1391" i="1"/>
  <c r="S1512" i="1"/>
  <c r="S1513" i="1"/>
  <c r="U1392" i="1"/>
  <c r="U1393" i="1"/>
  <c r="S1514" i="1"/>
  <c r="S1515" i="1"/>
  <c r="U1394" i="1"/>
  <c r="U1395" i="1"/>
  <c r="S1516" i="1"/>
  <c r="U1396" i="1"/>
  <c r="S1517" i="1"/>
  <c r="S1518" i="1"/>
  <c r="U1397" i="1"/>
  <c r="U1398" i="1"/>
  <c r="S1519" i="1"/>
  <c r="U1399" i="1"/>
  <c r="S1520" i="1"/>
  <c r="U1400" i="1"/>
  <c r="S1521" i="1"/>
  <c r="U1401" i="1"/>
  <c r="S1522" i="1"/>
  <c r="S1523" i="1"/>
  <c r="U1402" i="1"/>
  <c r="S1524" i="1"/>
  <c r="U1403" i="1"/>
  <c r="U1404" i="1"/>
  <c r="S1525" i="1"/>
  <c r="S1526" i="1"/>
  <c r="U1405" i="1"/>
  <c r="S1527" i="1"/>
  <c r="U1406" i="1"/>
  <c r="S1528" i="1"/>
  <c r="U1407" i="1"/>
  <c r="S1529" i="1"/>
  <c r="U1408" i="1"/>
  <c r="S1530" i="1"/>
  <c r="U1409" i="1"/>
  <c r="S1531" i="1"/>
  <c r="U1410" i="1"/>
  <c r="U1411" i="1"/>
  <c r="S1532" i="1"/>
  <c r="U1412" i="1"/>
  <c r="S1533" i="1"/>
  <c r="S1534" i="1"/>
  <c r="U1413" i="1"/>
  <c r="U1414" i="1"/>
  <c r="S1535" i="1"/>
  <c r="U1415" i="1"/>
  <c r="S1536" i="1"/>
  <c r="S1537" i="1"/>
  <c r="U1416" i="1"/>
  <c r="S1538" i="1"/>
  <c r="U1417" i="1"/>
  <c r="S1539" i="1"/>
  <c r="U1418" i="1"/>
  <c r="S1540" i="1"/>
  <c r="U1419" i="1"/>
  <c r="U1420" i="1"/>
  <c r="S1541" i="1"/>
  <c r="S1542" i="1"/>
  <c r="U1421" i="1"/>
  <c r="U1422" i="1"/>
  <c r="S1543" i="1"/>
  <c r="U1423" i="1"/>
  <c r="S1544" i="1"/>
  <c r="U1424" i="1"/>
  <c r="S1545" i="1"/>
  <c r="S1546" i="1"/>
  <c r="U1425" i="1"/>
  <c r="U1426" i="1"/>
  <c r="S1547" i="1"/>
  <c r="S1548" i="1"/>
  <c r="U1427" i="1"/>
  <c r="S1549" i="1"/>
  <c r="U1428" i="1"/>
  <c r="U1429" i="1"/>
  <c r="S1550" i="1"/>
  <c r="S1551" i="1"/>
  <c r="U1430" i="1"/>
  <c r="U1431" i="1"/>
  <c r="S1552" i="1"/>
  <c r="S1553" i="1"/>
  <c r="U1432" i="1"/>
  <c r="S1554" i="1"/>
  <c r="U1433" i="1"/>
  <c r="U1434" i="1"/>
  <c r="S1555" i="1"/>
  <c r="S1556" i="1"/>
  <c r="U1435" i="1"/>
  <c r="S1557" i="1"/>
  <c r="U1436" i="1"/>
  <c r="S1558" i="1"/>
  <c r="U1437" i="1"/>
  <c r="S1559" i="1"/>
  <c r="U1438" i="1"/>
  <c r="U1439" i="1"/>
  <c r="S1560" i="1"/>
  <c r="U1440" i="1"/>
  <c r="S1561" i="1"/>
  <c r="S1562" i="1"/>
  <c r="U1441" i="1"/>
  <c r="S1563" i="1"/>
  <c r="U1442" i="1"/>
  <c r="S1564" i="1"/>
  <c r="U1443" i="1"/>
  <c r="U1444" i="1"/>
  <c r="S1565" i="1"/>
  <c r="S1566" i="1"/>
  <c r="U1445" i="1"/>
  <c r="U1446" i="1"/>
  <c r="S1567" i="1"/>
  <c r="S1568" i="1"/>
  <c r="U1447" i="1"/>
  <c r="S1569" i="1"/>
  <c r="U1448" i="1"/>
  <c r="S1570" i="1"/>
  <c r="U1449" i="1"/>
  <c r="S1571" i="1"/>
  <c r="U1450" i="1"/>
  <c r="S1572" i="1"/>
  <c r="U1451" i="1"/>
  <c r="U1452" i="1"/>
  <c r="S1573" i="1"/>
  <c r="U1453" i="1"/>
  <c r="S1574" i="1"/>
  <c r="S1575" i="1"/>
  <c r="U1454" i="1"/>
  <c r="S1576" i="1"/>
  <c r="U1455" i="1"/>
  <c r="S1577" i="1"/>
  <c r="U1456" i="1"/>
  <c r="U1457" i="1"/>
  <c r="S1578" i="1"/>
  <c r="U1458" i="1"/>
  <c r="S1579" i="1"/>
  <c r="U1459" i="1"/>
  <c r="S1580" i="1"/>
  <c r="S1581" i="1"/>
  <c r="U1460" i="1"/>
  <c r="U1461" i="1"/>
  <c r="S1582" i="1"/>
  <c r="S1583" i="1"/>
  <c r="U1462" i="1"/>
  <c r="S1584" i="1"/>
  <c r="U1463" i="1"/>
  <c r="U1464" i="1"/>
  <c r="S1585" i="1"/>
  <c r="S1586" i="1"/>
  <c r="U1465" i="1"/>
  <c r="U1466" i="1"/>
  <c r="S1587" i="1"/>
  <c r="U1467" i="1"/>
  <c r="S1588" i="1"/>
  <c r="U1468" i="1"/>
  <c r="S1589" i="1"/>
  <c r="S1590" i="1"/>
  <c r="U1469" i="1"/>
  <c r="U1470" i="1"/>
  <c r="S1591" i="1"/>
  <c r="U1471" i="1"/>
  <c r="S1592" i="1"/>
  <c r="U1472" i="1"/>
  <c r="S1593" i="1"/>
  <c r="U1473" i="1"/>
  <c r="S1594" i="1"/>
  <c r="S1595" i="1"/>
  <c r="U1474" i="1"/>
  <c r="U1475" i="1"/>
  <c r="S1596" i="1"/>
  <c r="U1476" i="1"/>
  <c r="S1597" i="1"/>
  <c r="U1477" i="1"/>
  <c r="S1598" i="1"/>
  <c r="U1478" i="1"/>
  <c r="S1599" i="1"/>
  <c r="U1479" i="1"/>
  <c r="S1600" i="1"/>
  <c r="U1480" i="1"/>
  <c r="S1601" i="1"/>
  <c r="U1481" i="1"/>
  <c r="S1602" i="1"/>
  <c r="U1482" i="1"/>
  <c r="S1603" i="1"/>
  <c r="S1604" i="1"/>
  <c r="U1483" i="1"/>
  <c r="S1605" i="1"/>
  <c r="U1484" i="1"/>
  <c r="S1606" i="1"/>
  <c r="U1485" i="1"/>
  <c r="S1607" i="1"/>
  <c r="U1486" i="1"/>
  <c r="U1487" i="1"/>
  <c r="S1608" i="1"/>
  <c r="S1609" i="1"/>
  <c r="U1488" i="1"/>
  <c r="U1489" i="1"/>
  <c r="S1610" i="1"/>
  <c r="U1490" i="1"/>
  <c r="S1611" i="1"/>
  <c r="U1491" i="1"/>
  <c r="S1612" i="1"/>
  <c r="S1613" i="1"/>
  <c r="U1492" i="1"/>
  <c r="U1493" i="1"/>
  <c r="S1614" i="1"/>
  <c r="U1494" i="1"/>
  <c r="S1615" i="1"/>
  <c r="S1616" i="1"/>
  <c r="U1495" i="1"/>
  <c r="S1617" i="1"/>
  <c r="U1496" i="1"/>
  <c r="S1618" i="1"/>
  <c r="U1497" i="1"/>
  <c r="U1498" i="1"/>
  <c r="S1619" i="1"/>
  <c r="U1499" i="1"/>
  <c r="S1620" i="1"/>
  <c r="U1500" i="1"/>
  <c r="S1621" i="1"/>
  <c r="S1622" i="1"/>
  <c r="U1501" i="1"/>
  <c r="U1502" i="1"/>
  <c r="S1623" i="1"/>
  <c r="U1503" i="1"/>
  <c r="S1624" i="1"/>
  <c r="S1625" i="1"/>
  <c r="U1504" i="1"/>
  <c r="U1505" i="1"/>
  <c r="S1626" i="1"/>
  <c r="U1506" i="1"/>
  <c r="S1627" i="1"/>
  <c r="S1628" i="1"/>
  <c r="U1507" i="1"/>
  <c r="S1629" i="1"/>
  <c r="U1508" i="1"/>
  <c r="S1630" i="1"/>
  <c r="U1509" i="1"/>
  <c r="U1510" i="1"/>
  <c r="S1631" i="1"/>
  <c r="U1511" i="1"/>
  <c r="S1632" i="1"/>
  <c r="S1633" i="1"/>
  <c r="U1512" i="1"/>
  <c r="U1513" i="1"/>
  <c r="S1634" i="1"/>
  <c r="S1635" i="1"/>
  <c r="U1514" i="1"/>
  <c r="S1636" i="1"/>
  <c r="U1515" i="1"/>
  <c r="U1516" i="1"/>
  <c r="S1637" i="1"/>
  <c r="U1517" i="1"/>
  <c r="S1638" i="1"/>
  <c r="U1518" i="1"/>
  <c r="S1639" i="1"/>
  <c r="S1640" i="1"/>
  <c r="U1519" i="1"/>
  <c r="U1520" i="1"/>
  <c r="S1641" i="1"/>
  <c r="S1642" i="1"/>
  <c r="U1521" i="1"/>
  <c r="S1643" i="1"/>
  <c r="U1522" i="1"/>
  <c r="U1523" i="1"/>
  <c r="S1644" i="1"/>
  <c r="U1524" i="1"/>
  <c r="S1645" i="1"/>
  <c r="S1646" i="1"/>
  <c r="U1525" i="1"/>
  <c r="U1526" i="1"/>
  <c r="S1647" i="1"/>
  <c r="U1527" i="1"/>
  <c r="S1648" i="1"/>
  <c r="U1528" i="1"/>
  <c r="S1649" i="1"/>
  <c r="S1650" i="1"/>
  <c r="U1529" i="1"/>
  <c r="U1530" i="1"/>
  <c r="S1651" i="1"/>
  <c r="U1531" i="1"/>
  <c r="S1652" i="1"/>
  <c r="S1653" i="1"/>
  <c r="U1532" i="1"/>
  <c r="U1533" i="1"/>
  <c r="S1654" i="1"/>
  <c r="S1655" i="1"/>
  <c r="U1534" i="1"/>
  <c r="U1535" i="1"/>
  <c r="S1656" i="1"/>
  <c r="U1536" i="1"/>
  <c r="S1657" i="1"/>
  <c r="S1658" i="1"/>
  <c r="U1537" i="1"/>
  <c r="S1659" i="1"/>
  <c r="U1538" i="1"/>
  <c r="S1660" i="1"/>
  <c r="U1539" i="1"/>
  <c r="S1661" i="1"/>
  <c r="U1540" i="1"/>
  <c r="U1541" i="1"/>
  <c r="S1662" i="1"/>
  <c r="S1663" i="1"/>
  <c r="U1542" i="1"/>
  <c r="U1543" i="1"/>
  <c r="S1664" i="1"/>
  <c r="S1665" i="1"/>
  <c r="U1544" i="1"/>
  <c r="U1545" i="1"/>
  <c r="S1666" i="1"/>
  <c r="U1546" i="1"/>
  <c r="S1667" i="1"/>
  <c r="U1547" i="1"/>
  <c r="S1668" i="1"/>
  <c r="U1548" i="1"/>
  <c r="S1669" i="1"/>
  <c r="U1549" i="1"/>
  <c r="S1670" i="1"/>
  <c r="S1671" i="1"/>
  <c r="U1550" i="1"/>
  <c r="S1672" i="1"/>
  <c r="U1551" i="1"/>
  <c r="U1552" i="1"/>
  <c r="S1673" i="1"/>
  <c r="U1553" i="1"/>
  <c r="S1674" i="1"/>
  <c r="U1554" i="1"/>
  <c r="S1675" i="1"/>
  <c r="U1555" i="1"/>
  <c r="S1676" i="1"/>
  <c r="U1556" i="1"/>
  <c r="S1677" i="1"/>
  <c r="S1678" i="1"/>
  <c r="U1557" i="1"/>
  <c r="S1679" i="1"/>
  <c r="U1558" i="1"/>
  <c r="U1559" i="1"/>
  <c r="S1680" i="1"/>
  <c r="S1681" i="1"/>
  <c r="U1560" i="1"/>
  <c r="U1561" i="1"/>
  <c r="S1682" i="1"/>
  <c r="U1562" i="1"/>
  <c r="S1683" i="1"/>
  <c r="U1563" i="1"/>
  <c r="S1684" i="1"/>
  <c r="U1564" i="1"/>
  <c r="S1685" i="1"/>
  <c r="U1565" i="1"/>
  <c r="S1686" i="1"/>
  <c r="S1687" i="1"/>
  <c r="U1566" i="1"/>
  <c r="U1567" i="1"/>
  <c r="S1688" i="1"/>
  <c r="S1689" i="1"/>
  <c r="U1568" i="1"/>
  <c r="U1569" i="1"/>
  <c r="S1690" i="1"/>
  <c r="U1570" i="1"/>
  <c r="S1691" i="1"/>
  <c r="U1571" i="1"/>
  <c r="S1692" i="1"/>
  <c r="S1693" i="1"/>
  <c r="U1572" i="1"/>
  <c r="S1694" i="1"/>
  <c r="U1573" i="1"/>
  <c r="S1695" i="1"/>
  <c r="U1574" i="1"/>
  <c r="U1575" i="1"/>
  <c r="S1696" i="1"/>
  <c r="U1576" i="1"/>
  <c r="S1697" i="1"/>
  <c r="S1698" i="1"/>
  <c r="U1577" i="1"/>
  <c r="U1578" i="1"/>
  <c r="S1699" i="1"/>
  <c r="S1700" i="1"/>
  <c r="U1579" i="1"/>
  <c r="U1580" i="1"/>
  <c r="S1701" i="1"/>
  <c r="U1581" i="1"/>
  <c r="S1702" i="1"/>
  <c r="S1703" i="1"/>
  <c r="U1582" i="1"/>
  <c r="U1583" i="1"/>
  <c r="S1704" i="1"/>
  <c r="S1705" i="1"/>
  <c r="U1584" i="1"/>
  <c r="U1585" i="1"/>
  <c r="S1706" i="1"/>
  <c r="S1707" i="1"/>
  <c r="U1586" i="1"/>
  <c r="S1708" i="1"/>
  <c r="U1587" i="1"/>
  <c r="S1709" i="1"/>
  <c r="U1588" i="1"/>
  <c r="U1589" i="1"/>
  <c r="S1710" i="1"/>
  <c r="S1711" i="1"/>
  <c r="U1590" i="1"/>
  <c r="S1712" i="1"/>
  <c r="U1591" i="1"/>
  <c r="S1713" i="1"/>
  <c r="U1592" i="1"/>
  <c r="U1593" i="1"/>
  <c r="S1714" i="1"/>
  <c r="U1594" i="1"/>
  <c r="S1715" i="1"/>
  <c r="U1595" i="1"/>
  <c r="S1716" i="1"/>
  <c r="U1596" i="1"/>
  <c r="S1717" i="1"/>
  <c r="U1597" i="1"/>
  <c r="S1718" i="1"/>
  <c r="S1719" i="1"/>
  <c r="U1598" i="1"/>
  <c r="U1599" i="1"/>
  <c r="S1720" i="1"/>
  <c r="S1721" i="1"/>
  <c r="U1600" i="1"/>
  <c r="S1722" i="1"/>
  <c r="U1601" i="1"/>
  <c r="S1723" i="1"/>
  <c r="U1602" i="1"/>
  <c r="U1603" i="1"/>
  <c r="S1724" i="1"/>
  <c r="U1604" i="1"/>
  <c r="S1725" i="1"/>
  <c r="S1726" i="1"/>
  <c r="U1605" i="1"/>
  <c r="U1606" i="1"/>
  <c r="S1727" i="1"/>
  <c r="U1607" i="1"/>
  <c r="S1728" i="1"/>
  <c r="U1608" i="1"/>
  <c r="S1729" i="1"/>
  <c r="U1609" i="1"/>
  <c r="S1730" i="1"/>
  <c r="S1731" i="1"/>
  <c r="U1610" i="1"/>
  <c r="S1732" i="1"/>
  <c r="U1611" i="1"/>
  <c r="U1612" i="1"/>
  <c r="S1733" i="1"/>
  <c r="U1613" i="1"/>
  <c r="S1734" i="1"/>
  <c r="S1735" i="1"/>
  <c r="U1614" i="1"/>
  <c r="U1615" i="1"/>
  <c r="S1736" i="1"/>
  <c r="S1737" i="1"/>
  <c r="U1616" i="1"/>
  <c r="U1617" i="1"/>
  <c r="S1738" i="1"/>
  <c r="S1739" i="1"/>
  <c r="U1618" i="1"/>
  <c r="S1740" i="1"/>
  <c r="U1619" i="1"/>
  <c r="S1741" i="1"/>
  <c r="U1620" i="1"/>
  <c r="U1621" i="1"/>
  <c r="S1742" i="1"/>
  <c r="U1622" i="1"/>
  <c r="S1743" i="1"/>
  <c r="U1623" i="1"/>
  <c r="S1744" i="1"/>
  <c r="S1745" i="1"/>
  <c r="U1624" i="1"/>
  <c r="S1746" i="1"/>
  <c r="U1625" i="1"/>
  <c r="S1747" i="1"/>
  <c r="U1626" i="1"/>
  <c r="U1627" i="1"/>
  <c r="S1748" i="1"/>
  <c r="S1749" i="1"/>
  <c r="U1628" i="1"/>
  <c r="S1750" i="1"/>
  <c r="U1629" i="1"/>
  <c r="S1751" i="1"/>
  <c r="U1630" i="1"/>
  <c r="U1631" i="1"/>
  <c r="S1752" i="1"/>
  <c r="S1753" i="1"/>
  <c r="U1632" i="1"/>
  <c r="U1633" i="1"/>
  <c r="S1754" i="1"/>
  <c r="S1755" i="1"/>
  <c r="U1634" i="1"/>
  <c r="U1635" i="1"/>
  <c r="S1756" i="1"/>
  <c r="U1636" i="1"/>
  <c r="S1757" i="1"/>
  <c r="S1758" i="1"/>
  <c r="U1637" i="1"/>
  <c r="S1759" i="1"/>
  <c r="U1638" i="1"/>
  <c r="U1639" i="1"/>
  <c r="S1760" i="1"/>
  <c r="S1761" i="1"/>
  <c r="U1640" i="1"/>
  <c r="U1641" i="1"/>
  <c r="S1762" i="1"/>
  <c r="U1642" i="1"/>
  <c r="S1763" i="1"/>
  <c r="U1643" i="1"/>
  <c r="S1764" i="1"/>
  <c r="U1644" i="1"/>
  <c r="S1765" i="1"/>
  <c r="U1645" i="1"/>
  <c r="S1766" i="1"/>
  <c r="U1646" i="1"/>
  <c r="S1767" i="1"/>
  <c r="U1647" i="1"/>
  <c r="S1768" i="1"/>
  <c r="S1769" i="1"/>
  <c r="U1648" i="1"/>
  <c r="U1649" i="1"/>
  <c r="S1770" i="1"/>
  <c r="U1650" i="1"/>
  <c r="S1771" i="1"/>
  <c r="U1651" i="1"/>
  <c r="S1772" i="1"/>
  <c r="U1652" i="1"/>
  <c r="S1773" i="1"/>
  <c r="S1774" i="1"/>
  <c r="U1653" i="1"/>
  <c r="U1654" i="1"/>
  <c r="S1775" i="1"/>
  <c r="U1655" i="1"/>
  <c r="S1776" i="1"/>
  <c r="U1656" i="1"/>
  <c r="S1777" i="1"/>
  <c r="S1778" i="1"/>
  <c r="U1657" i="1"/>
  <c r="U1658" i="1"/>
  <c r="S1779" i="1"/>
  <c r="U1659" i="1"/>
  <c r="S1780" i="1"/>
  <c r="U1660" i="1"/>
  <c r="S1781" i="1"/>
  <c r="S1782" i="1"/>
  <c r="U1661" i="1"/>
  <c r="U1662" i="1"/>
  <c r="S1783" i="1"/>
  <c r="S1784" i="1"/>
  <c r="U1663" i="1"/>
  <c r="S1785" i="1"/>
  <c r="U1664" i="1"/>
  <c r="S1786" i="1"/>
  <c r="U1665" i="1"/>
  <c r="S1787" i="1"/>
  <c r="U1666" i="1"/>
  <c r="S1788" i="1"/>
  <c r="U1667" i="1"/>
  <c r="U1668" i="1"/>
  <c r="S1789" i="1"/>
  <c r="U1669" i="1"/>
  <c r="S1790" i="1"/>
  <c r="S1791" i="1"/>
  <c r="U1670" i="1"/>
  <c r="U1671" i="1"/>
  <c r="S1792" i="1"/>
  <c r="S1793" i="1"/>
  <c r="U1672" i="1"/>
  <c r="U1673" i="1"/>
  <c r="S1794" i="1"/>
  <c r="S1795" i="1"/>
  <c r="U1674" i="1"/>
  <c r="S1796" i="1"/>
  <c r="U1675" i="1"/>
  <c r="U1676" i="1"/>
  <c r="S1797" i="1"/>
  <c r="S1798" i="1"/>
  <c r="U1677" i="1"/>
  <c r="S1799" i="1"/>
  <c r="U1678" i="1"/>
  <c r="S1800" i="1"/>
  <c r="U1679" i="1"/>
  <c r="U1680" i="1"/>
  <c r="S1801" i="1"/>
  <c r="S1802" i="1"/>
  <c r="U1681" i="1"/>
  <c r="U1682" i="1"/>
  <c r="S1803" i="1"/>
  <c r="U1683" i="1"/>
  <c r="S1804" i="1"/>
  <c r="S1805" i="1"/>
  <c r="U1684" i="1"/>
  <c r="U1685" i="1"/>
  <c r="S1806" i="1"/>
  <c r="U1686" i="1"/>
  <c r="S1807" i="1"/>
  <c r="U1687" i="1"/>
  <c r="S1808" i="1"/>
  <c r="U1688" i="1"/>
  <c r="S1809" i="1"/>
  <c r="U1689" i="1"/>
  <c r="S1810" i="1"/>
  <c r="U1690" i="1"/>
  <c r="S1811" i="1"/>
  <c r="U1691" i="1"/>
  <c r="S1812" i="1"/>
  <c r="S1813" i="1"/>
  <c r="U1692" i="1"/>
  <c r="S1814" i="1"/>
  <c r="U1693" i="1"/>
  <c r="S1815" i="1"/>
  <c r="U1694" i="1"/>
  <c r="U1695" i="1"/>
  <c r="S1816" i="1"/>
  <c r="U1696" i="1"/>
  <c r="S1817" i="1"/>
  <c r="U1697" i="1"/>
  <c r="S1818" i="1"/>
  <c r="U1698" i="1"/>
  <c r="S1819" i="1"/>
  <c r="U1699" i="1"/>
  <c r="S1820" i="1"/>
  <c r="U1700" i="1"/>
  <c r="S1821" i="1"/>
  <c r="S1822" i="1"/>
  <c r="U1701" i="1"/>
  <c r="S1823" i="1"/>
  <c r="U1702" i="1"/>
  <c r="S1824" i="1"/>
  <c r="U1703" i="1"/>
  <c r="U1704" i="1"/>
  <c r="S1825" i="1"/>
  <c r="S1826" i="1"/>
  <c r="U1705" i="1"/>
  <c r="U1706" i="1"/>
  <c r="S1827" i="1"/>
  <c r="S1828" i="1"/>
  <c r="U1707" i="1"/>
  <c r="S1829" i="1"/>
  <c r="U1708" i="1"/>
  <c r="U1709" i="1"/>
  <c r="S1830" i="1"/>
  <c r="U1710" i="1"/>
  <c r="S1831" i="1"/>
  <c r="U1711" i="1"/>
  <c r="S1832" i="1"/>
  <c r="S1833" i="1"/>
  <c r="U1712" i="1"/>
  <c r="S1834" i="1"/>
  <c r="U1713" i="1"/>
  <c r="U1714" i="1"/>
  <c r="S1835" i="1"/>
  <c r="S1836" i="1"/>
  <c r="U1715" i="1"/>
  <c r="S1837" i="1"/>
  <c r="U1717" i="1"/>
  <c r="U1716" i="1"/>
  <c r="H145" i="1"/>
  <c r="H321" i="1"/>
  <c r="H589" i="1"/>
  <c r="H1269" i="1"/>
  <c r="S1838" i="1"/>
  <c r="H49" i="1"/>
  <c r="H220" i="1"/>
  <c r="H439" i="1"/>
  <c r="H885" i="1"/>
  <c r="H1780" i="1"/>
  <c r="H81" i="1"/>
  <c r="H256" i="1"/>
  <c r="H451" i="1"/>
  <c r="H1013" i="1"/>
  <c r="I461" i="1"/>
  <c r="H88" i="1"/>
  <c r="H285" i="1"/>
  <c r="H491" i="1"/>
  <c r="K1826" i="1"/>
  <c r="K1818" i="1"/>
  <c r="K1810" i="1"/>
  <c r="K1802" i="1"/>
  <c r="K1794" i="1"/>
  <c r="K1786" i="1"/>
  <c r="K1778" i="1"/>
  <c r="K1770" i="1"/>
  <c r="K1762" i="1"/>
  <c r="K1754" i="1"/>
  <c r="K1746" i="1"/>
  <c r="K1738" i="1"/>
  <c r="K1730" i="1"/>
  <c r="K1722" i="1"/>
  <c r="K1714" i="1"/>
  <c r="K1706" i="1"/>
  <c r="K1698" i="1"/>
  <c r="K1690" i="1"/>
  <c r="K1682" i="1"/>
  <c r="K1674" i="1"/>
  <c r="K1666" i="1"/>
  <c r="K1658" i="1"/>
  <c r="K1650" i="1"/>
  <c r="K1642" i="1"/>
  <c r="K1634" i="1"/>
  <c r="K1626" i="1"/>
  <c r="K1618" i="1"/>
  <c r="K1610" i="1"/>
  <c r="K1602" i="1"/>
  <c r="K1594" i="1"/>
  <c r="K1586" i="1"/>
  <c r="K1578" i="1"/>
  <c r="K1570" i="1"/>
  <c r="K1562" i="1"/>
  <c r="K1554" i="1"/>
  <c r="K1546" i="1"/>
  <c r="K1538" i="1"/>
  <c r="K1530" i="1"/>
  <c r="K1522" i="1"/>
  <c r="K1514" i="1"/>
  <c r="K1506" i="1"/>
  <c r="K1498" i="1"/>
  <c r="K1490" i="1"/>
  <c r="K1482" i="1"/>
  <c r="K1474" i="1"/>
  <c r="K1466" i="1"/>
  <c r="K1458" i="1"/>
  <c r="K1450" i="1"/>
  <c r="K1442" i="1"/>
  <c r="K1434" i="1"/>
  <c r="K1426" i="1"/>
  <c r="K1418" i="1"/>
  <c r="K1410" i="1"/>
  <c r="K1402" i="1"/>
  <c r="K1394" i="1"/>
  <c r="K1386" i="1"/>
  <c r="K1378" i="1"/>
  <c r="K1370" i="1"/>
  <c r="K1362" i="1"/>
  <c r="K1354" i="1"/>
  <c r="K1346" i="1"/>
  <c r="K1338" i="1"/>
  <c r="K1330" i="1"/>
  <c r="K1322" i="1"/>
  <c r="K1314" i="1"/>
  <c r="K1306" i="1"/>
  <c r="K1298" i="1"/>
  <c r="K1290" i="1"/>
  <c r="K1282" i="1"/>
  <c r="K1274" i="1"/>
  <c r="K1266" i="1"/>
  <c r="K1258" i="1"/>
  <c r="K1250" i="1"/>
  <c r="K1242" i="1"/>
  <c r="K1234" i="1"/>
  <c r="K1226" i="1"/>
  <c r="K1218" i="1"/>
  <c r="K1210" i="1"/>
  <c r="K1202" i="1"/>
  <c r="K1194" i="1"/>
  <c r="K1186" i="1"/>
  <c r="K1178" i="1"/>
  <c r="K1170" i="1"/>
  <c r="K1162" i="1"/>
  <c r="K1154" i="1"/>
  <c r="K1835" i="1"/>
  <c r="K1825" i="1"/>
  <c r="K1817" i="1"/>
  <c r="K1809" i="1"/>
  <c r="K1801" i="1"/>
  <c r="K1793" i="1"/>
  <c r="K1785" i="1"/>
  <c r="K1777" i="1"/>
  <c r="K1769" i="1"/>
  <c r="K1761" i="1"/>
  <c r="K1753" i="1"/>
  <c r="K1745" i="1"/>
  <c r="K1737" i="1"/>
  <c r="K1729" i="1"/>
  <c r="K1721" i="1"/>
  <c r="K1713" i="1"/>
  <c r="K1705" i="1"/>
  <c r="K1697" i="1"/>
  <c r="K1689" i="1"/>
  <c r="K1681" i="1"/>
  <c r="K1673" i="1"/>
  <c r="K1665" i="1"/>
  <c r="K1657" i="1"/>
  <c r="K1649" i="1"/>
  <c r="K1641" i="1"/>
  <c r="K1633" i="1"/>
  <c r="K1625" i="1"/>
  <c r="K1617" i="1"/>
  <c r="K1609" i="1"/>
  <c r="K1601" i="1"/>
  <c r="K1593" i="1"/>
  <c r="K1585" i="1"/>
  <c r="K1577" i="1"/>
  <c r="K1569" i="1"/>
  <c r="K1561" i="1"/>
  <c r="K1553" i="1"/>
  <c r="K1545" i="1"/>
  <c r="K1537" i="1"/>
  <c r="K1529" i="1"/>
  <c r="K1521" i="1"/>
  <c r="K1513" i="1"/>
  <c r="K1505" i="1"/>
  <c r="K1497" i="1"/>
  <c r="K1489" i="1"/>
  <c r="K1481" i="1"/>
  <c r="K1473" i="1"/>
  <c r="K1465" i="1"/>
  <c r="K1457" i="1"/>
  <c r="K1449" i="1"/>
  <c r="K1441" i="1"/>
  <c r="K1433" i="1"/>
  <c r="K1425" i="1"/>
  <c r="K1417" i="1"/>
  <c r="K1409" i="1"/>
  <c r="K1401" i="1"/>
  <c r="K1393" i="1"/>
  <c r="K1385" i="1"/>
  <c r="K1377" i="1"/>
  <c r="K1369" i="1"/>
  <c r="K1361" i="1"/>
  <c r="K1353" i="1"/>
  <c r="K1345" i="1"/>
  <c r="K1337" i="1"/>
  <c r="K1329" i="1"/>
  <c r="K1321" i="1"/>
  <c r="K1313" i="1"/>
  <c r="K1305" i="1"/>
  <c r="K1297" i="1"/>
  <c r="K1289" i="1"/>
  <c r="K1281" i="1"/>
  <c r="K1273" i="1"/>
  <c r="K1265" i="1"/>
  <c r="K1257" i="1"/>
  <c r="K1249" i="1"/>
  <c r="K1241" i="1"/>
  <c r="K1233" i="1"/>
  <c r="K1225" i="1"/>
  <c r="K1217" i="1"/>
  <c r="K1209" i="1"/>
  <c r="K1201" i="1"/>
  <c r="K1193" i="1"/>
  <c r="K1185" i="1"/>
  <c r="K1177" i="1"/>
  <c r="K1169" i="1"/>
  <c r="K1161" i="1"/>
  <c r="K1832" i="1"/>
  <c r="K1824" i="1"/>
  <c r="K1816" i="1"/>
  <c r="K1808" i="1"/>
  <c r="K1800" i="1"/>
  <c r="K1792" i="1"/>
  <c r="K1784" i="1"/>
  <c r="K1776" i="1"/>
  <c r="K1768" i="1"/>
  <c r="K1760" i="1"/>
  <c r="K1752" i="1"/>
  <c r="K1744" i="1"/>
  <c r="K1736" i="1"/>
  <c r="K1728" i="1"/>
  <c r="K1720" i="1"/>
  <c r="K1712" i="1"/>
  <c r="K1704" i="1"/>
  <c r="K1696" i="1"/>
  <c r="K1688" i="1"/>
  <c r="K1680" i="1"/>
  <c r="K1672" i="1"/>
  <c r="K1664" i="1"/>
  <c r="K1656" i="1"/>
  <c r="K1648" i="1"/>
  <c r="K1640" i="1"/>
  <c r="K1632" i="1"/>
  <c r="K1624" i="1"/>
  <c r="K1616" i="1"/>
  <c r="K1608" i="1"/>
  <c r="K1600" i="1"/>
  <c r="K1592" i="1"/>
  <c r="K1584" i="1"/>
  <c r="K1576" i="1"/>
  <c r="K1568" i="1"/>
  <c r="K1560" i="1"/>
  <c r="K1552" i="1"/>
  <c r="K1544" i="1"/>
  <c r="K1536" i="1"/>
  <c r="K1528" i="1"/>
  <c r="K1520" i="1"/>
  <c r="K1512" i="1"/>
  <c r="K1504" i="1"/>
  <c r="K1496" i="1"/>
  <c r="K1488" i="1"/>
  <c r="K1480" i="1"/>
  <c r="K1472" i="1"/>
  <c r="K1464" i="1"/>
  <c r="K1456" i="1"/>
  <c r="K1448" i="1"/>
  <c r="K1440" i="1"/>
  <c r="K1432" i="1"/>
  <c r="K1424" i="1"/>
  <c r="K1416" i="1"/>
  <c r="K1408" i="1"/>
  <c r="K1400" i="1"/>
  <c r="K1392" i="1"/>
  <c r="K1384" i="1"/>
  <c r="K1376" i="1"/>
  <c r="K1368" i="1"/>
  <c r="K1360" i="1"/>
  <c r="K1352" i="1"/>
  <c r="K1344" i="1"/>
  <c r="K1336" i="1"/>
  <c r="K1328" i="1"/>
  <c r="K1320" i="1"/>
  <c r="K1312" i="1"/>
  <c r="K1304" i="1"/>
  <c r="K1296" i="1"/>
  <c r="K1288" i="1"/>
  <c r="K1280" i="1"/>
  <c r="K1272" i="1"/>
  <c r="K1264" i="1"/>
  <c r="K1256" i="1"/>
  <c r="K1248" i="1"/>
  <c r="K1240" i="1"/>
  <c r="K1232" i="1"/>
  <c r="K1224" i="1"/>
  <c r="K1216" i="1"/>
  <c r="K1208" i="1"/>
  <c r="K1200" i="1"/>
  <c r="K1192" i="1"/>
  <c r="K1184" i="1"/>
  <c r="K1176" i="1"/>
  <c r="K1168" i="1"/>
  <c r="K1160" i="1"/>
  <c r="K1831" i="1"/>
  <c r="K1823" i="1"/>
  <c r="K1815" i="1"/>
  <c r="K1807" i="1"/>
  <c r="K1799" i="1"/>
  <c r="K1791" i="1"/>
  <c r="K1783" i="1"/>
  <c r="K1775" i="1"/>
  <c r="K1767" i="1"/>
  <c r="K1759" i="1"/>
  <c r="K1751" i="1"/>
  <c r="K1743" i="1"/>
  <c r="K1735" i="1"/>
  <c r="K1727" i="1"/>
  <c r="K1719" i="1"/>
  <c r="K1711" i="1"/>
  <c r="K1703" i="1"/>
  <c r="K1695" i="1"/>
  <c r="K1687" i="1"/>
  <c r="K1679" i="1"/>
  <c r="K1671" i="1"/>
  <c r="K1663" i="1"/>
  <c r="K1655" i="1"/>
  <c r="K1647" i="1"/>
  <c r="K1639" i="1"/>
  <c r="K1631" i="1"/>
  <c r="K1623" i="1"/>
  <c r="K1615" i="1"/>
  <c r="K1607" i="1"/>
  <c r="K1599" i="1"/>
  <c r="K1591" i="1"/>
  <c r="K1583" i="1"/>
  <c r="K1575" i="1"/>
  <c r="K1567" i="1"/>
  <c r="K1559" i="1"/>
  <c r="K1551" i="1"/>
  <c r="K1543" i="1"/>
  <c r="K1535" i="1"/>
  <c r="K1527" i="1"/>
  <c r="K1519" i="1"/>
  <c r="K1511" i="1"/>
  <c r="K1503" i="1"/>
  <c r="K1830" i="1"/>
  <c r="K1822" i="1"/>
  <c r="K1814" i="1"/>
  <c r="K1806" i="1"/>
  <c r="K1798" i="1"/>
  <c r="K1790" i="1"/>
  <c r="K1782" i="1"/>
  <c r="K1774" i="1"/>
  <c r="K1766" i="1"/>
  <c r="K1758" i="1"/>
  <c r="K1750" i="1"/>
  <c r="K1742" i="1"/>
  <c r="K1734" i="1"/>
  <c r="K1726" i="1"/>
  <c r="K1718" i="1"/>
  <c r="K1710" i="1"/>
  <c r="K1702" i="1"/>
  <c r="K1829" i="1"/>
  <c r="K1821" i="1"/>
  <c r="K1813" i="1"/>
  <c r="K1805" i="1"/>
  <c r="K1797" i="1"/>
  <c r="K1789" i="1"/>
  <c r="K1781" i="1"/>
  <c r="K1773" i="1"/>
  <c r="K1765" i="1"/>
  <c r="K1757" i="1"/>
  <c r="K1749" i="1"/>
  <c r="K1741" i="1"/>
  <c r="K1733" i="1"/>
  <c r="K1725" i="1"/>
  <c r="K1717" i="1"/>
  <c r="K1709" i="1"/>
  <c r="K1701" i="1"/>
  <c r="K1827" i="1"/>
  <c r="K1819" i="1"/>
  <c r="K1811" i="1"/>
  <c r="K1803" i="1"/>
  <c r="K1795" i="1"/>
  <c r="K1787" i="1"/>
  <c r="K1779" i="1"/>
  <c r="K1771" i="1"/>
  <c r="K1763" i="1"/>
  <c r="K1755" i="1"/>
  <c r="K1747" i="1"/>
  <c r="K1739" i="1"/>
  <c r="K1731" i="1"/>
  <c r="K1723" i="1"/>
  <c r="K1715" i="1"/>
  <c r="K1707" i="1"/>
  <c r="K1699" i="1"/>
  <c r="K1691" i="1"/>
  <c r="K1683" i="1"/>
  <c r="K1675" i="1"/>
  <c r="K1667" i="1"/>
  <c r="K1659" i="1"/>
  <c r="K1651" i="1"/>
  <c r="K1643" i="1"/>
  <c r="K1635" i="1"/>
  <c r="K1627" i="1"/>
  <c r="K1619" i="1"/>
  <c r="K1611" i="1"/>
  <c r="K1603" i="1"/>
  <c r="K1595" i="1"/>
  <c r="K1587" i="1"/>
  <c r="K1579" i="1"/>
  <c r="K1571" i="1"/>
  <c r="K1563" i="1"/>
  <c r="K1555" i="1"/>
  <c r="K1547" i="1"/>
  <c r="K1539" i="1"/>
  <c r="K1531" i="1"/>
  <c r="K1523" i="1"/>
  <c r="K1515" i="1"/>
  <c r="K1507" i="1"/>
  <c r="K1499" i="1"/>
  <c r="K1772" i="1"/>
  <c r="K1708" i="1"/>
  <c r="K1678" i="1"/>
  <c r="K1660" i="1"/>
  <c r="K1637" i="1"/>
  <c r="K1614" i="1"/>
  <c r="K1596" i="1"/>
  <c r="K1573" i="1"/>
  <c r="K1550" i="1"/>
  <c r="K1532" i="1"/>
  <c r="K1509" i="1"/>
  <c r="K1492" i="1"/>
  <c r="K1478" i="1"/>
  <c r="K1467" i="1"/>
  <c r="K1453" i="1"/>
  <c r="K1439" i="1"/>
  <c r="K1428" i="1"/>
  <c r="K1414" i="1"/>
  <c r="K1403" i="1"/>
  <c r="K1389" i="1"/>
  <c r="K1375" i="1"/>
  <c r="K1364" i="1"/>
  <c r="K1350" i="1"/>
  <c r="K1339" i="1"/>
  <c r="K1325" i="1"/>
  <c r="K1311" i="1"/>
  <c r="K1300" i="1"/>
  <c r="K1286" i="1"/>
  <c r="K1275" i="1"/>
  <c r="K1261" i="1"/>
  <c r="K1247" i="1"/>
  <c r="K1236" i="1"/>
  <c r="K1222" i="1"/>
  <c r="K1211" i="1"/>
  <c r="K1197" i="1"/>
  <c r="K1183" i="1"/>
  <c r="K1172" i="1"/>
  <c r="K1158" i="1"/>
  <c r="K1149" i="1"/>
  <c r="K1141" i="1"/>
  <c r="K1133" i="1"/>
  <c r="K1125" i="1"/>
  <c r="K1117" i="1"/>
  <c r="K1109" i="1"/>
  <c r="K1101" i="1"/>
  <c r="K1093" i="1"/>
  <c r="K1085" i="1"/>
  <c r="K1077" i="1"/>
  <c r="K1069" i="1"/>
  <c r="K1061" i="1"/>
  <c r="K1053" i="1"/>
  <c r="K1045" i="1"/>
  <c r="K1037" i="1"/>
  <c r="K1029" i="1"/>
  <c r="K1021" i="1"/>
  <c r="K1013" i="1"/>
  <c r="K1005" i="1"/>
  <c r="K997" i="1"/>
  <c r="K989" i="1"/>
  <c r="K981" i="1"/>
  <c r="K973" i="1"/>
  <c r="K965" i="1"/>
  <c r="K957" i="1"/>
  <c r="K949" i="1"/>
  <c r="K941" i="1"/>
  <c r="K933" i="1"/>
  <c r="K925" i="1"/>
  <c r="K917" i="1"/>
  <c r="K909" i="1"/>
  <c r="K901" i="1"/>
  <c r="K893" i="1"/>
  <c r="K885" i="1"/>
  <c r="K877" i="1"/>
  <c r="K869" i="1"/>
  <c r="K861" i="1"/>
  <c r="K853" i="1"/>
  <c r="K845" i="1"/>
  <c r="K837" i="1"/>
  <c r="K829" i="1"/>
  <c r="K821" i="1"/>
  <c r="K813" i="1"/>
  <c r="K805" i="1"/>
  <c r="K797" i="1"/>
  <c r="K789" i="1"/>
  <c r="K781" i="1"/>
  <c r="K773" i="1"/>
  <c r="K765" i="1"/>
  <c r="K757" i="1"/>
  <c r="K749" i="1"/>
  <c r="K741" i="1"/>
  <c r="K733" i="1"/>
  <c r="K1828" i="1"/>
  <c r="K1764" i="1"/>
  <c r="K1700" i="1"/>
  <c r="K1677" i="1"/>
  <c r="K1654" i="1"/>
  <c r="K1636" i="1"/>
  <c r="K1613" i="1"/>
  <c r="K1590" i="1"/>
  <c r="K1572" i="1"/>
  <c r="K1549" i="1"/>
  <c r="K1526" i="1"/>
  <c r="K1508" i="1"/>
  <c r="K1491" i="1"/>
  <c r="K1477" i="1"/>
  <c r="K1463" i="1"/>
  <c r="K1452" i="1"/>
  <c r="K1438" i="1"/>
  <c r="K1427" i="1"/>
  <c r="K1413" i="1"/>
  <c r="K1399" i="1"/>
  <c r="K1388" i="1"/>
  <c r="K1374" i="1"/>
  <c r="K1363" i="1"/>
  <c r="K1349" i="1"/>
  <c r="K1335" i="1"/>
  <c r="K1324" i="1"/>
  <c r="K1310" i="1"/>
  <c r="K1299" i="1"/>
  <c r="K1285" i="1"/>
  <c r="K1271" i="1"/>
  <c r="K1260" i="1"/>
  <c r="K1246" i="1"/>
  <c r="K1235" i="1"/>
  <c r="K1221" i="1"/>
  <c r="K1207" i="1"/>
  <c r="K1196" i="1"/>
  <c r="K1182" i="1"/>
  <c r="K1171" i="1"/>
  <c r="K1157" i="1"/>
  <c r="K1148" i="1"/>
  <c r="K1140" i="1"/>
  <c r="K1132" i="1"/>
  <c r="K1124" i="1"/>
  <c r="K1116" i="1"/>
  <c r="K1108" i="1"/>
  <c r="K1100" i="1"/>
  <c r="K1092" i="1"/>
  <c r="K1084" i="1"/>
  <c r="K1076" i="1"/>
  <c r="K1068" i="1"/>
  <c r="K1060" i="1"/>
  <c r="K1052" i="1"/>
  <c r="K1044" i="1"/>
  <c r="K1036" i="1"/>
  <c r="K1028" i="1"/>
  <c r="K1020" i="1"/>
  <c r="K1012" i="1"/>
  <c r="K1004" i="1"/>
  <c r="K996" i="1"/>
  <c r="K988" i="1"/>
  <c r="K980" i="1"/>
  <c r="K972" i="1"/>
  <c r="K964" i="1"/>
  <c r="K956" i="1"/>
  <c r="K948" i="1"/>
  <c r="K940" i="1"/>
  <c r="K932" i="1"/>
  <c r="K924" i="1"/>
  <c r="K916" i="1"/>
  <c r="K908" i="1"/>
  <c r="K900" i="1"/>
  <c r="K892" i="1"/>
  <c r="K884" i="1"/>
  <c r="K876" i="1"/>
  <c r="K868" i="1"/>
  <c r="K860" i="1"/>
  <c r="K852" i="1"/>
  <c r="K844" i="1"/>
  <c r="K836" i="1"/>
  <c r="K828" i="1"/>
  <c r="K820" i="1"/>
  <c r="K812" i="1"/>
  <c r="K804" i="1"/>
  <c r="K796" i="1"/>
  <c r="K788" i="1"/>
  <c r="K780" i="1"/>
  <c r="K772" i="1"/>
  <c r="K764" i="1"/>
  <c r="K756" i="1"/>
  <c r="K748" i="1"/>
  <c r="K740" i="1"/>
  <c r="K732" i="1"/>
  <c r="K1820" i="1"/>
  <c r="K1756" i="1"/>
  <c r="K1694" i="1"/>
  <c r="K1676" i="1"/>
  <c r="K1653" i="1"/>
  <c r="K1630" i="1"/>
  <c r="K1612" i="1"/>
  <c r="K1589" i="1"/>
  <c r="K1566" i="1"/>
  <c r="K1548" i="1"/>
  <c r="K1525" i="1"/>
  <c r="K1502" i="1"/>
  <c r="K1487" i="1"/>
  <c r="K1476" i="1"/>
  <c r="K1462" i="1"/>
  <c r="K1451" i="1"/>
  <c r="K1437" i="1"/>
  <c r="K1423" i="1"/>
  <c r="K1412" i="1"/>
  <c r="K1398" i="1"/>
  <c r="K1387" i="1"/>
  <c r="K1373" i="1"/>
  <c r="K1359" i="1"/>
  <c r="K1348" i="1"/>
  <c r="K1334" i="1"/>
  <c r="K1323" i="1"/>
  <c r="K1309" i="1"/>
  <c r="K1295" i="1"/>
  <c r="K1284" i="1"/>
  <c r="K1270" i="1"/>
  <c r="K1259" i="1"/>
  <c r="K1245" i="1"/>
  <c r="K1231" i="1"/>
  <c r="K1220" i="1"/>
  <c r="K1206" i="1"/>
  <c r="K1195" i="1"/>
  <c r="K1181" i="1"/>
  <c r="K1167" i="1"/>
  <c r="K1156" i="1"/>
  <c r="K1147" i="1"/>
  <c r="K1139" i="1"/>
  <c r="K1131" i="1"/>
  <c r="K1123" i="1"/>
  <c r="K1115" i="1"/>
  <c r="K1107" i="1"/>
  <c r="K1099" i="1"/>
  <c r="K1091" i="1"/>
  <c r="K1083" i="1"/>
  <c r="K1075" i="1"/>
  <c r="K1067" i="1"/>
  <c r="K1059" i="1"/>
  <c r="K1051" i="1"/>
  <c r="K1043" i="1"/>
  <c r="K1035" i="1"/>
  <c r="K1027" i="1"/>
  <c r="K1019" i="1"/>
  <c r="K1011" i="1"/>
  <c r="K1003" i="1"/>
  <c r="K995" i="1"/>
  <c r="K987" i="1"/>
  <c r="K979" i="1"/>
  <c r="K971" i="1"/>
  <c r="K963" i="1"/>
  <c r="K955" i="1"/>
  <c r="K947" i="1"/>
  <c r="K939" i="1"/>
  <c r="K931" i="1"/>
  <c r="K923" i="1"/>
  <c r="K915" i="1"/>
  <c r="K907" i="1"/>
  <c r="K899" i="1"/>
  <c r="K891" i="1"/>
  <c r="K883" i="1"/>
  <c r="K875" i="1"/>
  <c r="K867" i="1"/>
  <c r="K859" i="1"/>
  <c r="K851" i="1"/>
  <c r="K843" i="1"/>
  <c r="K835" i="1"/>
  <c r="K827" i="1"/>
  <c r="K819" i="1"/>
  <c r="K811" i="1"/>
  <c r="K803" i="1"/>
  <c r="K795" i="1"/>
  <c r="K787" i="1"/>
  <c r="K779" i="1"/>
  <c r="K771" i="1"/>
  <c r="K763" i="1"/>
  <c r="K755" i="1"/>
  <c r="K747" i="1"/>
  <c r="K739" i="1"/>
  <c r="K731" i="1"/>
  <c r="K723" i="1"/>
  <c r="K715" i="1"/>
  <c r="K707" i="1"/>
  <c r="K699" i="1"/>
  <c r="K691" i="1"/>
  <c r="K683" i="1"/>
  <c r="K675" i="1"/>
  <c r="K667" i="1"/>
  <c r="K659" i="1"/>
  <c r="K651" i="1"/>
  <c r="K643" i="1"/>
  <c r="K635" i="1"/>
  <c r="K627" i="1"/>
  <c r="K619" i="1"/>
  <c r="K611" i="1"/>
  <c r="K603" i="1"/>
  <c r="K595" i="1"/>
  <c r="K587" i="1"/>
  <c r="K579" i="1"/>
  <c r="K571" i="1"/>
  <c r="K563" i="1"/>
  <c r="K555" i="1"/>
  <c r="K547" i="1"/>
  <c r="K539" i="1"/>
  <c r="K531" i="1"/>
  <c r="K523" i="1"/>
  <c r="K515" i="1"/>
  <c r="K507" i="1"/>
  <c r="K499" i="1"/>
  <c r="K1812" i="1"/>
  <c r="K1748" i="1"/>
  <c r="K1693" i="1"/>
  <c r="K1670" i="1"/>
  <c r="K1652" i="1"/>
  <c r="K1629" i="1"/>
  <c r="K1606" i="1"/>
  <c r="K1588" i="1"/>
  <c r="K1565" i="1"/>
  <c r="K1542" i="1"/>
  <c r="K1524" i="1"/>
  <c r="K1501" i="1"/>
  <c r="K1486" i="1"/>
  <c r="K1475" i="1"/>
  <c r="K1461" i="1"/>
  <c r="K1447" i="1"/>
  <c r="K1436" i="1"/>
  <c r="K1422" i="1"/>
  <c r="K1411" i="1"/>
  <c r="K1397" i="1"/>
  <c r="K1383" i="1"/>
  <c r="K1372" i="1"/>
  <c r="K1358" i="1"/>
  <c r="K1347" i="1"/>
  <c r="K1333" i="1"/>
  <c r="K1319" i="1"/>
  <c r="K1308" i="1"/>
  <c r="K1294" i="1"/>
  <c r="K1283" i="1"/>
  <c r="K1269" i="1"/>
  <c r="K1255" i="1"/>
  <c r="K1244" i="1"/>
  <c r="K1230" i="1"/>
  <c r="K1219" i="1"/>
  <c r="K1205" i="1"/>
  <c r="K1191" i="1"/>
  <c r="K1180" i="1"/>
  <c r="K1166" i="1"/>
  <c r="K1155" i="1"/>
  <c r="K1146" i="1"/>
  <c r="K1138" i="1"/>
  <c r="K1130" i="1"/>
  <c r="K1122" i="1"/>
  <c r="K1114" i="1"/>
  <c r="K1106" i="1"/>
  <c r="K1098" i="1"/>
  <c r="K1090" i="1"/>
  <c r="K1082" i="1"/>
  <c r="K1074" i="1"/>
  <c r="K1066" i="1"/>
  <c r="K1058" i="1"/>
  <c r="K1050" i="1"/>
  <c r="K1042" i="1"/>
  <c r="K1034" i="1"/>
  <c r="K1026" i="1"/>
  <c r="K1018" i="1"/>
  <c r="K1010" i="1"/>
  <c r="K1002" i="1"/>
  <c r="K994" i="1"/>
  <c r="K986" i="1"/>
  <c r="K978" i="1"/>
  <c r="K970" i="1"/>
  <c r="K962" i="1"/>
  <c r="K954" i="1"/>
  <c r="K946" i="1"/>
  <c r="K938" i="1"/>
  <c r="K930" i="1"/>
  <c r="K922" i="1"/>
  <c r="K914" i="1"/>
  <c r="K906" i="1"/>
  <c r="K898" i="1"/>
  <c r="K890" i="1"/>
  <c r="K882" i="1"/>
  <c r="K874" i="1"/>
  <c r="K866" i="1"/>
  <c r="K858" i="1"/>
  <c r="K850" i="1"/>
  <c r="K842" i="1"/>
  <c r="K834" i="1"/>
  <c r="K826" i="1"/>
  <c r="K818" i="1"/>
  <c r="K810" i="1"/>
  <c r="K802" i="1"/>
  <c r="K794" i="1"/>
  <c r="K786" i="1"/>
  <c r="K1804" i="1"/>
  <c r="K1740" i="1"/>
  <c r="K1692" i="1"/>
  <c r="K1669" i="1"/>
  <c r="K1646" i="1"/>
  <c r="K1628" i="1"/>
  <c r="K1605" i="1"/>
  <c r="K1582" i="1"/>
  <c r="K1564" i="1"/>
  <c r="K1541" i="1"/>
  <c r="K1518" i="1"/>
  <c r="K1500" i="1"/>
  <c r="K1485" i="1"/>
  <c r="K1471" i="1"/>
  <c r="K1460" i="1"/>
  <c r="K1446" i="1"/>
  <c r="K1435" i="1"/>
  <c r="K1421" i="1"/>
  <c r="K1407" i="1"/>
  <c r="K1396" i="1"/>
  <c r="K1382" i="1"/>
  <c r="K1371" i="1"/>
  <c r="K1357" i="1"/>
  <c r="K1343" i="1"/>
  <c r="K1332" i="1"/>
  <c r="K1318" i="1"/>
  <c r="K1307" i="1"/>
  <c r="K1293" i="1"/>
  <c r="K1279" i="1"/>
  <c r="K1268" i="1"/>
  <c r="K1254" i="1"/>
  <c r="K1243" i="1"/>
  <c r="K1229" i="1"/>
  <c r="K1215" i="1"/>
  <c r="K1204" i="1"/>
  <c r="K1190" i="1"/>
  <c r="K1179" i="1"/>
  <c r="K1165" i="1"/>
  <c r="K1153" i="1"/>
  <c r="K1145" i="1"/>
  <c r="K1137" i="1"/>
  <c r="K1129" i="1"/>
  <c r="K1121" i="1"/>
  <c r="K1113" i="1"/>
  <c r="K1105" i="1"/>
  <c r="K1097" i="1"/>
  <c r="K1089" i="1"/>
  <c r="K1081" i="1"/>
  <c r="K1073" i="1"/>
  <c r="K1065" i="1"/>
  <c r="K1057" i="1"/>
  <c r="K1049" i="1"/>
  <c r="K1041" i="1"/>
  <c r="K1033" i="1"/>
  <c r="K1025" i="1"/>
  <c r="K1017" i="1"/>
  <c r="K1009" i="1"/>
  <c r="K1001" i="1"/>
  <c r="K993" i="1"/>
  <c r="K985" i="1"/>
  <c r="K977" i="1"/>
  <c r="K969" i="1"/>
  <c r="K961" i="1"/>
  <c r="K953" i="1"/>
  <c r="K945" i="1"/>
  <c r="K937" i="1"/>
  <c r="K929" i="1"/>
  <c r="K921" i="1"/>
  <c r="K913" i="1"/>
  <c r="K905" i="1"/>
  <c r="K897" i="1"/>
  <c r="K889" i="1"/>
  <c r="K881" i="1"/>
  <c r="K873" i="1"/>
  <c r="K865" i="1"/>
  <c r="K857" i="1"/>
  <c r="K849" i="1"/>
  <c r="K841" i="1"/>
  <c r="K1796" i="1"/>
  <c r="K1732" i="1"/>
  <c r="K1686" i="1"/>
  <c r="K1668" i="1"/>
  <c r="K1645" i="1"/>
  <c r="K1622" i="1"/>
  <c r="K1604" i="1"/>
  <c r="K1581" i="1"/>
  <c r="K1558" i="1"/>
  <c r="K1540" i="1"/>
  <c r="K1517" i="1"/>
  <c r="K1495" i="1"/>
  <c r="K1484" i="1"/>
  <c r="K1470" i="1"/>
  <c r="K1459" i="1"/>
  <c r="K1445" i="1"/>
  <c r="K1431" i="1"/>
  <c r="K1420" i="1"/>
  <c r="K1406" i="1"/>
  <c r="K1395" i="1"/>
  <c r="K1381" i="1"/>
  <c r="K1367" i="1"/>
  <c r="K1356" i="1"/>
  <c r="K1342" i="1"/>
  <c r="K1331" i="1"/>
  <c r="K1317" i="1"/>
  <c r="K1303" i="1"/>
  <c r="K1292" i="1"/>
  <c r="K1278" i="1"/>
  <c r="K1267" i="1"/>
  <c r="K1253" i="1"/>
  <c r="K1239" i="1"/>
  <c r="K1228" i="1"/>
  <c r="K1214" i="1"/>
  <c r="K1203" i="1"/>
  <c r="K1189" i="1"/>
  <c r="K1175" i="1"/>
  <c r="K1164" i="1"/>
  <c r="K1152" i="1"/>
  <c r="K1144" i="1"/>
  <c r="K1136" i="1"/>
  <c r="K1128" i="1"/>
  <c r="K1120" i="1"/>
  <c r="K1112" i="1"/>
  <c r="K1104" i="1"/>
  <c r="K1096" i="1"/>
  <c r="K1088" i="1"/>
  <c r="K1080" i="1"/>
  <c r="K1072" i="1"/>
  <c r="K1064" i="1"/>
  <c r="K1056" i="1"/>
  <c r="K1048" i="1"/>
  <c r="K1040" i="1"/>
  <c r="K1032" i="1"/>
  <c r="K1024" i="1"/>
  <c r="K1016" i="1"/>
  <c r="K1008" i="1"/>
  <c r="K1000" i="1"/>
  <c r="K992" i="1"/>
  <c r="K984" i="1"/>
  <c r="K976" i="1"/>
  <c r="K968" i="1"/>
  <c r="K960" i="1"/>
  <c r="K952" i="1"/>
  <c r="K944" i="1"/>
  <c r="K936" i="1"/>
  <c r="K928" i="1"/>
  <c r="K920" i="1"/>
  <c r="K912" i="1"/>
  <c r="K904" i="1"/>
  <c r="K896" i="1"/>
  <c r="K888" i="1"/>
  <c r="K880" i="1"/>
  <c r="K872" i="1"/>
  <c r="K864" i="1"/>
  <c r="K856" i="1"/>
  <c r="K848" i="1"/>
  <c r="K840" i="1"/>
  <c r="K1780" i="1"/>
  <c r="K1716" i="1"/>
  <c r="K1684" i="1"/>
  <c r="K1661" i="1"/>
  <c r="K1638" i="1"/>
  <c r="K1620" i="1"/>
  <c r="K1597" i="1"/>
  <c r="K1574" i="1"/>
  <c r="K1556" i="1"/>
  <c r="K1533" i="1"/>
  <c r="K1510" i="1"/>
  <c r="K1493" i="1"/>
  <c r="K1479" i="1"/>
  <c r="K1468" i="1"/>
  <c r="K1454" i="1"/>
  <c r="K1443" i="1"/>
  <c r="K1429" i="1"/>
  <c r="K1415" i="1"/>
  <c r="K1404" i="1"/>
  <c r="K1390" i="1"/>
  <c r="K1379" i="1"/>
  <c r="K1365" i="1"/>
  <c r="K1351" i="1"/>
  <c r="K1340" i="1"/>
  <c r="K1326" i="1"/>
  <c r="K1315" i="1"/>
  <c r="K1301" i="1"/>
  <c r="K1287" i="1"/>
  <c r="K1276" i="1"/>
  <c r="K1262" i="1"/>
  <c r="K1251" i="1"/>
  <c r="K1237" i="1"/>
  <c r="K1223" i="1"/>
  <c r="K1212" i="1"/>
  <c r="K1198" i="1"/>
  <c r="K1187" i="1"/>
  <c r="K1173" i="1"/>
  <c r="K1159" i="1"/>
  <c r="K1150" i="1"/>
  <c r="K1142" i="1"/>
  <c r="K1134" i="1"/>
  <c r="K1126" i="1"/>
  <c r="K1118" i="1"/>
  <c r="K1110" i="1"/>
  <c r="K1102" i="1"/>
  <c r="K1094" i="1"/>
  <c r="K1086" i="1"/>
  <c r="K1078" i="1"/>
  <c r="K1070" i="1"/>
  <c r="K1062" i="1"/>
  <c r="K1054" i="1"/>
  <c r="K1046" i="1"/>
  <c r="K1038" i="1"/>
  <c r="K1030" i="1"/>
  <c r="K1022" i="1"/>
  <c r="K1014" i="1"/>
  <c r="K1006" i="1"/>
  <c r="K998" i="1"/>
  <c r="K990" i="1"/>
  <c r="K982" i="1"/>
  <c r="K974" i="1"/>
  <c r="K966" i="1"/>
  <c r="K958" i="1"/>
  <c r="K950" i="1"/>
  <c r="K942" i="1"/>
  <c r="K934" i="1"/>
  <c r="K926" i="1"/>
  <c r="K918" i="1"/>
  <c r="K910" i="1"/>
  <c r="K902" i="1"/>
  <c r="K894" i="1"/>
  <c r="K886" i="1"/>
  <c r="K878" i="1"/>
  <c r="K870" i="1"/>
  <c r="K862" i="1"/>
  <c r="K854" i="1"/>
  <c r="K846" i="1"/>
  <c r="K838" i="1"/>
  <c r="K830" i="1"/>
  <c r="K822" i="1"/>
  <c r="K814" i="1"/>
  <c r="K806" i="1"/>
  <c r="K798" i="1"/>
  <c r="K790" i="1"/>
  <c r="K782" i="1"/>
  <c r="K1580" i="1"/>
  <c r="K1444" i="1"/>
  <c r="K1341" i="1"/>
  <c r="K1238" i="1"/>
  <c r="K1143" i="1"/>
  <c r="K1079" i="1"/>
  <c r="K1015" i="1"/>
  <c r="K951" i="1"/>
  <c r="K887" i="1"/>
  <c r="K832" i="1"/>
  <c r="K809" i="1"/>
  <c r="K791" i="1"/>
  <c r="K774" i="1"/>
  <c r="K760" i="1"/>
  <c r="K746" i="1"/>
  <c r="K735" i="1"/>
  <c r="K724" i="1"/>
  <c r="K714" i="1"/>
  <c r="K705" i="1"/>
  <c r="K696" i="1"/>
  <c r="K687" i="1"/>
  <c r="K678" i="1"/>
  <c r="K669" i="1"/>
  <c r="K660" i="1"/>
  <c r="K650" i="1"/>
  <c r="K641" i="1"/>
  <c r="K632" i="1"/>
  <c r="K623" i="1"/>
  <c r="K614" i="1"/>
  <c r="K605" i="1"/>
  <c r="K596" i="1"/>
  <c r="K586" i="1"/>
  <c r="K577" i="1"/>
  <c r="K568" i="1"/>
  <c r="K559" i="1"/>
  <c r="K550" i="1"/>
  <c r="K541" i="1"/>
  <c r="K532" i="1"/>
  <c r="K522" i="1"/>
  <c r="K513" i="1"/>
  <c r="K504" i="1"/>
  <c r="K495" i="1"/>
  <c r="K487" i="1"/>
  <c r="K479" i="1"/>
  <c r="K471" i="1"/>
  <c r="K463" i="1"/>
  <c r="K455" i="1"/>
  <c r="K447" i="1"/>
  <c r="K439" i="1"/>
  <c r="K431" i="1"/>
  <c r="K423" i="1"/>
  <c r="K415" i="1"/>
  <c r="K407" i="1"/>
  <c r="K399" i="1"/>
  <c r="K391" i="1"/>
  <c r="K383" i="1"/>
  <c r="K375" i="1"/>
  <c r="K367" i="1"/>
  <c r="K359" i="1"/>
  <c r="K351" i="1"/>
  <c r="K343" i="1"/>
  <c r="K335" i="1"/>
  <c r="K327" i="1"/>
  <c r="K319" i="1"/>
  <c r="K311" i="1"/>
  <c r="K303" i="1"/>
  <c r="K295" i="1"/>
  <c r="K287" i="1"/>
  <c r="K279" i="1"/>
  <c r="K271" i="1"/>
  <c r="K263" i="1"/>
  <c r="K255" i="1"/>
  <c r="K247" i="1"/>
  <c r="K239" i="1"/>
  <c r="K231" i="1"/>
  <c r="K223" i="1"/>
  <c r="K215" i="1"/>
  <c r="K207" i="1"/>
  <c r="K199" i="1"/>
  <c r="K191" i="1"/>
  <c r="K183" i="1"/>
  <c r="K175" i="1"/>
  <c r="K167" i="1"/>
  <c r="K159" i="1"/>
  <c r="K151" i="1"/>
  <c r="K143" i="1"/>
  <c r="K135" i="1"/>
  <c r="K127" i="1"/>
  <c r="K119" i="1"/>
  <c r="K111" i="1"/>
  <c r="K103" i="1"/>
  <c r="K95" i="1"/>
  <c r="K87" i="1"/>
  <c r="K79" i="1"/>
  <c r="K71" i="1"/>
  <c r="K63" i="1"/>
  <c r="K55" i="1"/>
  <c r="K47" i="1"/>
  <c r="K39" i="1"/>
  <c r="K31" i="1"/>
  <c r="K23" i="1"/>
  <c r="K15" i="1"/>
  <c r="I1833" i="1"/>
  <c r="I1825" i="1"/>
  <c r="I1817" i="1"/>
  <c r="I1809" i="1"/>
  <c r="I1801" i="1"/>
  <c r="I1793" i="1"/>
  <c r="I1785" i="1"/>
  <c r="I1777" i="1"/>
  <c r="I1769" i="1"/>
  <c r="I1761" i="1"/>
  <c r="I1753" i="1"/>
  <c r="I1745" i="1"/>
  <c r="I1737" i="1"/>
  <c r="I1729" i="1"/>
  <c r="I1721" i="1"/>
  <c r="I1713" i="1"/>
  <c r="I1705" i="1"/>
  <c r="I1697" i="1"/>
  <c r="I1689" i="1"/>
  <c r="I1681" i="1"/>
  <c r="I1673" i="1"/>
  <c r="I1665" i="1"/>
  <c r="K1788" i="1"/>
  <c r="K1557" i="1"/>
  <c r="K1430" i="1"/>
  <c r="K1327" i="1"/>
  <c r="K1227" i="1"/>
  <c r="K1135" i="1"/>
  <c r="K1071" i="1"/>
  <c r="K1007" i="1"/>
  <c r="K943" i="1"/>
  <c r="K879" i="1"/>
  <c r="K831" i="1"/>
  <c r="K808" i="1"/>
  <c r="K785" i="1"/>
  <c r="K770" i="1"/>
  <c r="K759" i="1"/>
  <c r="K745" i="1"/>
  <c r="K734" i="1"/>
  <c r="K722" i="1"/>
  <c r="K713" i="1"/>
  <c r="K704" i="1"/>
  <c r="K695" i="1"/>
  <c r="K686" i="1"/>
  <c r="K677" i="1"/>
  <c r="K668" i="1"/>
  <c r="K658" i="1"/>
  <c r="K649" i="1"/>
  <c r="K640" i="1"/>
  <c r="K631" i="1"/>
  <c r="K622" i="1"/>
  <c r="K613" i="1"/>
  <c r="K604" i="1"/>
  <c r="K594" i="1"/>
  <c r="K585" i="1"/>
  <c r="K576" i="1"/>
  <c r="K567" i="1"/>
  <c r="K558" i="1"/>
  <c r="K549" i="1"/>
  <c r="K540" i="1"/>
  <c r="K530" i="1"/>
  <c r="K521" i="1"/>
  <c r="K512" i="1"/>
  <c r="K503" i="1"/>
  <c r="K494" i="1"/>
  <c r="K486" i="1"/>
  <c r="K478" i="1"/>
  <c r="K470" i="1"/>
  <c r="K462" i="1"/>
  <c r="K454" i="1"/>
  <c r="K446" i="1"/>
  <c r="K438" i="1"/>
  <c r="K430" i="1"/>
  <c r="K422" i="1"/>
  <c r="K414" i="1"/>
  <c r="K406" i="1"/>
  <c r="K398" i="1"/>
  <c r="K390" i="1"/>
  <c r="K382" i="1"/>
  <c r="K374" i="1"/>
  <c r="K366" i="1"/>
  <c r="K358" i="1"/>
  <c r="K350" i="1"/>
  <c r="K342" i="1"/>
  <c r="K334" i="1"/>
  <c r="K326" i="1"/>
  <c r="K318" i="1"/>
  <c r="K310" i="1"/>
  <c r="K302" i="1"/>
  <c r="K294" i="1"/>
  <c r="K286" i="1"/>
  <c r="K278" i="1"/>
  <c r="K270" i="1"/>
  <c r="K262" i="1"/>
  <c r="K254" i="1"/>
  <c r="K246" i="1"/>
  <c r="K238" i="1"/>
  <c r="K230" i="1"/>
  <c r="K222" i="1"/>
  <c r="K214" i="1"/>
  <c r="K206" i="1"/>
  <c r="K198" i="1"/>
  <c r="K190" i="1"/>
  <c r="K182" i="1"/>
  <c r="K174" i="1"/>
  <c r="K166" i="1"/>
  <c r="K158" i="1"/>
  <c r="K150" i="1"/>
  <c r="K142" i="1"/>
  <c r="K134" i="1"/>
  <c r="K126" i="1"/>
  <c r="K118" i="1"/>
  <c r="K110" i="1"/>
  <c r="K102" i="1"/>
  <c r="K94" i="1"/>
  <c r="K86" i="1"/>
  <c r="K78" i="1"/>
  <c r="K70" i="1"/>
  <c r="K62" i="1"/>
  <c r="K54" i="1"/>
  <c r="K46" i="1"/>
  <c r="K38" i="1"/>
  <c r="K30" i="1"/>
  <c r="K22" i="1"/>
  <c r="K14" i="1"/>
  <c r="I1832" i="1"/>
  <c r="I1824" i="1"/>
  <c r="I1816" i="1"/>
  <c r="I1808" i="1"/>
  <c r="I1800" i="1"/>
  <c r="I1792" i="1"/>
  <c r="I1784" i="1"/>
  <c r="I1776" i="1"/>
  <c r="I1768" i="1"/>
  <c r="I1760" i="1"/>
  <c r="I1752" i="1"/>
  <c r="I1744" i="1"/>
  <c r="I1736" i="1"/>
  <c r="I1728" i="1"/>
  <c r="I1720" i="1"/>
  <c r="I1712" i="1"/>
  <c r="I1704" i="1"/>
  <c r="I1696" i="1"/>
  <c r="I1688" i="1"/>
  <c r="I1680" i="1"/>
  <c r="I1672" i="1"/>
  <c r="I1664" i="1"/>
  <c r="K1724" i="1"/>
  <c r="K1534" i="1"/>
  <c r="K1419" i="1"/>
  <c r="K1316" i="1"/>
  <c r="K1213" i="1"/>
  <c r="K1127" i="1"/>
  <c r="K1063" i="1"/>
  <c r="K999" i="1"/>
  <c r="K935" i="1"/>
  <c r="K871" i="1"/>
  <c r="K825" i="1"/>
  <c r="K807" i="1"/>
  <c r="K784" i="1"/>
  <c r="K769" i="1"/>
  <c r="K758" i="1"/>
  <c r="K744" i="1"/>
  <c r="K730" i="1"/>
  <c r="K721" i="1"/>
  <c r="K712" i="1"/>
  <c r="K703" i="1"/>
  <c r="K694" i="1"/>
  <c r="K685" i="1"/>
  <c r="K676" i="1"/>
  <c r="K666" i="1"/>
  <c r="K657" i="1"/>
  <c r="K648" i="1"/>
  <c r="K639" i="1"/>
  <c r="K630" i="1"/>
  <c r="K621" i="1"/>
  <c r="K612" i="1"/>
  <c r="K602" i="1"/>
  <c r="K593" i="1"/>
  <c r="K584" i="1"/>
  <c r="K575" i="1"/>
  <c r="K566" i="1"/>
  <c r="K557" i="1"/>
  <c r="K548" i="1"/>
  <c r="K538" i="1"/>
  <c r="K529" i="1"/>
  <c r="K520" i="1"/>
  <c r="K511" i="1"/>
  <c r="K502" i="1"/>
  <c r="K493" i="1"/>
  <c r="K485" i="1"/>
  <c r="K477" i="1"/>
  <c r="K469" i="1"/>
  <c r="K461" i="1"/>
  <c r="K453" i="1"/>
  <c r="K445" i="1"/>
  <c r="K437" i="1"/>
  <c r="K429" i="1"/>
  <c r="K421" i="1"/>
  <c r="K413" i="1"/>
  <c r="K405" i="1"/>
  <c r="K397" i="1"/>
  <c r="K389" i="1"/>
  <c r="K381" i="1"/>
  <c r="K373" i="1"/>
  <c r="K365" i="1"/>
  <c r="K357" i="1"/>
  <c r="K349" i="1"/>
  <c r="K341" i="1"/>
  <c r="K333" i="1"/>
  <c r="K325" i="1"/>
  <c r="K317" i="1"/>
  <c r="K309" i="1"/>
  <c r="K301" i="1"/>
  <c r="K293" i="1"/>
  <c r="K285" i="1"/>
  <c r="K277" i="1"/>
  <c r="K269" i="1"/>
  <c r="K261" i="1"/>
  <c r="K253" i="1"/>
  <c r="K245" i="1"/>
  <c r="K237" i="1"/>
  <c r="K229" i="1"/>
  <c r="K221" i="1"/>
  <c r="K213" i="1"/>
  <c r="K205" i="1"/>
  <c r="K197" i="1"/>
  <c r="K189" i="1"/>
  <c r="K181" i="1"/>
  <c r="K173" i="1"/>
  <c r="K165" i="1"/>
  <c r="K157" i="1"/>
  <c r="K149" i="1"/>
  <c r="K141" i="1"/>
  <c r="K133" i="1"/>
  <c r="K125" i="1"/>
  <c r="K117" i="1"/>
  <c r="K109" i="1"/>
  <c r="K101" i="1"/>
  <c r="K93" i="1"/>
  <c r="K85" i="1"/>
  <c r="K77" i="1"/>
  <c r="K69" i="1"/>
  <c r="K61" i="1"/>
  <c r="K53" i="1"/>
  <c r="K45" i="1"/>
  <c r="K37" i="1"/>
  <c r="K29" i="1"/>
  <c r="K21" i="1"/>
  <c r="K13" i="1"/>
  <c r="I1831" i="1"/>
  <c r="I1823" i="1"/>
  <c r="I1815" i="1"/>
  <c r="I1807" i="1"/>
  <c r="I1799" i="1"/>
  <c r="I1791" i="1"/>
  <c r="I1783" i="1"/>
  <c r="I1775" i="1"/>
  <c r="I1767" i="1"/>
  <c r="I1759" i="1"/>
  <c r="I1751" i="1"/>
  <c r="I1743" i="1"/>
  <c r="I1735" i="1"/>
  <c r="I1727" i="1"/>
  <c r="I1719" i="1"/>
  <c r="I1711" i="1"/>
  <c r="I1703" i="1"/>
  <c r="I1695" i="1"/>
  <c r="I1687" i="1"/>
  <c r="I1679" i="1"/>
  <c r="I1671" i="1"/>
  <c r="I1663" i="1"/>
  <c r="K1685" i="1"/>
  <c r="K1516" i="1"/>
  <c r="K1405" i="1"/>
  <c r="K1302" i="1"/>
  <c r="K1199" i="1"/>
  <c r="K1119" i="1"/>
  <c r="K1055" i="1"/>
  <c r="K991" i="1"/>
  <c r="K927" i="1"/>
  <c r="K863" i="1"/>
  <c r="K824" i="1"/>
  <c r="K801" i="1"/>
  <c r="K783" i="1"/>
  <c r="K768" i="1"/>
  <c r="K754" i="1"/>
  <c r="K743" i="1"/>
  <c r="K729" i="1"/>
  <c r="K720" i="1"/>
  <c r="K711" i="1"/>
  <c r="K702" i="1"/>
  <c r="K693" i="1"/>
  <c r="K684" i="1"/>
  <c r="K674" i="1"/>
  <c r="K665" i="1"/>
  <c r="K656" i="1"/>
  <c r="K647" i="1"/>
  <c r="K638" i="1"/>
  <c r="K629" i="1"/>
  <c r="K620" i="1"/>
  <c r="K610" i="1"/>
  <c r="K601" i="1"/>
  <c r="K592" i="1"/>
  <c r="K583" i="1"/>
  <c r="K574" i="1"/>
  <c r="K565" i="1"/>
  <c r="K556" i="1"/>
  <c r="K546" i="1"/>
  <c r="K537" i="1"/>
  <c r="K528" i="1"/>
  <c r="K519" i="1"/>
  <c r="K510" i="1"/>
  <c r="K501" i="1"/>
  <c r="K492" i="1"/>
  <c r="K484" i="1"/>
  <c r="K476" i="1"/>
  <c r="K468" i="1"/>
  <c r="K460" i="1"/>
  <c r="K452" i="1"/>
  <c r="K444" i="1"/>
  <c r="K436" i="1"/>
  <c r="K428" i="1"/>
  <c r="K420" i="1"/>
  <c r="K412" i="1"/>
  <c r="K404" i="1"/>
  <c r="K396" i="1"/>
  <c r="K388" i="1"/>
  <c r="K380" i="1"/>
  <c r="K372" i="1"/>
  <c r="K364" i="1"/>
  <c r="K356" i="1"/>
  <c r="K348" i="1"/>
  <c r="K340" i="1"/>
  <c r="K332" i="1"/>
  <c r="K324" i="1"/>
  <c r="K316" i="1"/>
  <c r="K308" i="1"/>
  <c r="K300" i="1"/>
  <c r="K292" i="1"/>
  <c r="K284" i="1"/>
  <c r="K276" i="1"/>
  <c r="K268" i="1"/>
  <c r="K260" i="1"/>
  <c r="K252" i="1"/>
  <c r="K244" i="1"/>
  <c r="K236" i="1"/>
  <c r="K228" i="1"/>
  <c r="K220" i="1"/>
  <c r="K212" i="1"/>
  <c r="K204" i="1"/>
  <c r="K196" i="1"/>
  <c r="K188" i="1"/>
  <c r="K180" i="1"/>
  <c r="K172" i="1"/>
  <c r="K164" i="1"/>
  <c r="K156" i="1"/>
  <c r="K148" i="1"/>
  <c r="K140" i="1"/>
  <c r="K132" i="1"/>
  <c r="K124" i="1"/>
  <c r="K116" i="1"/>
  <c r="K108" i="1"/>
  <c r="K100" i="1"/>
  <c r="K92" i="1"/>
  <c r="K84" i="1"/>
  <c r="K76" i="1"/>
  <c r="K68" i="1"/>
  <c r="K60" i="1"/>
  <c r="K52" i="1"/>
  <c r="K44" i="1"/>
  <c r="K36" i="1"/>
  <c r="K28" i="1"/>
  <c r="K20" i="1"/>
  <c r="K12" i="1"/>
  <c r="I1830" i="1"/>
  <c r="I1822" i="1"/>
  <c r="I1814" i="1"/>
  <c r="I1806" i="1"/>
  <c r="I1798" i="1"/>
  <c r="I1790" i="1"/>
  <c r="I1782" i="1"/>
  <c r="I1774" i="1"/>
  <c r="I1766" i="1"/>
  <c r="I1758" i="1"/>
  <c r="I1750" i="1"/>
  <c r="I1742" i="1"/>
  <c r="I1734" i="1"/>
  <c r="I1726" i="1"/>
  <c r="I1718" i="1"/>
  <c r="I1710" i="1"/>
  <c r="I1702" i="1"/>
  <c r="I1694" i="1"/>
  <c r="I1686" i="1"/>
  <c r="I1678" i="1"/>
  <c r="I1670" i="1"/>
  <c r="I1662" i="1"/>
  <c r="K1662" i="1"/>
  <c r="K1494" i="1"/>
  <c r="K1391" i="1"/>
  <c r="K1291" i="1"/>
  <c r="K1188" i="1"/>
  <c r="K1111" i="1"/>
  <c r="K1047" i="1"/>
  <c r="K983" i="1"/>
  <c r="K919" i="1"/>
  <c r="K855" i="1"/>
  <c r="K823" i="1"/>
  <c r="K800" i="1"/>
  <c r="K778" i="1"/>
  <c r="K767" i="1"/>
  <c r="K753" i="1"/>
  <c r="K742" i="1"/>
  <c r="K728" i="1"/>
  <c r="K719" i="1"/>
  <c r="K710" i="1"/>
  <c r="K701" i="1"/>
  <c r="K692" i="1"/>
  <c r="K682" i="1"/>
  <c r="K673" i="1"/>
  <c r="K664" i="1"/>
  <c r="K655" i="1"/>
  <c r="K646" i="1"/>
  <c r="K637" i="1"/>
  <c r="K628" i="1"/>
  <c r="K618" i="1"/>
  <c r="K609" i="1"/>
  <c r="K600" i="1"/>
  <c r="K591" i="1"/>
  <c r="K582" i="1"/>
  <c r="K573" i="1"/>
  <c r="K564" i="1"/>
  <c r="K554" i="1"/>
  <c r="K545" i="1"/>
  <c r="K536" i="1"/>
  <c r="K527" i="1"/>
  <c r="K518" i="1"/>
  <c r="K509" i="1"/>
  <c r="K500" i="1"/>
  <c r="K491" i="1"/>
  <c r="K483" i="1"/>
  <c r="K475" i="1"/>
  <c r="K467" i="1"/>
  <c r="K459" i="1"/>
  <c r="K451" i="1"/>
  <c r="K443" i="1"/>
  <c r="K435" i="1"/>
  <c r="K427" i="1"/>
  <c r="K419" i="1"/>
  <c r="K411" i="1"/>
  <c r="K403" i="1"/>
  <c r="K395" i="1"/>
  <c r="K387" i="1"/>
  <c r="K379" i="1"/>
  <c r="K371" i="1"/>
  <c r="K363" i="1"/>
  <c r="K355" i="1"/>
  <c r="K347" i="1"/>
  <c r="K339" i="1"/>
  <c r="K331" i="1"/>
  <c r="K323" i="1"/>
  <c r="K315" i="1"/>
  <c r="K307" i="1"/>
  <c r="K299" i="1"/>
  <c r="K291" i="1"/>
  <c r="K283" i="1"/>
  <c r="K275" i="1"/>
  <c r="K267" i="1"/>
  <c r="K259" i="1"/>
  <c r="K251" i="1"/>
  <c r="K243" i="1"/>
  <c r="K235" i="1"/>
  <c r="K227" i="1"/>
  <c r="K219" i="1"/>
  <c r="K211" i="1"/>
  <c r="K203" i="1"/>
  <c r="K195" i="1"/>
  <c r="K187" i="1"/>
  <c r="K179" i="1"/>
  <c r="K171" i="1"/>
  <c r="K163" i="1"/>
  <c r="K155" i="1"/>
  <c r="K1644" i="1"/>
  <c r="K1483" i="1"/>
  <c r="K1380" i="1"/>
  <c r="K1277" i="1"/>
  <c r="K1174" i="1"/>
  <c r="K1103" i="1"/>
  <c r="K1039" i="1"/>
  <c r="K975" i="1"/>
  <c r="K911" i="1"/>
  <c r="K847" i="1"/>
  <c r="K817" i="1"/>
  <c r="K799" i="1"/>
  <c r="K777" i="1"/>
  <c r="K766" i="1"/>
  <c r="K752" i="1"/>
  <c r="K738" i="1"/>
  <c r="K727" i="1"/>
  <c r="K718" i="1"/>
  <c r="K709" i="1"/>
  <c r="K700" i="1"/>
  <c r="K690" i="1"/>
  <c r="K681" i="1"/>
  <c r="K672" i="1"/>
  <c r="K663" i="1"/>
  <c r="K654" i="1"/>
  <c r="K645" i="1"/>
  <c r="K636" i="1"/>
  <c r="K626" i="1"/>
  <c r="K617" i="1"/>
  <c r="K608" i="1"/>
  <c r="K599" i="1"/>
  <c r="K590" i="1"/>
  <c r="K581" i="1"/>
  <c r="K572" i="1"/>
  <c r="K562" i="1"/>
  <c r="K553" i="1"/>
  <c r="K544" i="1"/>
  <c r="K535" i="1"/>
  <c r="K526" i="1"/>
  <c r="K517" i="1"/>
  <c r="K508" i="1"/>
  <c r="K498" i="1"/>
  <c r="K490" i="1"/>
  <c r="K482" i="1"/>
  <c r="K474" i="1"/>
  <c r="K466" i="1"/>
  <c r="K458" i="1"/>
  <c r="K450" i="1"/>
  <c r="K442" i="1"/>
  <c r="K434" i="1"/>
  <c r="K426" i="1"/>
  <c r="K418" i="1"/>
  <c r="K410" i="1"/>
  <c r="K402" i="1"/>
  <c r="K394" i="1"/>
  <c r="K386" i="1"/>
  <c r="K378" i="1"/>
  <c r="K370" i="1"/>
  <c r="K362" i="1"/>
  <c r="K354" i="1"/>
  <c r="K346" i="1"/>
  <c r="K338" i="1"/>
  <c r="K330" i="1"/>
  <c r="K322" i="1"/>
  <c r="K314" i="1"/>
  <c r="K306" i="1"/>
  <c r="K298" i="1"/>
  <c r="K290" i="1"/>
  <c r="K282" i="1"/>
  <c r="K274" i="1"/>
  <c r="K266" i="1"/>
  <c r="K258" i="1"/>
  <c r="K250" i="1"/>
  <c r="K242" i="1"/>
  <c r="K234" i="1"/>
  <c r="K226" i="1"/>
  <c r="K218" i="1"/>
  <c r="K210" i="1"/>
  <c r="K202" i="1"/>
  <c r="K194" i="1"/>
  <c r="K186" i="1"/>
  <c r="K178" i="1"/>
  <c r="K170" i="1"/>
  <c r="K162" i="1"/>
  <c r="K154" i="1"/>
  <c r="K1598" i="1"/>
  <c r="K1455" i="1"/>
  <c r="K1355" i="1"/>
  <c r="K1252" i="1"/>
  <c r="K1151" i="1"/>
  <c r="K1087" i="1"/>
  <c r="K1023" i="1"/>
  <c r="K959" i="1"/>
  <c r="K895" i="1"/>
  <c r="K833" i="1"/>
  <c r="K815" i="1"/>
  <c r="K792" i="1"/>
  <c r="K775" i="1"/>
  <c r="K761" i="1"/>
  <c r="K750" i="1"/>
  <c r="K736" i="1"/>
  <c r="K725" i="1"/>
  <c r="K716" i="1"/>
  <c r="K706" i="1"/>
  <c r="K697" i="1"/>
  <c r="K688" i="1"/>
  <c r="K679" i="1"/>
  <c r="K670" i="1"/>
  <c r="K661" i="1"/>
  <c r="K652" i="1"/>
  <c r="K642" i="1"/>
  <c r="K633" i="1"/>
  <c r="K624" i="1"/>
  <c r="K615" i="1"/>
  <c r="K606" i="1"/>
  <c r="K597" i="1"/>
  <c r="K588" i="1"/>
  <c r="K578" i="1"/>
  <c r="K569" i="1"/>
  <c r="K560" i="1"/>
  <c r="K551" i="1"/>
  <c r="K542" i="1"/>
  <c r="K533" i="1"/>
  <c r="K524" i="1"/>
  <c r="K514" i="1"/>
  <c r="K505" i="1"/>
  <c r="K496" i="1"/>
  <c r="K488" i="1"/>
  <c r="K480" i="1"/>
  <c r="K472" i="1"/>
  <c r="K464" i="1"/>
  <c r="K456" i="1"/>
  <c r="K448" i="1"/>
  <c r="K440" i="1"/>
  <c r="K432" i="1"/>
  <c r="K424" i="1"/>
  <c r="K416" i="1"/>
  <c r="K408" i="1"/>
  <c r="K400" i="1"/>
  <c r="K392" i="1"/>
  <c r="K384" i="1"/>
  <c r="K376" i="1"/>
  <c r="K368" i="1"/>
  <c r="K360" i="1"/>
  <c r="K352" i="1"/>
  <c r="K344" i="1"/>
  <c r="K336" i="1"/>
  <c r="K328" i="1"/>
  <c r="K320" i="1"/>
  <c r="K312" i="1"/>
  <c r="K304" i="1"/>
  <c r="K296" i="1"/>
  <c r="K288" i="1"/>
  <c r="K280" i="1"/>
  <c r="K272" i="1"/>
  <c r="K264" i="1"/>
  <c r="K256" i="1"/>
  <c r="K248" i="1"/>
  <c r="K240" i="1"/>
  <c r="K232" i="1"/>
  <c r="K224" i="1"/>
  <c r="K216" i="1"/>
  <c r="K208" i="1"/>
  <c r="K200" i="1"/>
  <c r="K192" i="1"/>
  <c r="K184" i="1"/>
  <c r="K176" i="1"/>
  <c r="K168" i="1"/>
  <c r="K160" i="1"/>
  <c r="K152" i="1"/>
  <c r="K144" i="1"/>
  <c r="K136" i="1"/>
  <c r="K128" i="1"/>
  <c r="K120" i="1"/>
  <c r="K112" i="1"/>
  <c r="K104" i="1"/>
  <c r="K96" i="1"/>
  <c r="K88" i="1"/>
  <c r="K80" i="1"/>
  <c r="K72" i="1"/>
  <c r="K64" i="1"/>
  <c r="K56" i="1"/>
  <c r="K48" i="1"/>
  <c r="K40" i="1"/>
  <c r="K32" i="1"/>
  <c r="K24" i="1"/>
  <c r="K16" i="1"/>
  <c r="I1834" i="1"/>
  <c r="I1826" i="1"/>
  <c r="I1818" i="1"/>
  <c r="I1810" i="1"/>
  <c r="I1802" i="1"/>
  <c r="I1794" i="1"/>
  <c r="I1786" i="1"/>
  <c r="I1778" i="1"/>
  <c r="I1770" i="1"/>
  <c r="I1762" i="1"/>
  <c r="I1754" i="1"/>
  <c r="I1746" i="1"/>
  <c r="I1738" i="1"/>
  <c r="I1730" i="1"/>
  <c r="I1722" i="1"/>
  <c r="I1714" i="1"/>
  <c r="I1706" i="1"/>
  <c r="I1698" i="1"/>
  <c r="I1690" i="1"/>
  <c r="I1682" i="1"/>
  <c r="I1674" i="1"/>
  <c r="I1666" i="1"/>
  <c r="I1658" i="1"/>
  <c r="K967" i="1"/>
  <c r="K737" i="1"/>
  <c r="K662" i="1"/>
  <c r="K589" i="1"/>
  <c r="K516" i="1"/>
  <c r="K449" i="1"/>
  <c r="K385" i="1"/>
  <c r="K321" i="1"/>
  <c r="K257" i="1"/>
  <c r="K193" i="1"/>
  <c r="K145" i="1"/>
  <c r="K122" i="1"/>
  <c r="K99" i="1"/>
  <c r="K81" i="1"/>
  <c r="K58" i="1"/>
  <c r="K35" i="1"/>
  <c r="K17" i="1"/>
  <c r="I1820" i="1"/>
  <c r="I1797" i="1"/>
  <c r="I1779" i="1"/>
  <c r="I1756" i="1"/>
  <c r="I1733" i="1"/>
  <c r="I1715" i="1"/>
  <c r="I1692" i="1"/>
  <c r="I1669" i="1"/>
  <c r="I1655" i="1"/>
  <c r="I1647" i="1"/>
  <c r="I1639" i="1"/>
  <c r="I1631" i="1"/>
  <c r="I1623" i="1"/>
  <c r="I1615" i="1"/>
  <c r="I1607" i="1"/>
  <c r="I1599" i="1"/>
  <c r="I1591" i="1"/>
  <c r="I1583" i="1"/>
  <c r="I1575" i="1"/>
  <c r="I1567" i="1"/>
  <c r="I1559" i="1"/>
  <c r="I1551" i="1"/>
  <c r="I1543" i="1"/>
  <c r="I1535" i="1"/>
  <c r="I1527" i="1"/>
  <c r="I1519" i="1"/>
  <c r="I1511" i="1"/>
  <c r="I1503" i="1"/>
  <c r="I1495" i="1"/>
  <c r="I1487" i="1"/>
  <c r="I1479" i="1"/>
  <c r="I1471" i="1"/>
  <c r="I1463" i="1"/>
  <c r="I1455" i="1"/>
  <c r="I1447" i="1"/>
  <c r="I1439" i="1"/>
  <c r="I1431" i="1"/>
  <c r="I1423" i="1"/>
  <c r="I1415" i="1"/>
  <c r="I1407" i="1"/>
  <c r="I1399" i="1"/>
  <c r="I1391" i="1"/>
  <c r="I1383" i="1"/>
  <c r="I1375" i="1"/>
  <c r="I1367" i="1"/>
  <c r="I1359" i="1"/>
  <c r="I1351" i="1"/>
  <c r="I1343" i="1"/>
  <c r="I1335" i="1"/>
  <c r="I1327" i="1"/>
  <c r="K1621" i="1"/>
  <c r="K903" i="1"/>
  <c r="K726" i="1"/>
  <c r="K653" i="1"/>
  <c r="K580" i="1"/>
  <c r="K506" i="1"/>
  <c r="K441" i="1"/>
  <c r="K377" i="1"/>
  <c r="K313" i="1"/>
  <c r="K249" i="1"/>
  <c r="K185" i="1"/>
  <c r="K139" i="1"/>
  <c r="K121" i="1"/>
  <c r="K98" i="1"/>
  <c r="K75" i="1"/>
  <c r="K57" i="1"/>
  <c r="K34" i="1"/>
  <c r="K11" i="1"/>
  <c r="I1819" i="1"/>
  <c r="I1796" i="1"/>
  <c r="I1773" i="1"/>
  <c r="I1755" i="1"/>
  <c r="I1732" i="1"/>
  <c r="I1709" i="1"/>
  <c r="I1691" i="1"/>
  <c r="I1668" i="1"/>
  <c r="I1654" i="1"/>
  <c r="I1646" i="1"/>
  <c r="I1638" i="1"/>
  <c r="I1630" i="1"/>
  <c r="I1622" i="1"/>
  <c r="I1614" i="1"/>
  <c r="I1606" i="1"/>
  <c r="I1598" i="1"/>
  <c r="I1590" i="1"/>
  <c r="I1582" i="1"/>
  <c r="I1574" i="1"/>
  <c r="I1566" i="1"/>
  <c r="I1558" i="1"/>
  <c r="I1550" i="1"/>
  <c r="I1542" i="1"/>
  <c r="I1534" i="1"/>
  <c r="I1526" i="1"/>
  <c r="I1518" i="1"/>
  <c r="I1510" i="1"/>
  <c r="I1502" i="1"/>
  <c r="I1494" i="1"/>
  <c r="I1486" i="1"/>
  <c r="I1478" i="1"/>
  <c r="I1470" i="1"/>
  <c r="I1462" i="1"/>
  <c r="I1454" i="1"/>
  <c r="I1446" i="1"/>
  <c r="I1438" i="1"/>
  <c r="I1430" i="1"/>
  <c r="I1422" i="1"/>
  <c r="I1414" i="1"/>
  <c r="I1406" i="1"/>
  <c r="I1398" i="1"/>
  <c r="I1390" i="1"/>
  <c r="I1382" i="1"/>
  <c r="I1374" i="1"/>
  <c r="I1366" i="1"/>
  <c r="I1358" i="1"/>
  <c r="I1350" i="1"/>
  <c r="I1342" i="1"/>
  <c r="I1334" i="1"/>
  <c r="I1326" i="1"/>
  <c r="I1318" i="1"/>
  <c r="I1310" i="1"/>
  <c r="I1302" i="1"/>
  <c r="I1294" i="1"/>
  <c r="I1286" i="1"/>
  <c r="I1278" i="1"/>
  <c r="I1270" i="1"/>
  <c r="I1262" i="1"/>
  <c r="I1254" i="1"/>
  <c r="I1246" i="1"/>
  <c r="I1238" i="1"/>
  <c r="I1230" i="1"/>
  <c r="I1222" i="1"/>
  <c r="I1214" i="1"/>
  <c r="I1206" i="1"/>
  <c r="I1198" i="1"/>
  <c r="I1190" i="1"/>
  <c r="I1182" i="1"/>
  <c r="I1174" i="1"/>
  <c r="I1166" i="1"/>
  <c r="I1158" i="1"/>
  <c r="I1150" i="1"/>
  <c r="I1142" i="1"/>
  <c r="I1134" i="1"/>
  <c r="I1126" i="1"/>
  <c r="I1118" i="1"/>
  <c r="I1110" i="1"/>
  <c r="I1102" i="1"/>
  <c r="I1094" i="1"/>
  <c r="I1086" i="1"/>
  <c r="I1078" i="1"/>
  <c r="I1070" i="1"/>
  <c r="I1062" i="1"/>
  <c r="I1054" i="1"/>
  <c r="I1046" i="1"/>
  <c r="I1038" i="1"/>
  <c r="I1030" i="1"/>
  <c r="I1022" i="1"/>
  <c r="I1014" i="1"/>
  <c r="I1006" i="1"/>
  <c r="I998" i="1"/>
  <c r="I990" i="1"/>
  <c r="I982" i="1"/>
  <c r="I974" i="1"/>
  <c r="I966" i="1"/>
  <c r="I958" i="1"/>
  <c r="I950" i="1"/>
  <c r="I942" i="1"/>
  <c r="I934" i="1"/>
  <c r="I926" i="1"/>
  <c r="I918" i="1"/>
  <c r="I910" i="1"/>
  <c r="I902" i="1"/>
  <c r="I894" i="1"/>
  <c r="I886" i="1"/>
  <c r="I878" i="1"/>
  <c r="I870" i="1"/>
  <c r="I862" i="1"/>
  <c r="I854" i="1"/>
  <c r="I846" i="1"/>
  <c r="I838" i="1"/>
  <c r="I830" i="1"/>
  <c r="I822" i="1"/>
  <c r="I814" i="1"/>
  <c r="I806" i="1"/>
  <c r="I798" i="1"/>
  <c r="I790" i="1"/>
  <c r="I782" i="1"/>
  <c r="I774" i="1"/>
  <c r="I766" i="1"/>
  <c r="I758" i="1"/>
  <c r="I750" i="1"/>
  <c r="I742" i="1"/>
  <c r="I734" i="1"/>
  <c r="I726" i="1"/>
  <c r="I718" i="1"/>
  <c r="I710" i="1"/>
  <c r="I702" i="1"/>
  <c r="I694" i="1"/>
  <c r="I686" i="1"/>
  <c r="I678" i="1"/>
  <c r="I670" i="1"/>
  <c r="I662" i="1"/>
  <c r="I654" i="1"/>
  <c r="I646" i="1"/>
  <c r="I638" i="1"/>
  <c r="I630" i="1"/>
  <c r="K1469" i="1"/>
  <c r="K839" i="1"/>
  <c r="K717" i="1"/>
  <c r="K644" i="1"/>
  <c r="K570" i="1"/>
  <c r="K497" i="1"/>
  <c r="K433" i="1"/>
  <c r="K369" i="1"/>
  <c r="K305" i="1"/>
  <c r="K241" i="1"/>
  <c r="K177" i="1"/>
  <c r="K138" i="1"/>
  <c r="K115" i="1"/>
  <c r="K97" i="1"/>
  <c r="K74" i="1"/>
  <c r="K51" i="1"/>
  <c r="K33" i="1"/>
  <c r="K10" i="1"/>
  <c r="I1813" i="1"/>
  <c r="I1795" i="1"/>
  <c r="I1772" i="1"/>
  <c r="I1749" i="1"/>
  <c r="I1731" i="1"/>
  <c r="I1708" i="1"/>
  <c r="I1685" i="1"/>
  <c r="I1667" i="1"/>
  <c r="I1653" i="1"/>
  <c r="I1645" i="1"/>
  <c r="I1637" i="1"/>
  <c r="I1629" i="1"/>
  <c r="I1621" i="1"/>
  <c r="I1613" i="1"/>
  <c r="I1605" i="1"/>
  <c r="I1597" i="1"/>
  <c r="I1589" i="1"/>
  <c r="I1581" i="1"/>
  <c r="I1573" i="1"/>
  <c r="I1565" i="1"/>
  <c r="I1557" i="1"/>
  <c r="I1549" i="1"/>
  <c r="I1541" i="1"/>
  <c r="I1533" i="1"/>
  <c r="I1525" i="1"/>
  <c r="I1517" i="1"/>
  <c r="I1509" i="1"/>
  <c r="I1501" i="1"/>
  <c r="I1493" i="1"/>
  <c r="I1485" i="1"/>
  <c r="I1477" i="1"/>
  <c r="I1469" i="1"/>
  <c r="I1461" i="1"/>
  <c r="I1453" i="1"/>
  <c r="I1445" i="1"/>
  <c r="I1437" i="1"/>
  <c r="I1429" i="1"/>
  <c r="I1421" i="1"/>
  <c r="I1413" i="1"/>
  <c r="I1405" i="1"/>
  <c r="I1397" i="1"/>
  <c r="I1389" i="1"/>
  <c r="I1381" i="1"/>
  <c r="I1373" i="1"/>
  <c r="I1365" i="1"/>
  <c r="I1357" i="1"/>
  <c r="I1349" i="1"/>
  <c r="I1341" i="1"/>
  <c r="I1333" i="1"/>
  <c r="I1325" i="1"/>
  <c r="I1317" i="1"/>
  <c r="I1309" i="1"/>
  <c r="I1301" i="1"/>
  <c r="I1293" i="1"/>
  <c r="I1285" i="1"/>
  <c r="I1277" i="1"/>
  <c r="I1269" i="1"/>
  <c r="I1261" i="1"/>
  <c r="I1253" i="1"/>
  <c r="I1245" i="1"/>
  <c r="I1237" i="1"/>
  <c r="I1229" i="1"/>
  <c r="I1221" i="1"/>
  <c r="I1213" i="1"/>
  <c r="I1205" i="1"/>
  <c r="I1197" i="1"/>
  <c r="I1189" i="1"/>
  <c r="I1181" i="1"/>
  <c r="I1173" i="1"/>
  <c r="I1165" i="1"/>
  <c r="I1157" i="1"/>
  <c r="I1149" i="1"/>
  <c r="I1141" i="1"/>
  <c r="I1133" i="1"/>
  <c r="I1125" i="1"/>
  <c r="I1117" i="1"/>
  <c r="I1109" i="1"/>
  <c r="I1101" i="1"/>
  <c r="I1093" i="1"/>
  <c r="I1085" i="1"/>
  <c r="I1077" i="1"/>
  <c r="I1069" i="1"/>
  <c r="I1061" i="1"/>
  <c r="I1053" i="1"/>
  <c r="I1045" i="1"/>
  <c r="I1037" i="1"/>
  <c r="I1029" i="1"/>
  <c r="I1021" i="1"/>
  <c r="I1013" i="1"/>
  <c r="I1005" i="1"/>
  <c r="I997" i="1"/>
  <c r="I989" i="1"/>
  <c r="I981" i="1"/>
  <c r="I973" i="1"/>
  <c r="I965" i="1"/>
  <c r="I957" i="1"/>
  <c r="I949" i="1"/>
  <c r="I941" i="1"/>
  <c r="I933" i="1"/>
  <c r="I925" i="1"/>
  <c r="I917" i="1"/>
  <c r="I909" i="1"/>
  <c r="I901" i="1"/>
  <c r="I893" i="1"/>
  <c r="I885" i="1"/>
  <c r="I877" i="1"/>
  <c r="I869" i="1"/>
  <c r="I861" i="1"/>
  <c r="I853" i="1"/>
  <c r="I845" i="1"/>
  <c r="I837" i="1"/>
  <c r="I829" i="1"/>
  <c r="I821" i="1"/>
  <c r="I813" i="1"/>
  <c r="I805" i="1"/>
  <c r="I797" i="1"/>
  <c r="I789" i="1"/>
  <c r="I781" i="1"/>
  <c r="I773" i="1"/>
  <c r="I765" i="1"/>
  <c r="I757" i="1"/>
  <c r="I749" i="1"/>
  <c r="I741" i="1"/>
  <c r="I733" i="1"/>
  <c r="I725" i="1"/>
  <c r="I717" i="1"/>
  <c r="I709" i="1"/>
  <c r="I701" i="1"/>
  <c r="I693" i="1"/>
  <c r="I685" i="1"/>
  <c r="I677" i="1"/>
  <c r="I669" i="1"/>
  <c r="I661" i="1"/>
  <c r="I653" i="1"/>
  <c r="I645" i="1"/>
  <c r="I637" i="1"/>
  <c r="I629" i="1"/>
  <c r="I621" i="1"/>
  <c r="I613" i="1"/>
  <c r="I605" i="1"/>
  <c r="I597" i="1"/>
  <c r="I589" i="1"/>
  <c r="I581" i="1"/>
  <c r="I573" i="1"/>
  <c r="I565" i="1"/>
  <c r="I557" i="1"/>
  <c r="I549" i="1"/>
  <c r="I541" i="1"/>
  <c r="I533" i="1"/>
  <c r="I525" i="1"/>
  <c r="I517" i="1"/>
  <c r="I509" i="1"/>
  <c r="K1366" i="1"/>
  <c r="K816" i="1"/>
  <c r="K708" i="1"/>
  <c r="K634" i="1"/>
  <c r="K561" i="1"/>
  <c r="K489" i="1"/>
  <c r="K425" i="1"/>
  <c r="K361" i="1"/>
  <c r="K297" i="1"/>
  <c r="K233" i="1"/>
  <c r="K169" i="1"/>
  <c r="K137" i="1"/>
  <c r="K114" i="1"/>
  <c r="K91" i="1"/>
  <c r="K73" i="1"/>
  <c r="K50" i="1"/>
  <c r="K27" i="1"/>
  <c r="I1835" i="1"/>
  <c r="I1812" i="1"/>
  <c r="I1789" i="1"/>
  <c r="I1771" i="1"/>
  <c r="I1748" i="1"/>
  <c r="I1725" i="1"/>
  <c r="I1707" i="1"/>
  <c r="I1684" i="1"/>
  <c r="I1661" i="1"/>
  <c r="I1652" i="1"/>
  <c r="I1644" i="1"/>
  <c r="I1636" i="1"/>
  <c r="I1628" i="1"/>
  <c r="I1620" i="1"/>
  <c r="I1612" i="1"/>
  <c r="I1604" i="1"/>
  <c r="I1596" i="1"/>
  <c r="I1588" i="1"/>
  <c r="I1580" i="1"/>
  <c r="I1572" i="1"/>
  <c r="I1564" i="1"/>
  <c r="I1556" i="1"/>
  <c r="I1548" i="1"/>
  <c r="I1540" i="1"/>
  <c r="I1532" i="1"/>
  <c r="I1524" i="1"/>
  <c r="I1516" i="1"/>
  <c r="I1508" i="1"/>
  <c r="I1500" i="1"/>
  <c r="I1492" i="1"/>
  <c r="I1484" i="1"/>
  <c r="I1476" i="1"/>
  <c r="I1468" i="1"/>
  <c r="I1460" i="1"/>
  <c r="I1452" i="1"/>
  <c r="I1444" i="1"/>
  <c r="I1436" i="1"/>
  <c r="I1428" i="1"/>
  <c r="I1420" i="1"/>
  <c r="I1412" i="1"/>
  <c r="I1404" i="1"/>
  <c r="I1396" i="1"/>
  <c r="I1388" i="1"/>
  <c r="I1380" i="1"/>
  <c r="I1372" i="1"/>
  <c r="I1364" i="1"/>
  <c r="I1356" i="1"/>
  <c r="I1348" i="1"/>
  <c r="I1340" i="1"/>
  <c r="I1332" i="1"/>
  <c r="I1324" i="1"/>
  <c r="I1316" i="1"/>
  <c r="I1308" i="1"/>
  <c r="I1300" i="1"/>
  <c r="I1292" i="1"/>
  <c r="I1284" i="1"/>
  <c r="I1276" i="1"/>
  <c r="I1268" i="1"/>
  <c r="I1260" i="1"/>
  <c r="I1252" i="1"/>
  <c r="I1244" i="1"/>
  <c r="I1236" i="1"/>
  <c r="I1228" i="1"/>
  <c r="I1220" i="1"/>
  <c r="I1212" i="1"/>
  <c r="I1204" i="1"/>
  <c r="I1196" i="1"/>
  <c r="I1188" i="1"/>
  <c r="I1180" i="1"/>
  <c r="I1172" i="1"/>
  <c r="I1164" i="1"/>
  <c r="I1156" i="1"/>
  <c r="I1148" i="1"/>
  <c r="I1140" i="1"/>
  <c r="I1132" i="1"/>
  <c r="I1124" i="1"/>
  <c r="I1116" i="1"/>
  <c r="I1108" i="1"/>
  <c r="I1100" i="1"/>
  <c r="I1092" i="1"/>
  <c r="I1084" i="1"/>
  <c r="I1076" i="1"/>
  <c r="I1068" i="1"/>
  <c r="I1060" i="1"/>
  <c r="I1052" i="1"/>
  <c r="I1044" i="1"/>
  <c r="I1036" i="1"/>
  <c r="I1028" i="1"/>
  <c r="I1020" i="1"/>
  <c r="I1012" i="1"/>
  <c r="I1004" i="1"/>
  <c r="I996" i="1"/>
  <c r="I988" i="1"/>
  <c r="I980" i="1"/>
  <c r="I972" i="1"/>
  <c r="I964" i="1"/>
  <c r="I956" i="1"/>
  <c r="I948" i="1"/>
  <c r="I940" i="1"/>
  <c r="I932" i="1"/>
  <c r="I924" i="1"/>
  <c r="I916" i="1"/>
  <c r="I908" i="1"/>
  <c r="I900" i="1"/>
  <c r="I892" i="1"/>
  <c r="I884" i="1"/>
  <c r="I876" i="1"/>
  <c r="I868" i="1"/>
  <c r="I860" i="1"/>
  <c r="I852" i="1"/>
  <c r="I844" i="1"/>
  <c r="I836" i="1"/>
  <c r="I828" i="1"/>
  <c r="I820" i="1"/>
  <c r="I812" i="1"/>
  <c r="I804" i="1"/>
  <c r="I796" i="1"/>
  <c r="I788" i="1"/>
  <c r="I780" i="1"/>
  <c r="I772" i="1"/>
  <c r="I764" i="1"/>
  <c r="I756" i="1"/>
  <c r="I748" i="1"/>
  <c r="I740" i="1"/>
  <c r="I732" i="1"/>
  <c r="I724" i="1"/>
  <c r="I716" i="1"/>
  <c r="I708" i="1"/>
  <c r="I700" i="1"/>
  <c r="I692" i="1"/>
  <c r="I684" i="1"/>
  <c r="I676" i="1"/>
  <c r="I668" i="1"/>
  <c r="I660" i="1"/>
  <c r="I652" i="1"/>
  <c r="I644" i="1"/>
  <c r="I636" i="1"/>
  <c r="I628" i="1"/>
  <c r="I620" i="1"/>
  <c r="I612" i="1"/>
  <c r="I604" i="1"/>
  <c r="I596" i="1"/>
  <c r="I588" i="1"/>
  <c r="I580" i="1"/>
  <c r="I572" i="1"/>
  <c r="I564" i="1"/>
  <c r="I556" i="1"/>
  <c r="K1263" i="1"/>
  <c r="K793" i="1"/>
  <c r="K698" i="1"/>
  <c r="K625" i="1"/>
  <c r="K552" i="1"/>
  <c r="M671" i="1"/>
  <c r="Q671" i="1"/>
  <c r="K481" i="1"/>
  <c r="K417" i="1"/>
  <c r="K353" i="1"/>
  <c r="K289" i="1"/>
  <c r="K225" i="1"/>
  <c r="K161" i="1"/>
  <c r="K131" i="1"/>
  <c r="K113" i="1"/>
  <c r="K90" i="1"/>
  <c r="K67" i="1"/>
  <c r="K49" i="1"/>
  <c r="K26" i="1"/>
  <c r="I1829" i="1"/>
  <c r="I1811" i="1"/>
  <c r="I1788" i="1"/>
  <c r="I1765" i="1"/>
  <c r="I1747" i="1"/>
  <c r="I1724" i="1"/>
  <c r="I1701" i="1"/>
  <c r="I1683" i="1"/>
  <c r="I1660" i="1"/>
  <c r="I1651" i="1"/>
  <c r="I1643" i="1"/>
  <c r="I1635" i="1"/>
  <c r="I1627" i="1"/>
  <c r="I1619" i="1"/>
  <c r="I1611" i="1"/>
  <c r="I1603" i="1"/>
  <c r="I1595" i="1"/>
  <c r="I1587" i="1"/>
  <c r="I1579" i="1"/>
  <c r="I1571" i="1"/>
  <c r="I1563" i="1"/>
  <c r="I1555" i="1"/>
  <c r="I1547" i="1"/>
  <c r="I1539" i="1"/>
  <c r="I1531" i="1"/>
  <c r="I1523" i="1"/>
  <c r="I1515" i="1"/>
  <c r="I1507" i="1"/>
  <c r="I1499" i="1"/>
  <c r="I1491" i="1"/>
  <c r="I1483" i="1"/>
  <c r="I1475" i="1"/>
  <c r="I1467" i="1"/>
  <c r="I1459" i="1"/>
  <c r="I1451" i="1"/>
  <c r="I1443" i="1"/>
  <c r="I1435" i="1"/>
  <c r="I1427" i="1"/>
  <c r="I1419" i="1"/>
  <c r="I1411" i="1"/>
  <c r="I1403" i="1"/>
  <c r="I1395" i="1"/>
  <c r="I1387" i="1"/>
  <c r="I1379" i="1"/>
  <c r="I1371" i="1"/>
  <c r="I1363" i="1"/>
  <c r="I1355" i="1"/>
  <c r="I1347" i="1"/>
  <c r="I1339" i="1"/>
  <c r="I1331" i="1"/>
  <c r="I1323" i="1"/>
  <c r="I1315" i="1"/>
  <c r="I1307" i="1"/>
  <c r="I1299" i="1"/>
  <c r="I1291" i="1"/>
  <c r="I1283" i="1"/>
  <c r="I1275" i="1"/>
  <c r="I1267" i="1"/>
  <c r="I1259" i="1"/>
  <c r="I1251" i="1"/>
  <c r="I1243" i="1"/>
  <c r="I1235" i="1"/>
  <c r="I1227" i="1"/>
  <c r="I1219" i="1"/>
  <c r="I1211" i="1"/>
  <c r="I1203" i="1"/>
  <c r="I1195" i="1"/>
  <c r="I1187" i="1"/>
  <c r="I1179" i="1"/>
  <c r="I1171" i="1"/>
  <c r="I1163" i="1"/>
  <c r="I1155" i="1"/>
  <c r="I1147" i="1"/>
  <c r="I1139" i="1"/>
  <c r="I1131" i="1"/>
  <c r="I1123" i="1"/>
  <c r="I1115" i="1"/>
  <c r="I1107" i="1"/>
  <c r="I1099" i="1"/>
  <c r="I1091" i="1"/>
  <c r="I1083" i="1"/>
  <c r="I1075" i="1"/>
  <c r="I1067" i="1"/>
  <c r="I1059" i="1"/>
  <c r="I1051" i="1"/>
  <c r="I1043" i="1"/>
  <c r="I1035" i="1"/>
  <c r="I1027" i="1"/>
  <c r="I1019" i="1"/>
  <c r="I1011" i="1"/>
  <c r="I1003" i="1"/>
  <c r="I995" i="1"/>
  <c r="I987" i="1"/>
  <c r="I979" i="1"/>
  <c r="I971" i="1"/>
  <c r="I963" i="1"/>
  <c r="I955" i="1"/>
  <c r="I947" i="1"/>
  <c r="I939" i="1"/>
  <c r="I931" i="1"/>
  <c r="I923" i="1"/>
  <c r="I915" i="1"/>
  <c r="I907" i="1"/>
  <c r="I899" i="1"/>
  <c r="I891" i="1"/>
  <c r="I883" i="1"/>
  <c r="I875" i="1"/>
  <c r="I867" i="1"/>
  <c r="I859" i="1"/>
  <c r="I851" i="1"/>
  <c r="I843" i="1"/>
  <c r="I835" i="1"/>
  <c r="I827" i="1"/>
  <c r="I819" i="1"/>
  <c r="I811" i="1"/>
  <c r="I803" i="1"/>
  <c r="I795" i="1"/>
  <c r="I787" i="1"/>
  <c r="I779" i="1"/>
  <c r="I771" i="1"/>
  <c r="I763" i="1"/>
  <c r="I755" i="1"/>
  <c r="I747" i="1"/>
  <c r="I739" i="1"/>
  <c r="I731" i="1"/>
  <c r="I723" i="1"/>
  <c r="I715" i="1"/>
  <c r="I707" i="1"/>
  <c r="I699" i="1"/>
  <c r="I691" i="1"/>
  <c r="I683" i="1"/>
  <c r="I675" i="1"/>
  <c r="I667" i="1"/>
  <c r="I659" i="1"/>
  <c r="I651" i="1"/>
  <c r="I643" i="1"/>
  <c r="I635" i="1"/>
  <c r="K1163" i="1"/>
  <c r="K776" i="1"/>
  <c r="K689" i="1"/>
  <c r="K616" i="1"/>
  <c r="K543" i="1"/>
  <c r="K473" i="1"/>
  <c r="K409" i="1"/>
  <c r="K345" i="1"/>
  <c r="K281" i="1"/>
  <c r="K217" i="1"/>
  <c r="K153" i="1"/>
  <c r="K130" i="1"/>
  <c r="K107" i="1"/>
  <c r="K89" i="1"/>
  <c r="K66" i="1"/>
  <c r="K43" i="1"/>
  <c r="K25" i="1"/>
  <c r="I1828" i="1"/>
  <c r="I1805" i="1"/>
  <c r="I1787" i="1"/>
  <c r="I1764" i="1"/>
  <c r="I1741" i="1"/>
  <c r="I1723" i="1"/>
  <c r="I1700" i="1"/>
  <c r="I1677" i="1"/>
  <c r="I1659" i="1"/>
  <c r="I1650" i="1"/>
  <c r="I1642" i="1"/>
  <c r="I1634" i="1"/>
  <c r="I1626" i="1"/>
  <c r="I1618" i="1"/>
  <c r="I1610" i="1"/>
  <c r="I1602" i="1"/>
  <c r="I1594" i="1"/>
  <c r="I1586" i="1"/>
  <c r="I1578" i="1"/>
  <c r="I1570" i="1"/>
  <c r="I1562" i="1"/>
  <c r="I1554" i="1"/>
  <c r="I1546" i="1"/>
  <c r="I1538" i="1"/>
  <c r="I1530" i="1"/>
  <c r="I1522" i="1"/>
  <c r="I1514" i="1"/>
  <c r="I1506" i="1"/>
  <c r="I1498" i="1"/>
  <c r="I1490" i="1"/>
  <c r="I1482" i="1"/>
  <c r="I1474" i="1"/>
  <c r="I1466" i="1"/>
  <c r="I1458" i="1"/>
  <c r="I1450" i="1"/>
  <c r="I1442" i="1"/>
  <c r="I1434" i="1"/>
  <c r="I1426" i="1"/>
  <c r="I1418" i="1"/>
  <c r="I1410" i="1"/>
  <c r="I1402" i="1"/>
  <c r="I1394" i="1"/>
  <c r="I1386" i="1"/>
  <c r="I1378" i="1"/>
  <c r="I1370" i="1"/>
  <c r="I1362" i="1"/>
  <c r="I1354" i="1"/>
  <c r="I1346" i="1"/>
  <c r="I1338" i="1"/>
  <c r="I1330" i="1"/>
  <c r="I1322" i="1"/>
  <c r="I1314" i="1"/>
  <c r="I1306" i="1"/>
  <c r="I1298" i="1"/>
  <c r="I1290" i="1"/>
  <c r="I1282" i="1"/>
  <c r="I1274" i="1"/>
  <c r="I1266" i="1"/>
  <c r="I1258" i="1"/>
  <c r="I1250" i="1"/>
  <c r="I1242" i="1"/>
  <c r="I1234" i="1"/>
  <c r="I1226" i="1"/>
  <c r="I1218" i="1"/>
  <c r="I1210" i="1"/>
  <c r="I1202" i="1"/>
  <c r="I1194" i="1"/>
  <c r="I1186" i="1"/>
  <c r="I1178" i="1"/>
  <c r="I1170" i="1"/>
  <c r="I1162" i="1"/>
  <c r="I1154" i="1"/>
  <c r="I1146" i="1"/>
  <c r="I1138" i="1"/>
  <c r="I1130" i="1"/>
  <c r="I1122" i="1"/>
  <c r="I1114" i="1"/>
  <c r="I1106" i="1"/>
  <c r="I1098" i="1"/>
  <c r="I1090" i="1"/>
  <c r="I1082" i="1"/>
  <c r="I1074" i="1"/>
  <c r="I1066" i="1"/>
  <c r="I1058" i="1"/>
  <c r="I1050" i="1"/>
  <c r="I1042" i="1"/>
  <c r="I1034" i="1"/>
  <c r="I1026" i="1"/>
  <c r="I1018" i="1"/>
  <c r="I1010" i="1"/>
  <c r="I1002" i="1"/>
  <c r="I994" i="1"/>
  <c r="I986" i="1"/>
  <c r="I978" i="1"/>
  <c r="I970" i="1"/>
  <c r="I962" i="1"/>
  <c r="I954" i="1"/>
  <c r="I946" i="1"/>
  <c r="I938" i="1"/>
  <c r="I930" i="1"/>
  <c r="I922" i="1"/>
  <c r="I914" i="1"/>
  <c r="I906" i="1"/>
  <c r="I898" i="1"/>
  <c r="I890" i="1"/>
  <c r="I882" i="1"/>
  <c r="I874" i="1"/>
  <c r="I866" i="1"/>
  <c r="I858" i="1"/>
  <c r="I850" i="1"/>
  <c r="I842" i="1"/>
  <c r="I834" i="1"/>
  <c r="I826" i="1"/>
  <c r="I818" i="1"/>
  <c r="I810" i="1"/>
  <c r="I802" i="1"/>
  <c r="I794" i="1"/>
  <c r="I786" i="1"/>
  <c r="I778" i="1"/>
  <c r="I770" i="1"/>
  <c r="I762" i="1"/>
  <c r="I754" i="1"/>
  <c r="I746" i="1"/>
  <c r="I738" i="1"/>
  <c r="I730" i="1"/>
  <c r="I722" i="1"/>
  <c r="I714" i="1"/>
  <c r="I706" i="1"/>
  <c r="I698" i="1"/>
  <c r="I690" i="1"/>
  <c r="I682" i="1"/>
  <c r="I674" i="1"/>
  <c r="I666" i="1"/>
  <c r="I658" i="1"/>
  <c r="I650" i="1"/>
  <c r="I642" i="1"/>
  <c r="I634" i="1"/>
  <c r="K1031" i="1"/>
  <c r="K751" i="1"/>
  <c r="K671" i="1"/>
  <c r="K598" i="1"/>
  <c r="K525" i="1"/>
  <c r="K457" i="1"/>
  <c r="K393" i="1"/>
  <c r="K329" i="1"/>
  <c r="K265" i="1"/>
  <c r="K201" i="1"/>
  <c r="K146" i="1"/>
  <c r="K123" i="1"/>
  <c r="K105" i="1"/>
  <c r="K82" i="1"/>
  <c r="K59" i="1"/>
  <c r="K41" i="1"/>
  <c r="K18" i="1"/>
  <c r="I1821" i="1"/>
  <c r="I1803" i="1"/>
  <c r="I1780" i="1"/>
  <c r="I1757" i="1"/>
  <c r="I1739" i="1"/>
  <c r="I1716" i="1"/>
  <c r="I1693" i="1"/>
  <c r="I1675" i="1"/>
  <c r="I1656" i="1"/>
  <c r="I1648" i="1"/>
  <c r="I1640" i="1"/>
  <c r="I1632" i="1"/>
  <c r="I1624" i="1"/>
  <c r="I1616" i="1"/>
  <c r="I1608" i="1"/>
  <c r="I1600" i="1"/>
  <c r="I1592" i="1"/>
  <c r="I1584" i="1"/>
  <c r="I1576" i="1"/>
  <c r="I1568" i="1"/>
  <c r="I1560" i="1"/>
  <c r="I1552" i="1"/>
  <c r="I1544" i="1"/>
  <c r="I1536" i="1"/>
  <c r="I1528" i="1"/>
  <c r="I1520" i="1"/>
  <c r="I1512" i="1"/>
  <c r="I1504" i="1"/>
  <c r="I1496" i="1"/>
  <c r="I1488" i="1"/>
  <c r="I1480" i="1"/>
  <c r="I1472" i="1"/>
  <c r="I1464" i="1"/>
  <c r="I1456" i="1"/>
  <c r="I1448" i="1"/>
  <c r="I1440" i="1"/>
  <c r="I1432" i="1"/>
  <c r="I1424" i="1"/>
  <c r="I1416" i="1"/>
  <c r="I1408" i="1"/>
  <c r="I1400" i="1"/>
  <c r="I1392" i="1"/>
  <c r="I1384" i="1"/>
  <c r="I1376" i="1"/>
  <c r="I1368" i="1"/>
  <c r="I1360" i="1"/>
  <c r="I1352" i="1"/>
  <c r="I1344" i="1"/>
  <c r="I1336" i="1"/>
  <c r="I1328" i="1"/>
  <c r="I1320" i="1"/>
  <c r="I1312" i="1"/>
  <c r="I1304" i="1"/>
  <c r="I1296" i="1"/>
  <c r="I1288" i="1"/>
  <c r="I1280" i="1"/>
  <c r="I1272" i="1"/>
  <c r="I1264" i="1"/>
  <c r="I1256" i="1"/>
  <c r="I1248" i="1"/>
  <c r="I1240" i="1"/>
  <c r="I1232" i="1"/>
  <c r="I1224" i="1"/>
  <c r="I1216" i="1"/>
  <c r="I1208" i="1"/>
  <c r="I1200" i="1"/>
  <c r="I1192" i="1"/>
  <c r="I1184" i="1"/>
  <c r="I1176" i="1"/>
  <c r="I1168" i="1"/>
  <c r="I1160" i="1"/>
  <c r="I1152" i="1"/>
  <c r="I1144" i="1"/>
  <c r="I1136" i="1"/>
  <c r="I1128" i="1"/>
  <c r="I1120" i="1"/>
  <c r="I1112" i="1"/>
  <c r="I1104" i="1"/>
  <c r="I1096" i="1"/>
  <c r="I1088" i="1"/>
  <c r="I1080" i="1"/>
  <c r="I1072" i="1"/>
  <c r="I1064" i="1"/>
  <c r="I1056" i="1"/>
  <c r="I1048" i="1"/>
  <c r="I1040" i="1"/>
  <c r="I1032" i="1"/>
  <c r="I1024" i="1"/>
  <c r="I1016" i="1"/>
  <c r="I1008" i="1"/>
  <c r="I1000" i="1"/>
  <c r="I992" i="1"/>
  <c r="I984" i="1"/>
  <c r="I976" i="1"/>
  <c r="I968" i="1"/>
  <c r="I960" i="1"/>
  <c r="I952" i="1"/>
  <c r="I944" i="1"/>
  <c r="I936" i="1"/>
  <c r="I928" i="1"/>
  <c r="I920" i="1"/>
  <c r="I912" i="1"/>
  <c r="I904" i="1"/>
  <c r="I896" i="1"/>
  <c r="I888" i="1"/>
  <c r="I880" i="1"/>
  <c r="I872" i="1"/>
  <c r="I864" i="1"/>
  <c r="I856" i="1"/>
  <c r="I848" i="1"/>
  <c r="I840" i="1"/>
  <c r="I832" i="1"/>
  <c r="I824" i="1"/>
  <c r="I816" i="1"/>
  <c r="I808" i="1"/>
  <c r="I800" i="1"/>
  <c r="I792" i="1"/>
  <c r="I784" i="1"/>
  <c r="I776" i="1"/>
  <c r="I768" i="1"/>
  <c r="I760" i="1"/>
  <c r="I752" i="1"/>
  <c r="I744" i="1"/>
  <c r="I736" i="1"/>
  <c r="I728" i="1"/>
  <c r="I720" i="1"/>
  <c r="I712" i="1"/>
  <c r="I704" i="1"/>
  <c r="I696" i="1"/>
  <c r="I688" i="1"/>
  <c r="I680" i="1"/>
  <c r="I672" i="1"/>
  <c r="I664" i="1"/>
  <c r="I656" i="1"/>
  <c r="I648" i="1"/>
  <c r="I640" i="1"/>
  <c r="I632" i="1"/>
  <c r="I624" i="1"/>
  <c r="I616" i="1"/>
  <c r="I608" i="1"/>
  <c r="I600" i="1"/>
  <c r="I592" i="1"/>
  <c r="I584" i="1"/>
  <c r="I576" i="1"/>
  <c r="I568" i="1"/>
  <c r="I560" i="1"/>
  <c r="K337" i="1"/>
  <c r="K42" i="1"/>
  <c r="I1699" i="1"/>
  <c r="I1609" i="1"/>
  <c r="I1545" i="1"/>
  <c r="I1481" i="1"/>
  <c r="I1417" i="1"/>
  <c r="I1353" i="1"/>
  <c r="I1305" i="1"/>
  <c r="I1273" i="1"/>
  <c r="I1241" i="1"/>
  <c r="I1209" i="1"/>
  <c r="I1177" i="1"/>
  <c r="I1145" i="1"/>
  <c r="I1113" i="1"/>
  <c r="I1081" i="1"/>
  <c r="I1049" i="1"/>
  <c r="I1017" i="1"/>
  <c r="I985" i="1"/>
  <c r="I953" i="1"/>
  <c r="I921" i="1"/>
  <c r="I889" i="1"/>
  <c r="I857" i="1"/>
  <c r="I825" i="1"/>
  <c r="I793" i="1"/>
  <c r="I761" i="1"/>
  <c r="I729" i="1"/>
  <c r="I697" i="1"/>
  <c r="I665" i="1"/>
  <c r="I633" i="1"/>
  <c r="I618" i="1"/>
  <c r="I606" i="1"/>
  <c r="I593" i="1"/>
  <c r="I579" i="1"/>
  <c r="I567" i="1"/>
  <c r="I554" i="1"/>
  <c r="I545" i="1"/>
  <c r="I536" i="1"/>
  <c r="I527" i="1"/>
  <c r="I518"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H1835" i="1"/>
  <c r="H1827" i="1"/>
  <c r="H1819" i="1"/>
  <c r="H1811" i="1"/>
  <c r="H1803" i="1"/>
  <c r="H1795" i="1"/>
  <c r="H1787" i="1"/>
  <c r="M1787" i="1"/>
  <c r="Q1787" i="1"/>
  <c r="H1779" i="1"/>
  <c r="H1771" i="1"/>
  <c r="H1763" i="1"/>
  <c r="H1755" i="1"/>
  <c r="H1747" i="1"/>
  <c r="H1739" i="1"/>
  <c r="H1731" i="1"/>
  <c r="H1723" i="1"/>
  <c r="M1723" i="1"/>
  <c r="Q1723" i="1"/>
  <c r="H1715" i="1"/>
  <c r="H1707" i="1"/>
  <c r="H1699" i="1"/>
  <c r="H1691" i="1"/>
  <c r="H1683" i="1"/>
  <c r="H1675" i="1"/>
  <c r="H1667" i="1"/>
  <c r="H1659" i="1"/>
  <c r="M1659" i="1"/>
  <c r="Q1659" i="1"/>
  <c r="H1651" i="1"/>
  <c r="H1643" i="1"/>
  <c r="H1635" i="1"/>
  <c r="H1627" i="1"/>
  <c r="H1619" i="1"/>
  <c r="H1611" i="1"/>
  <c r="H1603" i="1"/>
  <c r="H1595" i="1"/>
  <c r="M1595" i="1"/>
  <c r="Q1595" i="1"/>
  <c r="H1587" i="1"/>
  <c r="H1579" i="1"/>
  <c r="H1571" i="1"/>
  <c r="H1563" i="1"/>
  <c r="H1555" i="1"/>
  <c r="H1547" i="1"/>
  <c r="H1539" i="1"/>
  <c r="H1531" i="1"/>
  <c r="M1531" i="1"/>
  <c r="Q1531" i="1"/>
  <c r="H1523" i="1"/>
  <c r="H1515" i="1"/>
  <c r="H1507" i="1"/>
  <c r="H1499" i="1"/>
  <c r="H1491" i="1"/>
  <c r="H1483" i="1"/>
  <c r="H1475" i="1"/>
  <c r="H1467" i="1"/>
  <c r="M1467" i="1"/>
  <c r="Q1467" i="1"/>
  <c r="H1459" i="1"/>
  <c r="H1451" i="1"/>
  <c r="H1443" i="1"/>
  <c r="H1435" i="1"/>
  <c r="H1427" i="1"/>
  <c r="H1419" i="1"/>
  <c r="H1411" i="1"/>
  <c r="H1403" i="1"/>
  <c r="M1403" i="1"/>
  <c r="Q1403" i="1"/>
  <c r="H1395" i="1"/>
  <c r="H1387" i="1"/>
  <c r="H1379" i="1"/>
  <c r="H1371" i="1"/>
  <c r="H1363" i="1"/>
  <c r="H1355" i="1"/>
  <c r="H1347" i="1"/>
  <c r="K1095" i="1"/>
  <c r="K273" i="1"/>
  <c r="K19" i="1"/>
  <c r="I1676" i="1"/>
  <c r="I1601" i="1"/>
  <c r="I1537" i="1"/>
  <c r="I1473" i="1"/>
  <c r="I1409" i="1"/>
  <c r="I1345" i="1"/>
  <c r="I1303" i="1"/>
  <c r="I1271" i="1"/>
  <c r="I1239" i="1"/>
  <c r="I1207" i="1"/>
  <c r="I1175" i="1"/>
  <c r="I1143" i="1"/>
  <c r="I1111" i="1"/>
  <c r="I1079" i="1"/>
  <c r="I1047" i="1"/>
  <c r="I1015" i="1"/>
  <c r="I983" i="1"/>
  <c r="I951" i="1"/>
  <c r="I919" i="1"/>
  <c r="I887" i="1"/>
  <c r="I855" i="1"/>
  <c r="I823" i="1"/>
  <c r="I791" i="1"/>
  <c r="I759" i="1"/>
  <c r="I727" i="1"/>
  <c r="I695" i="1"/>
  <c r="I663" i="1"/>
  <c r="I631" i="1"/>
  <c r="I617" i="1"/>
  <c r="I603" i="1"/>
  <c r="I591" i="1"/>
  <c r="I578" i="1"/>
  <c r="I566" i="1"/>
  <c r="I553" i="1"/>
  <c r="I544" i="1"/>
  <c r="I535" i="1"/>
  <c r="I526" i="1"/>
  <c r="I516" i="1"/>
  <c r="I507" i="1"/>
  <c r="I499" i="1"/>
  <c r="I491" i="1"/>
  <c r="I483" i="1"/>
  <c r="I475" i="1"/>
  <c r="I467" i="1"/>
  <c r="I459" i="1"/>
  <c r="I451" i="1"/>
  <c r="I443" i="1"/>
  <c r="I435" i="1"/>
  <c r="I427" i="1"/>
  <c r="I419" i="1"/>
  <c r="I411" i="1"/>
  <c r="I403" i="1"/>
  <c r="I395" i="1"/>
  <c r="I387" i="1"/>
  <c r="I379" i="1"/>
  <c r="I371" i="1"/>
  <c r="I363" i="1"/>
  <c r="I355" i="1"/>
  <c r="I347" i="1"/>
  <c r="I339" i="1"/>
  <c r="I331" i="1"/>
  <c r="I323" i="1"/>
  <c r="I315" i="1"/>
  <c r="I307" i="1"/>
  <c r="I299" i="1"/>
  <c r="I291" i="1"/>
  <c r="I283" i="1"/>
  <c r="I275" i="1"/>
  <c r="I267" i="1"/>
  <c r="I259" i="1"/>
  <c r="I251" i="1"/>
  <c r="I243" i="1"/>
  <c r="I235" i="1"/>
  <c r="I227" i="1"/>
  <c r="I219" i="1"/>
  <c r="I211" i="1"/>
  <c r="I203" i="1"/>
  <c r="I195" i="1"/>
  <c r="I187" i="1"/>
  <c r="I179" i="1"/>
  <c r="I171" i="1"/>
  <c r="I163" i="1"/>
  <c r="I155" i="1"/>
  <c r="I147" i="1"/>
  <c r="I139" i="1"/>
  <c r="I131" i="1"/>
  <c r="I123" i="1"/>
  <c r="I115" i="1"/>
  <c r="I107" i="1"/>
  <c r="I99" i="1"/>
  <c r="I91" i="1"/>
  <c r="I83" i="1"/>
  <c r="I75" i="1"/>
  <c r="I67" i="1"/>
  <c r="I59" i="1"/>
  <c r="I51" i="1"/>
  <c r="I43" i="1"/>
  <c r="I35" i="1"/>
  <c r="I27" i="1"/>
  <c r="I19" i="1"/>
  <c r="I11" i="1"/>
  <c r="H1834" i="1"/>
  <c r="M1834" i="1"/>
  <c r="Q1834" i="1"/>
  <c r="H1826" i="1"/>
  <c r="H1818" i="1"/>
  <c r="H1810" i="1"/>
  <c r="H1802" i="1"/>
  <c r="H1794" i="1"/>
  <c r="H1786" i="1"/>
  <c r="H1778" i="1"/>
  <c r="H1770" i="1"/>
  <c r="M1770" i="1"/>
  <c r="Q1770" i="1"/>
  <c r="H1762" i="1"/>
  <c r="H1754" i="1"/>
  <c r="H1746" i="1"/>
  <c r="H1738" i="1"/>
  <c r="H1730" i="1"/>
  <c r="H1722" i="1"/>
  <c r="H1714" i="1"/>
  <c r="H1706" i="1"/>
  <c r="M1706" i="1"/>
  <c r="Q1706" i="1"/>
  <c r="H1698" i="1"/>
  <c r="H1690" i="1"/>
  <c r="H1682" i="1"/>
  <c r="H1674" i="1"/>
  <c r="H1666" i="1"/>
  <c r="H1658" i="1"/>
  <c r="H1650" i="1"/>
  <c r="H1642" i="1"/>
  <c r="M1642" i="1"/>
  <c r="Q1642" i="1"/>
  <c r="H1634" i="1"/>
  <c r="H1626" i="1"/>
  <c r="H1618" i="1"/>
  <c r="H1610" i="1"/>
  <c r="H1602" i="1"/>
  <c r="H1594" i="1"/>
  <c r="H1586" i="1"/>
  <c r="H1578" i="1"/>
  <c r="M1578" i="1"/>
  <c r="Q1578" i="1"/>
  <c r="H1570" i="1"/>
  <c r="H1562" i="1"/>
  <c r="H1554" i="1"/>
  <c r="H1546" i="1"/>
  <c r="H1538" i="1"/>
  <c r="H1530" i="1"/>
  <c r="H1522" i="1"/>
  <c r="H1514" i="1"/>
  <c r="M1514" i="1"/>
  <c r="Q1514" i="1"/>
  <c r="H1506" i="1"/>
  <c r="H1498" i="1"/>
  <c r="H1490" i="1"/>
  <c r="H1482" i="1"/>
  <c r="H1474" i="1"/>
  <c r="H1466" i="1"/>
  <c r="H1458" i="1"/>
  <c r="H1450" i="1"/>
  <c r="M1450" i="1"/>
  <c r="Q1450" i="1"/>
  <c r="H1442" i="1"/>
  <c r="H1434" i="1"/>
  <c r="H1426" i="1"/>
  <c r="H1418" i="1"/>
  <c r="H1410" i="1"/>
  <c r="H1402" i="1"/>
  <c r="H1394" i="1"/>
  <c r="H1386" i="1"/>
  <c r="M1386" i="1"/>
  <c r="Q1386" i="1"/>
  <c r="H1378" i="1"/>
  <c r="H1370" i="1"/>
  <c r="H1362" i="1"/>
  <c r="H1354" i="1"/>
  <c r="H1346" i="1"/>
  <c r="K762" i="1"/>
  <c r="K209" i="1"/>
  <c r="I1827" i="1"/>
  <c r="I1657" i="1"/>
  <c r="I1593" i="1"/>
  <c r="I1529" i="1"/>
  <c r="I1465" i="1"/>
  <c r="I1401" i="1"/>
  <c r="I1337" i="1"/>
  <c r="I1297" i="1"/>
  <c r="I1265" i="1"/>
  <c r="I1233" i="1"/>
  <c r="I1201" i="1"/>
  <c r="I1169" i="1"/>
  <c r="I1137" i="1"/>
  <c r="I1105" i="1"/>
  <c r="I1073" i="1"/>
  <c r="I1041" i="1"/>
  <c r="I1009" i="1"/>
  <c r="I977" i="1"/>
  <c r="I945" i="1"/>
  <c r="I913" i="1"/>
  <c r="I881" i="1"/>
  <c r="I849" i="1"/>
  <c r="I817" i="1"/>
  <c r="I785" i="1"/>
  <c r="I753" i="1"/>
  <c r="I721" i="1"/>
  <c r="I689" i="1"/>
  <c r="I657" i="1"/>
  <c r="I627" i="1"/>
  <c r="I615" i="1"/>
  <c r="I602" i="1"/>
  <c r="I590" i="1"/>
  <c r="I577" i="1"/>
  <c r="I563" i="1"/>
  <c r="I552" i="1"/>
  <c r="I543" i="1"/>
  <c r="I534" i="1"/>
  <c r="I524" i="1"/>
  <c r="I515" i="1"/>
  <c r="I506" i="1"/>
  <c r="I498" i="1"/>
  <c r="I490" i="1"/>
  <c r="I482" i="1"/>
  <c r="I474" i="1"/>
  <c r="I466" i="1"/>
  <c r="I458" i="1"/>
  <c r="I450" i="1"/>
  <c r="I442" i="1"/>
  <c r="I434" i="1"/>
  <c r="I426" i="1"/>
  <c r="I418" i="1"/>
  <c r="I410" i="1"/>
  <c r="I402" i="1"/>
  <c r="I394" i="1"/>
  <c r="I386" i="1"/>
  <c r="I378" i="1"/>
  <c r="I370" i="1"/>
  <c r="I362"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H1833" i="1"/>
  <c r="H1825" i="1"/>
  <c r="H1817" i="1"/>
  <c r="M1817" i="1"/>
  <c r="Q1817" i="1"/>
  <c r="H1809" i="1"/>
  <c r="H1801" i="1"/>
  <c r="H1793" i="1"/>
  <c r="H1785" i="1"/>
  <c r="H1777" i="1"/>
  <c r="H1769" i="1"/>
  <c r="H1761" i="1"/>
  <c r="H1753" i="1"/>
  <c r="M1753" i="1"/>
  <c r="Q1753" i="1"/>
  <c r="H1745" i="1"/>
  <c r="H1737" i="1"/>
  <c r="H1729" i="1"/>
  <c r="H1721" i="1"/>
  <c r="H1713" i="1"/>
  <c r="H1705" i="1"/>
  <c r="H1697" i="1"/>
  <c r="H1689" i="1"/>
  <c r="M1689" i="1"/>
  <c r="Q1689" i="1"/>
  <c r="H1681" i="1"/>
  <c r="H1673" i="1"/>
  <c r="H1665" i="1"/>
  <c r="H1657" i="1"/>
  <c r="H1649" i="1"/>
  <c r="H1641" i="1"/>
  <c r="H1633" i="1"/>
  <c r="H1625" i="1"/>
  <c r="M1625" i="1"/>
  <c r="Q1625" i="1"/>
  <c r="H1617" i="1"/>
  <c r="H1609" i="1"/>
  <c r="H1601" i="1"/>
  <c r="H1593" i="1"/>
  <c r="H1585" i="1"/>
  <c r="H1577" i="1"/>
  <c r="H1569" i="1"/>
  <c r="H1561" i="1"/>
  <c r="M1561" i="1"/>
  <c r="Q1561" i="1"/>
  <c r="H1553" i="1"/>
  <c r="H1545" i="1"/>
  <c r="H1537" i="1"/>
  <c r="H1529" i="1"/>
  <c r="H1521" i="1"/>
  <c r="H1513" i="1"/>
  <c r="H1505" i="1"/>
  <c r="H1497" i="1"/>
  <c r="M1497" i="1"/>
  <c r="Q1497" i="1"/>
  <c r="H1489" i="1"/>
  <c r="H1481" i="1"/>
  <c r="H1473" i="1"/>
  <c r="H1465" i="1"/>
  <c r="H1457" i="1"/>
  <c r="H1449" i="1"/>
  <c r="H1441" i="1"/>
  <c r="H1433" i="1"/>
  <c r="M1433" i="1"/>
  <c r="Q1433" i="1"/>
  <c r="H1425" i="1"/>
  <c r="H1417" i="1"/>
  <c r="H1409" i="1"/>
  <c r="H1401" i="1"/>
  <c r="H1393" i="1"/>
  <c r="H1385" i="1"/>
  <c r="H1377" i="1"/>
  <c r="H1369" i="1"/>
  <c r="M1369" i="1"/>
  <c r="Q1369" i="1"/>
  <c r="H1361" i="1"/>
  <c r="H1353" i="1"/>
  <c r="H1345" i="1"/>
  <c r="H1337" i="1"/>
  <c r="H1329" i="1"/>
  <c r="H1321" i="1"/>
  <c r="H1313" i="1"/>
  <c r="H1305" i="1"/>
  <c r="M1305" i="1"/>
  <c r="Q1305" i="1"/>
  <c r="K680" i="1"/>
  <c r="K147" i="1"/>
  <c r="I1804" i="1"/>
  <c r="I1649" i="1"/>
  <c r="I1585" i="1"/>
  <c r="I1521" i="1"/>
  <c r="I1457" i="1"/>
  <c r="I1393" i="1"/>
  <c r="I1329" i="1"/>
  <c r="I1295" i="1"/>
  <c r="I1263" i="1"/>
  <c r="I1231" i="1"/>
  <c r="I1199" i="1"/>
  <c r="I1167" i="1"/>
  <c r="I1135" i="1"/>
  <c r="I1103" i="1"/>
  <c r="I1071" i="1"/>
  <c r="I1039" i="1"/>
  <c r="I1007" i="1"/>
  <c r="I975" i="1"/>
  <c r="I943" i="1"/>
  <c r="I911" i="1"/>
  <c r="I879" i="1"/>
  <c r="I847" i="1"/>
  <c r="I815" i="1"/>
  <c r="I783" i="1"/>
  <c r="I751" i="1"/>
  <c r="I719" i="1"/>
  <c r="I687" i="1"/>
  <c r="I655" i="1"/>
  <c r="I626" i="1"/>
  <c r="I614" i="1"/>
  <c r="I601" i="1"/>
  <c r="I587" i="1"/>
  <c r="I575" i="1"/>
  <c r="I562" i="1"/>
  <c r="I551" i="1"/>
  <c r="I542" i="1"/>
  <c r="I532" i="1"/>
  <c r="I523" i="1"/>
  <c r="I514" i="1"/>
  <c r="I505" i="1"/>
  <c r="I497" i="1"/>
  <c r="I489" i="1"/>
  <c r="I481" i="1"/>
  <c r="I473" i="1"/>
  <c r="I465" i="1"/>
  <c r="I457" i="1"/>
  <c r="I449" i="1"/>
  <c r="I441" i="1"/>
  <c r="I433" i="1"/>
  <c r="I425" i="1"/>
  <c r="I417" i="1"/>
  <c r="I409" i="1"/>
  <c r="I401" i="1"/>
  <c r="I393" i="1"/>
  <c r="I385" i="1"/>
  <c r="I377" i="1"/>
  <c r="I369" i="1"/>
  <c r="I361" i="1"/>
  <c r="I353" i="1"/>
  <c r="I345" i="1"/>
  <c r="I337" i="1"/>
  <c r="I329" i="1"/>
  <c r="I321" i="1"/>
  <c r="I313" i="1"/>
  <c r="I305" i="1"/>
  <c r="I297" i="1"/>
  <c r="I289" i="1"/>
  <c r="I281" i="1"/>
  <c r="I273" i="1"/>
  <c r="I265" i="1"/>
  <c r="I257" i="1"/>
  <c r="I249" i="1"/>
  <c r="I241" i="1"/>
  <c r="I233" i="1"/>
  <c r="I225" i="1"/>
  <c r="I217" i="1"/>
  <c r="I209" i="1"/>
  <c r="I201" i="1"/>
  <c r="I193" i="1"/>
  <c r="I185" i="1"/>
  <c r="I177" i="1"/>
  <c r="I169" i="1"/>
  <c r="I161" i="1"/>
  <c r="I153" i="1"/>
  <c r="I145" i="1"/>
  <c r="I137" i="1"/>
  <c r="I129" i="1"/>
  <c r="I121" i="1"/>
  <c r="I113" i="1"/>
  <c r="I105" i="1"/>
  <c r="I97" i="1"/>
  <c r="I89" i="1"/>
  <c r="I81" i="1"/>
  <c r="I73" i="1"/>
  <c r="I65" i="1"/>
  <c r="I57" i="1"/>
  <c r="I49" i="1"/>
  <c r="I41" i="1"/>
  <c r="I33" i="1"/>
  <c r="I25" i="1"/>
  <c r="I17" i="1"/>
  <c r="I9" i="1"/>
  <c r="H1832" i="1"/>
  <c r="H1824" i="1"/>
  <c r="H1816" i="1"/>
  <c r="H1808" i="1"/>
  <c r="H1800" i="1"/>
  <c r="H1792" i="1"/>
  <c r="H1784" i="1"/>
  <c r="H1776" i="1"/>
  <c r="M1776" i="1"/>
  <c r="Q1776" i="1"/>
  <c r="K607" i="1"/>
  <c r="K129" i="1"/>
  <c r="I1781" i="1"/>
  <c r="I1641" i="1"/>
  <c r="I1577" i="1"/>
  <c r="I1513" i="1"/>
  <c r="I1449" i="1"/>
  <c r="I1385" i="1"/>
  <c r="I1321" i="1"/>
  <c r="I1289" i="1"/>
  <c r="I1257" i="1"/>
  <c r="I1225" i="1"/>
  <c r="I1193" i="1"/>
  <c r="I1161" i="1"/>
  <c r="I1129" i="1"/>
  <c r="I1097" i="1"/>
  <c r="I1065" i="1"/>
  <c r="I1033" i="1"/>
  <c r="I1001" i="1"/>
  <c r="I969" i="1"/>
  <c r="I937" i="1"/>
  <c r="I905" i="1"/>
  <c r="I873" i="1"/>
  <c r="I841" i="1"/>
  <c r="I809" i="1"/>
  <c r="I777" i="1"/>
  <c r="I745" i="1"/>
  <c r="I713" i="1"/>
  <c r="I681" i="1"/>
  <c r="I649" i="1"/>
  <c r="I625" i="1"/>
  <c r="I611" i="1"/>
  <c r="I599" i="1"/>
  <c r="I586" i="1"/>
  <c r="I574" i="1"/>
  <c r="I561" i="1"/>
  <c r="I550" i="1"/>
  <c r="I540" i="1"/>
  <c r="I531" i="1"/>
  <c r="I522" i="1"/>
  <c r="I513"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H1839" i="1"/>
  <c r="H1831" i="1"/>
  <c r="H1823" i="1"/>
  <c r="H1815" i="1"/>
  <c r="H1807" i="1"/>
  <c r="H1799" i="1"/>
  <c r="H1791" i="1"/>
  <c r="H1783" i="1"/>
  <c r="H1775" i="1"/>
  <c r="M1775" i="1"/>
  <c r="Q1775" i="1"/>
  <c r="H1767" i="1"/>
  <c r="H1759" i="1"/>
  <c r="H1751" i="1"/>
  <c r="H1743" i="1"/>
  <c r="H1735" i="1"/>
  <c r="H1727" i="1"/>
  <c r="H1719" i="1"/>
  <c r="H1711" i="1"/>
  <c r="M1711" i="1"/>
  <c r="Q1711" i="1"/>
  <c r="H1703" i="1"/>
  <c r="H1695" i="1"/>
  <c r="H1687" i="1"/>
  <c r="H1679" i="1"/>
  <c r="H1671" i="1"/>
  <c r="H1663" i="1"/>
  <c r="H1655" i="1"/>
  <c r="H1647" i="1"/>
  <c r="M1647" i="1"/>
  <c r="Q1647" i="1"/>
  <c r="H1639" i="1"/>
  <c r="H1631" i="1"/>
  <c r="H1623" i="1"/>
  <c r="H1615" i="1"/>
  <c r="H1607" i="1"/>
  <c r="H1599" i="1"/>
  <c r="H1591" i="1"/>
  <c r="H1583" i="1"/>
  <c r="M1583" i="1"/>
  <c r="Q1583" i="1"/>
  <c r="H1575" i="1"/>
  <c r="H1567" i="1"/>
  <c r="H1559" i="1"/>
  <c r="H1551" i="1"/>
  <c r="H1543" i="1"/>
  <c r="H1535" i="1"/>
  <c r="H1527" i="1"/>
  <c r="H1519" i="1"/>
  <c r="M1519" i="1"/>
  <c r="Q1519" i="1"/>
  <c r="H1511" i="1"/>
  <c r="H1503" i="1"/>
  <c r="H1495" i="1"/>
  <c r="H1487" i="1"/>
  <c r="H1479" i="1"/>
  <c r="H1471" i="1"/>
  <c r="H1463" i="1"/>
  <c r="H1455" i="1"/>
  <c r="M1455" i="1"/>
  <c r="Q1455" i="1"/>
  <c r="H1447" i="1"/>
  <c r="H1439" i="1"/>
  <c r="H1431" i="1"/>
  <c r="H1423" i="1"/>
  <c r="H1415" i="1"/>
  <c r="H1407" i="1"/>
  <c r="H1399" i="1"/>
  <c r="H1391" i="1"/>
  <c r="M1391" i="1"/>
  <c r="Q1391" i="1"/>
  <c r="H1383" i="1"/>
  <c r="H1375" i="1"/>
  <c r="H1367" i="1"/>
  <c r="H1359" i="1"/>
  <c r="H1351" i="1"/>
  <c r="H1343" i="1"/>
  <c r="H1335" i="1"/>
  <c r="H1327" i="1"/>
  <c r="M1327" i="1"/>
  <c r="Q1327" i="1"/>
  <c r="H1319" i="1"/>
  <c r="H1311" i="1"/>
  <c r="K534" i="1"/>
  <c r="K106" i="1"/>
  <c r="I1763" i="1"/>
  <c r="I1633" i="1"/>
  <c r="I1569" i="1"/>
  <c r="I1505" i="1"/>
  <c r="I1441" i="1"/>
  <c r="I1377" i="1"/>
  <c r="I1319" i="1"/>
  <c r="I1287" i="1"/>
  <c r="I1255" i="1"/>
  <c r="I1223" i="1"/>
  <c r="I1191" i="1"/>
  <c r="I1159" i="1"/>
  <c r="I1127" i="1"/>
  <c r="I1095" i="1"/>
  <c r="I1063" i="1"/>
  <c r="I1031" i="1"/>
  <c r="I999" i="1"/>
  <c r="I967" i="1"/>
  <c r="I935" i="1"/>
  <c r="I903" i="1"/>
  <c r="I871" i="1"/>
  <c r="I839" i="1"/>
  <c r="I807" i="1"/>
  <c r="I775" i="1"/>
  <c r="I743" i="1"/>
  <c r="I711" i="1"/>
  <c r="I679" i="1"/>
  <c r="I647" i="1"/>
  <c r="I623" i="1"/>
  <c r="I610" i="1"/>
  <c r="I598" i="1"/>
  <c r="I585" i="1"/>
  <c r="I571" i="1"/>
  <c r="I559" i="1"/>
  <c r="I548" i="1"/>
  <c r="I539" i="1"/>
  <c r="I530" i="1"/>
  <c r="I521" i="1"/>
  <c r="I512" i="1"/>
  <c r="I503" i="1"/>
  <c r="I495" i="1"/>
  <c r="I487" i="1"/>
  <c r="I479" i="1"/>
  <c r="I471" i="1"/>
  <c r="I463" i="1"/>
  <c r="I455" i="1"/>
  <c r="I447" i="1"/>
  <c r="I439" i="1"/>
  <c r="I431" i="1"/>
  <c r="I423" i="1"/>
  <c r="I415" i="1"/>
  <c r="I407" i="1"/>
  <c r="I399" i="1"/>
  <c r="I391" i="1"/>
  <c r="I383" i="1"/>
  <c r="I375" i="1"/>
  <c r="I367" i="1"/>
  <c r="I359" i="1"/>
  <c r="I351" i="1"/>
  <c r="I343" i="1"/>
  <c r="I335" i="1"/>
  <c r="I327" i="1"/>
  <c r="I319" i="1"/>
  <c r="I311" i="1"/>
  <c r="I303" i="1"/>
  <c r="I295" i="1"/>
  <c r="I287" i="1"/>
  <c r="I279" i="1"/>
  <c r="I271" i="1"/>
  <c r="I263" i="1"/>
  <c r="I255" i="1"/>
  <c r="I247" i="1"/>
  <c r="I239" i="1"/>
  <c r="I231" i="1"/>
  <c r="I223" i="1"/>
  <c r="I215" i="1"/>
  <c r="I207" i="1"/>
  <c r="I199" i="1"/>
  <c r="I191" i="1"/>
  <c r="I183" i="1"/>
  <c r="I175" i="1"/>
  <c r="I167" i="1"/>
  <c r="I159" i="1"/>
  <c r="I151" i="1"/>
  <c r="I143" i="1"/>
  <c r="I135" i="1"/>
  <c r="I127" i="1"/>
  <c r="I119" i="1"/>
  <c r="I111" i="1"/>
  <c r="I103" i="1"/>
  <c r="I95" i="1"/>
  <c r="I87" i="1"/>
  <c r="I79" i="1"/>
  <c r="I71" i="1"/>
  <c r="I63" i="1"/>
  <c r="I55" i="1"/>
  <c r="I47" i="1"/>
  <c r="I39" i="1"/>
  <c r="I31" i="1"/>
  <c r="I23" i="1"/>
  <c r="I15" i="1"/>
  <c r="H1838" i="1"/>
  <c r="H1830" i="1"/>
  <c r="H1822" i="1"/>
  <c r="H1814" i="1"/>
  <c r="H1806" i="1"/>
  <c r="H1798" i="1"/>
  <c r="H1790" i="1"/>
  <c r="M1790" i="1"/>
  <c r="Q1790" i="1"/>
  <c r="H1782" i="1"/>
  <c r="I1617" i="1"/>
  <c r="I1361" i="1"/>
  <c r="I1215" i="1"/>
  <c r="I1087" i="1"/>
  <c r="I959" i="1"/>
  <c r="I831" i="1"/>
  <c r="I703" i="1"/>
  <c r="I607" i="1"/>
  <c r="I555" i="1"/>
  <c r="I519" i="1"/>
  <c r="I485" i="1"/>
  <c r="I453" i="1"/>
  <c r="I421" i="1"/>
  <c r="I389" i="1"/>
  <c r="I357" i="1"/>
  <c r="I325" i="1"/>
  <c r="I293" i="1"/>
  <c r="I261" i="1"/>
  <c r="I229" i="1"/>
  <c r="I197" i="1"/>
  <c r="I165" i="1"/>
  <c r="I133" i="1"/>
  <c r="I101" i="1"/>
  <c r="I69" i="1"/>
  <c r="I37" i="1"/>
  <c r="H1836" i="1"/>
  <c r="H1804" i="1"/>
  <c r="H1773" i="1"/>
  <c r="H1757" i="1"/>
  <c r="H1741" i="1"/>
  <c r="H1725" i="1"/>
  <c r="M1725" i="1"/>
  <c r="Q1725" i="1"/>
  <c r="H1709" i="1"/>
  <c r="H1693" i="1"/>
  <c r="H1677" i="1"/>
  <c r="H1661" i="1"/>
  <c r="H1645" i="1"/>
  <c r="H1629" i="1"/>
  <c r="H1613" i="1"/>
  <c r="H1597" i="1"/>
  <c r="M1597" i="1"/>
  <c r="Q1597" i="1"/>
  <c r="H1581" i="1"/>
  <c r="H1565" i="1"/>
  <c r="H1549" i="1"/>
  <c r="H1533" i="1"/>
  <c r="H1517" i="1"/>
  <c r="H1501" i="1"/>
  <c r="H1485" i="1"/>
  <c r="H1469" i="1"/>
  <c r="M1469" i="1"/>
  <c r="Q1469" i="1"/>
  <c r="H1453" i="1"/>
  <c r="H1437" i="1"/>
  <c r="H1421" i="1"/>
  <c r="H1405" i="1"/>
  <c r="H1389" i="1"/>
  <c r="H1373" i="1"/>
  <c r="H1357" i="1"/>
  <c r="H1341" i="1"/>
  <c r="M1341" i="1"/>
  <c r="Q1341" i="1"/>
  <c r="H1331" i="1"/>
  <c r="H1320" i="1"/>
  <c r="H1309" i="1"/>
  <c r="H1300" i="1"/>
  <c r="H1292" i="1"/>
  <c r="H1284" i="1"/>
  <c r="H1276" i="1"/>
  <c r="H1268" i="1"/>
  <c r="M1268" i="1"/>
  <c r="Q1268" i="1"/>
  <c r="H1260" i="1"/>
  <c r="H1252" i="1"/>
  <c r="H1244" i="1"/>
  <c r="H1236" i="1"/>
  <c r="H1228" i="1"/>
  <c r="H1220" i="1"/>
  <c r="H1212" i="1"/>
  <c r="H1204" i="1"/>
  <c r="M1204" i="1"/>
  <c r="Q1204" i="1"/>
  <c r="H1196" i="1"/>
  <c r="H1188" i="1"/>
  <c r="H1180" i="1"/>
  <c r="H1172" i="1"/>
  <c r="H1164" i="1"/>
  <c r="H1156" i="1"/>
  <c r="H1148" i="1"/>
  <c r="H1140" i="1"/>
  <c r="M1140" i="1"/>
  <c r="Q1140" i="1"/>
  <c r="H1132" i="1"/>
  <c r="H1124" i="1"/>
  <c r="H1116" i="1"/>
  <c r="H1108" i="1"/>
  <c r="H1100" i="1"/>
  <c r="H1092" i="1"/>
  <c r="H1084" i="1"/>
  <c r="H1076" i="1"/>
  <c r="M1076" i="1"/>
  <c r="Q1076" i="1"/>
  <c r="H1068" i="1"/>
  <c r="H1060" i="1"/>
  <c r="H1052" i="1"/>
  <c r="H1044" i="1"/>
  <c r="H1036" i="1"/>
  <c r="H1028" i="1"/>
  <c r="H1020" i="1"/>
  <c r="H1012" i="1"/>
  <c r="M1012" i="1"/>
  <c r="Q1012" i="1"/>
  <c r="H1004" i="1"/>
  <c r="H996" i="1"/>
  <c r="H988" i="1"/>
  <c r="H980" i="1"/>
  <c r="H972" i="1"/>
  <c r="H964" i="1"/>
  <c r="H956" i="1"/>
  <c r="H948" i="1"/>
  <c r="M948" i="1"/>
  <c r="Q948" i="1"/>
  <c r="H940" i="1"/>
  <c r="H932" i="1"/>
  <c r="H924" i="1"/>
  <c r="H916" i="1"/>
  <c r="H908" i="1"/>
  <c r="H900" i="1"/>
  <c r="H892" i="1"/>
  <c r="H884" i="1"/>
  <c r="M884" i="1"/>
  <c r="Q884" i="1"/>
  <c r="H876" i="1"/>
  <c r="H868" i="1"/>
  <c r="H860" i="1"/>
  <c r="H852" i="1"/>
  <c r="H844" i="1"/>
  <c r="H836" i="1"/>
  <c r="H828" i="1"/>
  <c r="H820" i="1"/>
  <c r="H812" i="1"/>
  <c r="H804" i="1"/>
  <c r="H796" i="1"/>
  <c r="H788" i="1"/>
  <c r="H780" i="1"/>
  <c r="H772" i="1"/>
  <c r="H764" i="1"/>
  <c r="H756" i="1"/>
  <c r="H748" i="1"/>
  <c r="H740" i="1"/>
  <c r="H732" i="1"/>
  <c r="H724" i="1"/>
  <c r="H716" i="1"/>
  <c r="H708" i="1"/>
  <c r="H700" i="1"/>
  <c r="H692" i="1"/>
  <c r="H684" i="1"/>
  <c r="H676" i="1"/>
  <c r="H668" i="1"/>
  <c r="H660" i="1"/>
  <c r="H652" i="1"/>
  <c r="H644" i="1"/>
  <c r="H636" i="1"/>
  <c r="H628" i="1"/>
  <c r="H620" i="1"/>
  <c r="H612" i="1"/>
  <c r="H604" i="1"/>
  <c r="H596" i="1"/>
  <c r="H588" i="1"/>
  <c r="H580" i="1"/>
  <c r="H572" i="1"/>
  <c r="H564" i="1"/>
  <c r="H556" i="1"/>
  <c r="H548" i="1"/>
  <c r="H540" i="1"/>
  <c r="H532" i="1"/>
  <c r="H524" i="1"/>
  <c r="H516" i="1"/>
  <c r="H508" i="1"/>
  <c r="H500" i="1"/>
  <c r="H492" i="1"/>
  <c r="H484" i="1"/>
  <c r="H476" i="1"/>
  <c r="H468" i="1"/>
  <c r="H460" i="1"/>
  <c r="H452" i="1"/>
  <c r="H444" i="1"/>
  <c r="H436" i="1"/>
  <c r="H428" i="1"/>
  <c r="H420" i="1"/>
  <c r="H412" i="1"/>
  <c r="K465" i="1"/>
  <c r="I1561" i="1"/>
  <c r="I1313" i="1"/>
  <c r="I1185" i="1"/>
  <c r="I1057" i="1"/>
  <c r="I929" i="1"/>
  <c r="I801" i="1"/>
  <c r="I673" i="1"/>
  <c r="I595" i="1"/>
  <c r="I547" i="1"/>
  <c r="I511" i="1"/>
  <c r="I478" i="1"/>
  <c r="I446" i="1"/>
  <c r="I414" i="1"/>
  <c r="I382" i="1"/>
  <c r="I350" i="1"/>
  <c r="I318" i="1"/>
  <c r="I286" i="1"/>
  <c r="I254" i="1"/>
  <c r="I222" i="1"/>
  <c r="I190" i="1"/>
  <c r="I158" i="1"/>
  <c r="I126" i="1"/>
  <c r="I94" i="1"/>
  <c r="I62" i="1"/>
  <c r="I30" i="1"/>
  <c r="H1829" i="1"/>
  <c r="H1797" i="1"/>
  <c r="H1772" i="1"/>
  <c r="M1772" i="1"/>
  <c r="Q1772" i="1"/>
  <c r="H1756" i="1"/>
  <c r="H1740" i="1"/>
  <c r="H1724" i="1"/>
  <c r="H1708" i="1"/>
  <c r="H1692" i="1"/>
  <c r="H1676" i="1"/>
  <c r="H1660" i="1"/>
  <c r="H1644" i="1"/>
  <c r="M1644" i="1"/>
  <c r="Q1644" i="1"/>
  <c r="H1628" i="1"/>
  <c r="H1612" i="1"/>
  <c r="H1596" i="1"/>
  <c r="H1580" i="1"/>
  <c r="H1564" i="1"/>
  <c r="H1548" i="1"/>
  <c r="H1532" i="1"/>
  <c r="H1516" i="1"/>
  <c r="M1516" i="1"/>
  <c r="Q1516" i="1"/>
  <c r="H1500" i="1"/>
  <c r="H1484" i="1"/>
  <c r="H1468" i="1"/>
  <c r="H1452" i="1"/>
  <c r="H1436" i="1"/>
  <c r="H1420" i="1"/>
  <c r="H1404" i="1"/>
  <c r="H1388" i="1"/>
  <c r="M1388" i="1"/>
  <c r="Q1388" i="1"/>
  <c r="H1372" i="1"/>
  <c r="H1356" i="1"/>
  <c r="H1340" i="1"/>
  <c r="H1330" i="1"/>
  <c r="H1318" i="1"/>
  <c r="H1308" i="1"/>
  <c r="H1299" i="1"/>
  <c r="H1291" i="1"/>
  <c r="M1291" i="1"/>
  <c r="Q1291" i="1"/>
  <c r="H1283" i="1"/>
  <c r="H1275" i="1"/>
  <c r="H1267" i="1"/>
  <c r="H1259" i="1"/>
  <c r="H1251" i="1"/>
  <c r="H1243" i="1"/>
  <c r="H1235" i="1"/>
  <c r="H1227" i="1"/>
  <c r="M1227" i="1"/>
  <c r="Q1227" i="1"/>
  <c r="H1219" i="1"/>
  <c r="H1211" i="1"/>
  <c r="H1203" i="1"/>
  <c r="H1195" i="1"/>
  <c r="H1187" i="1"/>
  <c r="H1179" i="1"/>
  <c r="H1171" i="1"/>
  <c r="H1163" i="1"/>
  <c r="M1163" i="1"/>
  <c r="Q1163" i="1"/>
  <c r="H1155" i="1"/>
  <c r="H1147" i="1"/>
  <c r="H1139" i="1"/>
  <c r="H1131" i="1"/>
  <c r="H1123" i="1"/>
  <c r="H1115" i="1"/>
  <c r="H1107" i="1"/>
  <c r="H1099" i="1"/>
  <c r="M1099" i="1"/>
  <c r="Q1099" i="1"/>
  <c r="H1091" i="1"/>
  <c r="H1083" i="1"/>
  <c r="H1075" i="1"/>
  <c r="H1067" i="1"/>
  <c r="H1059" i="1"/>
  <c r="H1051" i="1"/>
  <c r="H1043" i="1"/>
  <c r="H1035" i="1"/>
  <c r="M1035" i="1"/>
  <c r="Q1035" i="1"/>
  <c r="H1027" i="1"/>
  <c r="H1019" i="1"/>
  <c r="H1011" i="1"/>
  <c r="H1003" i="1"/>
  <c r="H995" i="1"/>
  <c r="H987" i="1"/>
  <c r="H979" i="1"/>
  <c r="H971" i="1"/>
  <c r="M971" i="1"/>
  <c r="Q971" i="1"/>
  <c r="H963" i="1"/>
  <c r="H955" i="1"/>
  <c r="H947" i="1"/>
  <c r="H939" i="1"/>
  <c r="H931" i="1"/>
  <c r="H923" i="1"/>
  <c r="H915" i="1"/>
  <c r="H907" i="1"/>
  <c r="M907" i="1"/>
  <c r="Q907" i="1"/>
  <c r="H899" i="1"/>
  <c r="H891" i="1"/>
  <c r="H883" i="1"/>
  <c r="H875" i="1"/>
  <c r="H867" i="1"/>
  <c r="H859" i="1"/>
  <c r="H851" i="1"/>
  <c r="H843" i="1"/>
  <c r="H835" i="1"/>
  <c r="H827" i="1"/>
  <c r="H819" i="1"/>
  <c r="H811" i="1"/>
  <c r="H803" i="1"/>
  <c r="H795" i="1"/>
  <c r="H787" i="1"/>
  <c r="H779" i="1"/>
  <c r="H771" i="1"/>
  <c r="H763" i="1"/>
  <c r="H755" i="1"/>
  <c r="H747" i="1"/>
  <c r="H739" i="1"/>
  <c r="H731" i="1"/>
  <c r="H723" i="1"/>
  <c r="H715" i="1"/>
  <c r="H707" i="1"/>
  <c r="H699" i="1"/>
  <c r="H691" i="1"/>
  <c r="H683" i="1"/>
  <c r="H675" i="1"/>
  <c r="H667" i="1"/>
  <c r="H659" i="1"/>
  <c r="H651" i="1"/>
  <c r="H643" i="1"/>
  <c r="H635" i="1"/>
  <c r="H627" i="1"/>
  <c r="H619" i="1"/>
  <c r="H611" i="1"/>
  <c r="H603" i="1"/>
  <c r="H595" i="1"/>
  <c r="H587" i="1"/>
  <c r="H579" i="1"/>
  <c r="H571" i="1"/>
  <c r="H563" i="1"/>
  <c r="H555" i="1"/>
  <c r="H547" i="1"/>
  <c r="H539" i="1"/>
  <c r="H531" i="1"/>
  <c r="H523" i="1"/>
  <c r="H515" i="1"/>
  <c r="H507" i="1"/>
  <c r="K401" i="1"/>
  <c r="I1553" i="1"/>
  <c r="I1311" i="1"/>
  <c r="I1183" i="1"/>
  <c r="I1055" i="1"/>
  <c r="I927" i="1"/>
  <c r="I799" i="1"/>
  <c r="I671" i="1"/>
  <c r="I594" i="1"/>
  <c r="I546" i="1"/>
  <c r="I510" i="1"/>
  <c r="I477" i="1"/>
  <c r="I445" i="1"/>
  <c r="I413" i="1"/>
  <c r="I381" i="1"/>
  <c r="I349" i="1"/>
  <c r="I317" i="1"/>
  <c r="I285" i="1"/>
  <c r="I253" i="1"/>
  <c r="I221" i="1"/>
  <c r="I189" i="1"/>
  <c r="I157" i="1"/>
  <c r="I125" i="1"/>
  <c r="I93" i="1"/>
  <c r="I61" i="1"/>
  <c r="I29" i="1"/>
  <c r="H1828" i="1"/>
  <c r="H1796" i="1"/>
  <c r="H1768" i="1"/>
  <c r="H1752" i="1"/>
  <c r="M1752" i="1"/>
  <c r="Q1752" i="1"/>
  <c r="H1736" i="1"/>
  <c r="H1720" i="1"/>
  <c r="H1704" i="1"/>
  <c r="H1688" i="1"/>
  <c r="H1672" i="1"/>
  <c r="H1656" i="1"/>
  <c r="H1640" i="1"/>
  <c r="H1624" i="1"/>
  <c r="M1624" i="1"/>
  <c r="Q1624" i="1"/>
  <c r="H1608" i="1"/>
  <c r="H1592" i="1"/>
  <c r="H1576" i="1"/>
  <c r="H1560" i="1"/>
  <c r="H1544" i="1"/>
  <c r="H1528" i="1"/>
  <c r="H1512" i="1"/>
  <c r="H1496" i="1"/>
  <c r="M1496" i="1"/>
  <c r="Q1496" i="1"/>
  <c r="H1480" i="1"/>
  <c r="H1464" i="1"/>
  <c r="H1448" i="1"/>
  <c r="H1432" i="1"/>
  <c r="H1416" i="1"/>
  <c r="H1400" i="1"/>
  <c r="H1384" i="1"/>
  <c r="H1368" i="1"/>
  <c r="M1368" i="1"/>
  <c r="Q1368" i="1"/>
  <c r="H1352" i="1"/>
  <c r="H1339" i="1"/>
  <c r="H1328" i="1"/>
  <c r="H1317" i="1"/>
  <c r="H1307" i="1"/>
  <c r="H1298" i="1"/>
  <c r="H1290" i="1"/>
  <c r="H1282" i="1"/>
  <c r="M1282" i="1"/>
  <c r="Q1282" i="1"/>
  <c r="H1274" i="1"/>
  <c r="H1266" i="1"/>
  <c r="H1258" i="1"/>
  <c r="H1250" i="1"/>
  <c r="H1242" i="1"/>
  <c r="H1234" i="1"/>
  <c r="H1226" i="1"/>
  <c r="H1218" i="1"/>
  <c r="M1218" i="1"/>
  <c r="Q1218" i="1"/>
  <c r="H1210" i="1"/>
  <c r="H1202" i="1"/>
  <c r="H1194" i="1"/>
  <c r="H1186" i="1"/>
  <c r="H1178" i="1"/>
  <c r="H1170" i="1"/>
  <c r="H1162" i="1"/>
  <c r="H1154" i="1"/>
  <c r="M1154" i="1"/>
  <c r="Q1154" i="1"/>
  <c r="H1146" i="1"/>
  <c r="H1138" i="1"/>
  <c r="H1130" i="1"/>
  <c r="H1122" i="1"/>
  <c r="H1114" i="1"/>
  <c r="H1106" i="1"/>
  <c r="H1098" i="1"/>
  <c r="H1090" i="1"/>
  <c r="M1090" i="1"/>
  <c r="Q1090" i="1"/>
  <c r="H1082" i="1"/>
  <c r="H1074" i="1"/>
  <c r="H1066" i="1"/>
  <c r="H1058" i="1"/>
  <c r="H1050" i="1"/>
  <c r="H1042" i="1"/>
  <c r="H1034" i="1"/>
  <c r="H1026" i="1"/>
  <c r="M1026" i="1"/>
  <c r="Q1026" i="1"/>
  <c r="H1018" i="1"/>
  <c r="H1010" i="1"/>
  <c r="H1002" i="1"/>
  <c r="H994" i="1"/>
  <c r="H986" i="1"/>
  <c r="H978" i="1"/>
  <c r="H970" i="1"/>
  <c r="H962" i="1"/>
  <c r="M962" i="1"/>
  <c r="Q962" i="1"/>
  <c r="H954" i="1"/>
  <c r="H946" i="1"/>
  <c r="H938" i="1"/>
  <c r="H930" i="1"/>
  <c r="H922" i="1"/>
  <c r="H914" i="1"/>
  <c r="H906" i="1"/>
  <c r="H898" i="1"/>
  <c r="M898" i="1"/>
  <c r="Q898" i="1"/>
  <c r="H890" i="1"/>
  <c r="H882" i="1"/>
  <c r="H874" i="1"/>
  <c r="H866" i="1"/>
  <c r="H858" i="1"/>
  <c r="H850" i="1"/>
  <c r="H842" i="1"/>
  <c r="H834" i="1"/>
  <c r="H826" i="1"/>
  <c r="H818" i="1"/>
  <c r="H810" i="1"/>
  <c r="H802" i="1"/>
  <c r="H794" i="1"/>
  <c r="H786" i="1"/>
  <c r="H778" i="1"/>
  <c r="H770" i="1"/>
  <c r="H762" i="1"/>
  <c r="H754" i="1"/>
  <c r="H746" i="1"/>
  <c r="H738" i="1"/>
  <c r="H730" i="1"/>
  <c r="H722" i="1"/>
  <c r="H714" i="1"/>
  <c r="H706" i="1"/>
  <c r="H698" i="1"/>
  <c r="H690" i="1"/>
  <c r="H682" i="1"/>
  <c r="H674" i="1"/>
  <c r="H666" i="1"/>
  <c r="H658" i="1"/>
  <c r="H650" i="1"/>
  <c r="H642" i="1"/>
  <c r="H634" i="1"/>
  <c r="H626" i="1"/>
  <c r="H618" i="1"/>
  <c r="H610" i="1"/>
  <c r="H602" i="1"/>
  <c r="H594" i="1"/>
  <c r="H586" i="1"/>
  <c r="H578" i="1"/>
  <c r="H570" i="1"/>
  <c r="H562" i="1"/>
  <c r="H554" i="1"/>
  <c r="H546" i="1"/>
  <c r="H538" i="1"/>
  <c r="H530" i="1"/>
  <c r="H522" i="1"/>
  <c r="H514" i="1"/>
  <c r="H506" i="1"/>
  <c r="H498" i="1"/>
  <c r="H490" i="1"/>
  <c r="H482" i="1"/>
  <c r="H474" i="1"/>
  <c r="H466" i="1"/>
  <c r="H458" i="1"/>
  <c r="H450" i="1"/>
  <c r="H442" i="1"/>
  <c r="H434" i="1"/>
  <c r="H426" i="1"/>
  <c r="H418" i="1"/>
  <c r="H410" i="1"/>
  <c r="H402" i="1"/>
  <c r="H394" i="1"/>
  <c r="H386" i="1"/>
  <c r="H378" i="1"/>
  <c r="H370" i="1"/>
  <c r="H362" i="1"/>
  <c r="H354" i="1"/>
  <c r="H346" i="1"/>
  <c r="H338" i="1"/>
  <c r="H330" i="1"/>
  <c r="H322" i="1"/>
  <c r="H314" i="1"/>
  <c r="H306" i="1"/>
  <c r="H298" i="1"/>
  <c r="H290" i="1"/>
  <c r="H282" i="1"/>
  <c r="H274" i="1"/>
  <c r="H266" i="1"/>
  <c r="H258" i="1"/>
  <c r="H250" i="1"/>
  <c r="H242" i="1"/>
  <c r="H234" i="1"/>
  <c r="H226" i="1"/>
  <c r="H218" i="1"/>
  <c r="H210" i="1"/>
  <c r="H202" i="1"/>
  <c r="H194" i="1"/>
  <c r="K83" i="1"/>
  <c r="I1497" i="1"/>
  <c r="I1281" i="1"/>
  <c r="I1153" i="1"/>
  <c r="I1025" i="1"/>
  <c r="I897" i="1"/>
  <c r="I769" i="1"/>
  <c r="I641" i="1"/>
  <c r="I583" i="1"/>
  <c r="I538" i="1"/>
  <c r="I502" i="1"/>
  <c r="I470" i="1"/>
  <c r="I438" i="1"/>
  <c r="I406" i="1"/>
  <c r="I374" i="1"/>
  <c r="I342" i="1"/>
  <c r="I310" i="1"/>
  <c r="I278" i="1"/>
  <c r="I246" i="1"/>
  <c r="I214" i="1"/>
  <c r="I182" i="1"/>
  <c r="I150" i="1"/>
  <c r="I118" i="1"/>
  <c r="I86" i="1"/>
  <c r="I54" i="1"/>
  <c r="I22" i="1"/>
  <c r="H1821" i="1"/>
  <c r="H1789" i="1"/>
  <c r="H1766" i="1"/>
  <c r="H1750" i="1"/>
  <c r="H1734" i="1"/>
  <c r="H1718" i="1"/>
  <c r="M1718" i="1"/>
  <c r="Q1718" i="1"/>
  <c r="H1702" i="1"/>
  <c r="H1686" i="1"/>
  <c r="H1670" i="1"/>
  <c r="H1654" i="1"/>
  <c r="H1638" i="1"/>
  <c r="H1622" i="1"/>
  <c r="H1606" i="1"/>
  <c r="H1590" i="1"/>
  <c r="M1590" i="1"/>
  <c r="Q1590" i="1"/>
  <c r="H1574" i="1"/>
  <c r="H1558" i="1"/>
  <c r="H1542" i="1"/>
  <c r="H1526" i="1"/>
  <c r="H1510" i="1"/>
  <c r="H1494" i="1"/>
  <c r="H1478" i="1"/>
  <c r="H1462" i="1"/>
  <c r="M1462" i="1"/>
  <c r="Q1462" i="1"/>
  <c r="H1446" i="1"/>
  <c r="H1430" i="1"/>
  <c r="H1414" i="1"/>
  <c r="H1398" i="1"/>
  <c r="H1382" i="1"/>
  <c r="H1366" i="1"/>
  <c r="H1350" i="1"/>
  <c r="H1338" i="1"/>
  <c r="M1338" i="1"/>
  <c r="Q1338" i="1"/>
  <c r="H1326" i="1"/>
  <c r="H1316" i="1"/>
  <c r="H1306" i="1"/>
  <c r="H1297" i="1"/>
  <c r="H1289" i="1"/>
  <c r="H1281" i="1"/>
  <c r="H1273" i="1"/>
  <c r="H1265" i="1"/>
  <c r="M1265" i="1"/>
  <c r="Q1265" i="1"/>
  <c r="H1257" i="1"/>
  <c r="H1249" i="1"/>
  <c r="H1241" i="1"/>
  <c r="H1233" i="1"/>
  <c r="H1225" i="1"/>
  <c r="H1217" i="1"/>
  <c r="H1209" i="1"/>
  <c r="H1201" i="1"/>
  <c r="M1201" i="1"/>
  <c r="Q1201" i="1"/>
  <c r="H1193" i="1"/>
  <c r="H1185" i="1"/>
  <c r="H1177" i="1"/>
  <c r="H1169" i="1"/>
  <c r="H1161" i="1"/>
  <c r="H1153" i="1"/>
  <c r="H1145" i="1"/>
  <c r="H1137" i="1"/>
  <c r="M1137" i="1"/>
  <c r="Q1137" i="1"/>
  <c r="H1129" i="1"/>
  <c r="H1121" i="1"/>
  <c r="H1113" i="1"/>
  <c r="H1105" i="1"/>
  <c r="H1097" i="1"/>
  <c r="H1089" i="1"/>
  <c r="H1081" i="1"/>
  <c r="H1073" i="1"/>
  <c r="M1073" i="1"/>
  <c r="Q1073" i="1"/>
  <c r="H1065" i="1"/>
  <c r="H1057" i="1"/>
  <c r="H1049" i="1"/>
  <c r="H1041" i="1"/>
  <c r="H1033" i="1"/>
  <c r="H1025" i="1"/>
  <c r="H1017" i="1"/>
  <c r="H1009" i="1"/>
  <c r="M1009" i="1"/>
  <c r="Q1009" i="1"/>
  <c r="H1001" i="1"/>
  <c r="H993" i="1"/>
  <c r="H985" i="1"/>
  <c r="H977" i="1"/>
  <c r="H969" i="1"/>
  <c r="H961" i="1"/>
  <c r="H953" i="1"/>
  <c r="H945" i="1"/>
  <c r="M945" i="1"/>
  <c r="Q945" i="1"/>
  <c r="H937" i="1"/>
  <c r="H929" i="1"/>
  <c r="H921" i="1"/>
  <c r="H913" i="1"/>
  <c r="H905" i="1"/>
  <c r="H897" i="1"/>
  <c r="H889" i="1"/>
  <c r="H881" i="1"/>
  <c r="M881" i="1"/>
  <c r="Q881" i="1"/>
  <c r="H873" i="1"/>
  <c r="H865" i="1"/>
  <c r="H857" i="1"/>
  <c r="H849" i="1"/>
  <c r="H841" i="1"/>
  <c r="H833" i="1"/>
  <c r="H825" i="1"/>
  <c r="H817" i="1"/>
  <c r="H809" i="1"/>
  <c r="H801" i="1"/>
  <c r="H793" i="1"/>
  <c r="H785" i="1"/>
  <c r="H777" i="1"/>
  <c r="H769" i="1"/>
  <c r="H761" i="1"/>
  <c r="H753" i="1"/>
  <c r="M753" i="1"/>
  <c r="Q753" i="1"/>
  <c r="H745" i="1"/>
  <c r="H737" i="1"/>
  <c r="H729" i="1"/>
  <c r="H721" i="1"/>
  <c r="H713" i="1"/>
  <c r="H705" i="1"/>
  <c r="H697" i="1"/>
  <c r="H689" i="1"/>
  <c r="M689" i="1"/>
  <c r="Q689" i="1"/>
  <c r="H681" i="1"/>
  <c r="H673" i="1"/>
  <c r="H665" i="1"/>
  <c r="H657" i="1"/>
  <c r="H649" i="1"/>
  <c r="H641" i="1"/>
  <c r="H633" i="1"/>
  <c r="H625" i="1"/>
  <c r="M625" i="1"/>
  <c r="Q625" i="1"/>
  <c r="H617" i="1"/>
  <c r="H609" i="1"/>
  <c r="H601" i="1"/>
  <c r="H593" i="1"/>
  <c r="H585" i="1"/>
  <c r="H577" i="1"/>
  <c r="H569" i="1"/>
  <c r="H561" i="1"/>
  <c r="M561" i="1"/>
  <c r="Q561" i="1"/>
  <c r="H553" i="1"/>
  <c r="H545" i="1"/>
  <c r="H537" i="1"/>
  <c r="H529" i="1"/>
  <c r="H521" i="1"/>
  <c r="H513" i="1"/>
  <c r="H505" i="1"/>
  <c r="H497" i="1"/>
  <c r="M497" i="1"/>
  <c r="Q497" i="1"/>
  <c r="H489" i="1"/>
  <c r="H481" i="1"/>
  <c r="H473" i="1"/>
  <c r="H465" i="1"/>
  <c r="H457" i="1"/>
  <c r="H449" i="1"/>
  <c r="H441" i="1"/>
  <c r="H433" i="1"/>
  <c r="M433" i="1"/>
  <c r="Q433" i="1"/>
  <c r="H425" i="1"/>
  <c r="H417" i="1"/>
  <c r="K65" i="1"/>
  <c r="I1489" i="1"/>
  <c r="I1279" i="1"/>
  <c r="I1151" i="1"/>
  <c r="I1023" i="1"/>
  <c r="I895" i="1"/>
  <c r="I767" i="1"/>
  <c r="I639" i="1"/>
  <c r="I582" i="1"/>
  <c r="I537" i="1"/>
  <c r="I501" i="1"/>
  <c r="I469" i="1"/>
  <c r="I437" i="1"/>
  <c r="I405" i="1"/>
  <c r="I373" i="1"/>
  <c r="I341" i="1"/>
  <c r="I309" i="1"/>
  <c r="I277" i="1"/>
  <c r="I245" i="1"/>
  <c r="I213" i="1"/>
  <c r="I181" i="1"/>
  <c r="I149" i="1"/>
  <c r="I117" i="1"/>
  <c r="I85" i="1"/>
  <c r="I53" i="1"/>
  <c r="I21" i="1"/>
  <c r="H1820" i="1"/>
  <c r="H1788" i="1"/>
  <c r="H1765" i="1"/>
  <c r="H1749" i="1"/>
  <c r="M1749" i="1"/>
  <c r="Q1749" i="1"/>
  <c r="H1733" i="1"/>
  <c r="H1717" i="1"/>
  <c r="H1701" i="1"/>
  <c r="H1685" i="1"/>
  <c r="H1669" i="1"/>
  <c r="H1653" i="1"/>
  <c r="H1637" i="1"/>
  <c r="H1621" i="1"/>
  <c r="M1621" i="1"/>
  <c r="Q1621" i="1"/>
  <c r="H1605" i="1"/>
  <c r="H1589" i="1"/>
  <c r="H1573" i="1"/>
  <c r="H1557" i="1"/>
  <c r="H1541" i="1"/>
  <c r="H1525" i="1"/>
  <c r="H1509" i="1"/>
  <c r="H1493" i="1"/>
  <c r="M1493" i="1"/>
  <c r="Q1493" i="1"/>
  <c r="H1477" i="1"/>
  <c r="H1461" i="1"/>
  <c r="H1445" i="1"/>
  <c r="H1429" i="1"/>
  <c r="H1413" i="1"/>
  <c r="H1397" i="1"/>
  <c r="H1381" i="1"/>
  <c r="H1365" i="1"/>
  <c r="M1365" i="1"/>
  <c r="Q1365" i="1"/>
  <c r="H1349" i="1"/>
  <c r="H1336" i="1"/>
  <c r="H1325" i="1"/>
  <c r="H1315" i="1"/>
  <c r="H1304" i="1"/>
  <c r="H1296" i="1"/>
  <c r="H1288" i="1"/>
  <c r="H1280" i="1"/>
  <c r="M1280" i="1"/>
  <c r="Q1280" i="1"/>
  <c r="H1272" i="1"/>
  <c r="H1264" i="1"/>
  <c r="H1256" i="1"/>
  <c r="H1248" i="1"/>
  <c r="H1240" i="1"/>
  <c r="H1232" i="1"/>
  <c r="H1224" i="1"/>
  <c r="H1216" i="1"/>
  <c r="M1216" i="1"/>
  <c r="Q1216" i="1"/>
  <c r="H1208" i="1"/>
  <c r="H1200" i="1"/>
  <c r="H1192" i="1"/>
  <c r="H1184" i="1"/>
  <c r="H1176" i="1"/>
  <c r="H1168" i="1"/>
  <c r="H1160" i="1"/>
  <c r="H1152" i="1"/>
  <c r="M1152" i="1"/>
  <c r="Q1152" i="1"/>
  <c r="H1144" i="1"/>
  <c r="H1136" i="1"/>
  <c r="H1128" i="1"/>
  <c r="H1120" i="1"/>
  <c r="H1112" i="1"/>
  <c r="H1104" i="1"/>
  <c r="H1096" i="1"/>
  <c r="H1088" i="1"/>
  <c r="M1088" i="1"/>
  <c r="Q1088" i="1"/>
  <c r="H1080" i="1"/>
  <c r="H1072" i="1"/>
  <c r="H1064" i="1"/>
  <c r="H1056" i="1"/>
  <c r="H1048" i="1"/>
  <c r="H1040" i="1"/>
  <c r="H1032" i="1"/>
  <c r="H1024" i="1"/>
  <c r="M1024" i="1"/>
  <c r="Q1024" i="1"/>
  <c r="H1016" i="1"/>
  <c r="H1008" i="1"/>
  <c r="H1000" i="1"/>
  <c r="H992" i="1"/>
  <c r="H984" i="1"/>
  <c r="H976" i="1"/>
  <c r="H968" i="1"/>
  <c r="H960" i="1"/>
  <c r="M960" i="1"/>
  <c r="Q960" i="1"/>
  <c r="H952" i="1"/>
  <c r="H944" i="1"/>
  <c r="H936" i="1"/>
  <c r="H928" i="1"/>
  <c r="H920" i="1"/>
  <c r="H912" i="1"/>
  <c r="H904" i="1"/>
  <c r="H896" i="1"/>
  <c r="M896" i="1"/>
  <c r="Q896" i="1"/>
  <c r="H888" i="1"/>
  <c r="H880" i="1"/>
  <c r="H872" i="1"/>
  <c r="H864" i="1"/>
  <c r="H856" i="1"/>
  <c r="H848" i="1"/>
  <c r="H840" i="1"/>
  <c r="H832" i="1"/>
  <c r="M832" i="1"/>
  <c r="Q832" i="1"/>
  <c r="H824" i="1"/>
  <c r="H816" i="1"/>
  <c r="H808" i="1"/>
  <c r="H800" i="1"/>
  <c r="H792" i="1"/>
  <c r="H784" i="1"/>
  <c r="H776" i="1"/>
  <c r="H768" i="1"/>
  <c r="M768" i="1"/>
  <c r="Q768" i="1"/>
  <c r="H760" i="1"/>
  <c r="H752" i="1"/>
  <c r="H744" i="1"/>
  <c r="H736" i="1"/>
  <c r="H728" i="1"/>
  <c r="H720" i="1"/>
  <c r="H712" i="1"/>
  <c r="H704" i="1"/>
  <c r="M704" i="1"/>
  <c r="Q704" i="1"/>
  <c r="H696" i="1"/>
  <c r="H688" i="1"/>
  <c r="H680" i="1"/>
  <c r="H672" i="1"/>
  <c r="H664" i="1"/>
  <c r="H656" i="1"/>
  <c r="H648" i="1"/>
  <c r="H640" i="1"/>
  <c r="M640" i="1"/>
  <c r="Q640" i="1"/>
  <c r="H632" i="1"/>
  <c r="H624" i="1"/>
  <c r="H616" i="1"/>
  <c r="H608" i="1"/>
  <c r="H600" i="1"/>
  <c r="H592" i="1"/>
  <c r="H584" i="1"/>
  <c r="H576" i="1"/>
  <c r="M576" i="1"/>
  <c r="Q576" i="1"/>
  <c r="H568" i="1"/>
  <c r="H560" i="1"/>
  <c r="H552" i="1"/>
  <c r="H544" i="1"/>
  <c r="H536" i="1"/>
  <c r="H528" i="1"/>
  <c r="H520" i="1"/>
  <c r="H512" i="1"/>
  <c r="M512" i="1"/>
  <c r="Q512" i="1"/>
  <c r="H504" i="1"/>
  <c r="I1740" i="1"/>
  <c r="I1433" i="1"/>
  <c r="I1249" i="1"/>
  <c r="I1121" i="1"/>
  <c r="I993" i="1"/>
  <c r="I865" i="1"/>
  <c r="I737" i="1"/>
  <c r="I622" i="1"/>
  <c r="I570" i="1"/>
  <c r="I529" i="1"/>
  <c r="I494" i="1"/>
  <c r="I462" i="1"/>
  <c r="I430" i="1"/>
  <c r="I398" i="1"/>
  <c r="I366" i="1"/>
  <c r="I334" i="1"/>
  <c r="I302" i="1"/>
  <c r="I270" i="1"/>
  <c r="I238" i="1"/>
  <c r="I206" i="1"/>
  <c r="I174" i="1"/>
  <c r="I142" i="1"/>
  <c r="I110" i="1"/>
  <c r="I78" i="1"/>
  <c r="I46" i="1"/>
  <c r="I14" i="1"/>
  <c r="H1813" i="1"/>
  <c r="H1781" i="1"/>
  <c r="H1764" i="1"/>
  <c r="H1748" i="1"/>
  <c r="H1732" i="1"/>
  <c r="M1732" i="1"/>
  <c r="Q1732" i="1"/>
  <c r="H1716" i="1"/>
  <c r="H1700" i="1"/>
  <c r="H1684" i="1"/>
  <c r="H1668" i="1"/>
  <c r="H1652" i="1"/>
  <c r="H1636" i="1"/>
  <c r="H1620" i="1"/>
  <c r="H1604" i="1"/>
  <c r="M1604" i="1"/>
  <c r="Q1604" i="1"/>
  <c r="H1588" i="1"/>
  <c r="H1572" i="1"/>
  <c r="H1556" i="1"/>
  <c r="H1540" i="1"/>
  <c r="H1524" i="1"/>
  <c r="H1508" i="1"/>
  <c r="H1492" i="1"/>
  <c r="H1476" i="1"/>
  <c r="M1476" i="1"/>
  <c r="Q1476" i="1"/>
  <c r="H1460" i="1"/>
  <c r="H1444" i="1"/>
  <c r="H1428" i="1"/>
  <c r="H1412" i="1"/>
  <c r="H1396" i="1"/>
  <c r="H1380" i="1"/>
  <c r="H1364" i="1"/>
  <c r="H1348" i="1"/>
  <c r="M1348" i="1"/>
  <c r="Q1348" i="1"/>
  <c r="H1334" i="1"/>
  <c r="H1324" i="1"/>
  <c r="H1314" i="1"/>
  <c r="H1303" i="1"/>
  <c r="H1295" i="1"/>
  <c r="H1287" i="1"/>
  <c r="H1279" i="1"/>
  <c r="H1271" i="1"/>
  <c r="M1271" i="1"/>
  <c r="Q1271" i="1"/>
  <c r="H1263" i="1"/>
  <c r="H1255" i="1"/>
  <c r="H1247" i="1"/>
  <c r="H1239" i="1"/>
  <c r="H1231" i="1"/>
  <c r="H1223" i="1"/>
  <c r="H1215" i="1"/>
  <c r="H1207" i="1"/>
  <c r="M1207" i="1"/>
  <c r="Q1207" i="1"/>
  <c r="H1199" i="1"/>
  <c r="H1191" i="1"/>
  <c r="H1183" i="1"/>
  <c r="H1175" i="1"/>
  <c r="H1167" i="1"/>
  <c r="H1159" i="1"/>
  <c r="H1151" i="1"/>
  <c r="H1143" i="1"/>
  <c r="M1143" i="1"/>
  <c r="Q1143" i="1"/>
  <c r="H1135" i="1"/>
  <c r="H1127" i="1"/>
  <c r="H1119" i="1"/>
  <c r="H1111" i="1"/>
  <c r="H1103" i="1"/>
  <c r="H1095" i="1"/>
  <c r="H1087" i="1"/>
  <c r="H1079" i="1"/>
  <c r="M1079" i="1"/>
  <c r="Q1079" i="1"/>
  <c r="H1071" i="1"/>
  <c r="H1063" i="1"/>
  <c r="H1055" i="1"/>
  <c r="H1047" i="1"/>
  <c r="H1039" i="1"/>
  <c r="H1031" i="1"/>
  <c r="H1023" i="1"/>
  <c r="H1015" i="1"/>
  <c r="M1015" i="1"/>
  <c r="Q1015" i="1"/>
  <c r="H1007" i="1"/>
  <c r="H999" i="1"/>
  <c r="H991" i="1"/>
  <c r="H983" i="1"/>
  <c r="H975" i="1"/>
  <c r="H967" i="1"/>
  <c r="H959" i="1"/>
  <c r="H951" i="1"/>
  <c r="M951" i="1"/>
  <c r="Q951" i="1"/>
  <c r="H943" i="1"/>
  <c r="H935" i="1"/>
  <c r="H927" i="1"/>
  <c r="H919" i="1"/>
  <c r="H911" i="1"/>
  <c r="H903" i="1"/>
  <c r="H895" i="1"/>
  <c r="H887" i="1"/>
  <c r="M887" i="1"/>
  <c r="Q887" i="1"/>
  <c r="H879" i="1"/>
  <c r="H871" i="1"/>
  <c r="H863" i="1"/>
  <c r="H855" i="1"/>
  <c r="H847" i="1"/>
  <c r="H839" i="1"/>
  <c r="H831" i="1"/>
  <c r="H823" i="1"/>
  <c r="M823" i="1"/>
  <c r="Q823" i="1"/>
  <c r="H815" i="1"/>
  <c r="H807" i="1"/>
  <c r="H799" i="1"/>
  <c r="H791" i="1"/>
  <c r="H783" i="1"/>
  <c r="H775" i="1"/>
  <c r="H767" i="1"/>
  <c r="H759" i="1"/>
  <c r="M759" i="1"/>
  <c r="Q759" i="1"/>
  <c r="H751" i="1"/>
  <c r="H743" i="1"/>
  <c r="H735" i="1"/>
  <c r="H727" i="1"/>
  <c r="H719" i="1"/>
  <c r="H711" i="1"/>
  <c r="I1089" i="1"/>
  <c r="I609" i="1"/>
  <c r="I454" i="1"/>
  <c r="I326" i="1"/>
  <c r="I198" i="1"/>
  <c r="I70" i="1"/>
  <c r="H1774" i="1"/>
  <c r="H1710" i="1"/>
  <c r="H1646" i="1"/>
  <c r="H1582" i="1"/>
  <c r="M1582" i="1"/>
  <c r="Q1582" i="1"/>
  <c r="H1518" i="1"/>
  <c r="H1454" i="1"/>
  <c r="H1390" i="1"/>
  <c r="H1332" i="1"/>
  <c r="H1293" i="1"/>
  <c r="H1261" i="1"/>
  <c r="H1229" i="1"/>
  <c r="H1197" i="1"/>
  <c r="M1197" i="1"/>
  <c r="Q1197" i="1"/>
  <c r="H1165" i="1"/>
  <c r="H1133" i="1"/>
  <c r="H1101" i="1"/>
  <c r="H1069" i="1"/>
  <c r="H1037" i="1"/>
  <c r="H1005" i="1"/>
  <c r="H973" i="1"/>
  <c r="H941" i="1"/>
  <c r="M941" i="1"/>
  <c r="Q941" i="1"/>
  <c r="H909" i="1"/>
  <c r="H877" i="1"/>
  <c r="H845" i="1"/>
  <c r="H813" i="1"/>
  <c r="H781" i="1"/>
  <c r="H749" i="1"/>
  <c r="H717" i="1"/>
  <c r="H693" i="1"/>
  <c r="M693" i="1"/>
  <c r="Q693" i="1"/>
  <c r="H670" i="1"/>
  <c r="H647" i="1"/>
  <c r="H629" i="1"/>
  <c r="H606" i="1"/>
  <c r="H583" i="1"/>
  <c r="H565" i="1"/>
  <c r="H542" i="1"/>
  <c r="H519" i="1"/>
  <c r="M519" i="1"/>
  <c r="Q519" i="1"/>
  <c r="H501" i="1"/>
  <c r="H487" i="1"/>
  <c r="H475" i="1"/>
  <c r="H462" i="1"/>
  <c r="H448" i="1"/>
  <c r="H437" i="1"/>
  <c r="H423" i="1"/>
  <c r="H411" i="1"/>
  <c r="M411" i="1"/>
  <c r="Q411" i="1"/>
  <c r="H401" i="1"/>
  <c r="H392" i="1"/>
  <c r="H383" i="1"/>
  <c r="H374" i="1"/>
  <c r="H365" i="1"/>
  <c r="H356" i="1"/>
  <c r="H347" i="1"/>
  <c r="H337" i="1"/>
  <c r="M337" i="1"/>
  <c r="Q337" i="1"/>
  <c r="H328" i="1"/>
  <c r="H319" i="1"/>
  <c r="H310" i="1"/>
  <c r="H301" i="1"/>
  <c r="H292" i="1"/>
  <c r="H283" i="1"/>
  <c r="H273" i="1"/>
  <c r="H264" i="1"/>
  <c r="M264" i="1"/>
  <c r="Q264" i="1"/>
  <c r="H255" i="1"/>
  <c r="H246" i="1"/>
  <c r="H237" i="1"/>
  <c r="H228" i="1"/>
  <c r="H219" i="1"/>
  <c r="H209" i="1"/>
  <c r="H200" i="1"/>
  <c r="H191" i="1"/>
  <c r="M191" i="1"/>
  <c r="Q191" i="1"/>
  <c r="H183" i="1"/>
  <c r="H175" i="1"/>
  <c r="H167" i="1"/>
  <c r="H159" i="1"/>
  <c r="H151" i="1"/>
  <c r="H143" i="1"/>
  <c r="H135" i="1"/>
  <c r="H127" i="1"/>
  <c r="H119" i="1"/>
  <c r="H111" i="1"/>
  <c r="H103" i="1"/>
  <c r="H95" i="1"/>
  <c r="H87" i="1"/>
  <c r="H79" i="1"/>
  <c r="H71" i="1"/>
  <c r="H63" i="1"/>
  <c r="H55" i="1"/>
  <c r="H47" i="1"/>
  <c r="H39" i="1"/>
  <c r="H31" i="1"/>
  <c r="H23" i="1"/>
  <c r="H15" i="1"/>
  <c r="I1717" i="1"/>
  <c r="I991" i="1"/>
  <c r="I569" i="1"/>
  <c r="I429" i="1"/>
  <c r="I301" i="1"/>
  <c r="I173" i="1"/>
  <c r="I45" i="1"/>
  <c r="H1760" i="1"/>
  <c r="H1696" i="1"/>
  <c r="H1632" i="1"/>
  <c r="M1632" i="1"/>
  <c r="Q1632" i="1"/>
  <c r="H1568" i="1"/>
  <c r="H1504" i="1"/>
  <c r="H1440" i="1"/>
  <c r="H1376" i="1"/>
  <c r="H1323" i="1"/>
  <c r="H1286" i="1"/>
  <c r="H1254" i="1"/>
  <c r="H1222" i="1"/>
  <c r="M1222" i="1"/>
  <c r="Q1222" i="1"/>
  <c r="H1190" i="1"/>
  <c r="H1158" i="1"/>
  <c r="H1126" i="1"/>
  <c r="H1094" i="1"/>
  <c r="H1062" i="1"/>
  <c r="H1030" i="1"/>
  <c r="H998" i="1"/>
  <c r="H966" i="1"/>
  <c r="M966" i="1"/>
  <c r="Q966" i="1"/>
  <c r="H934" i="1"/>
  <c r="H902" i="1"/>
  <c r="H870" i="1"/>
  <c r="H838" i="1"/>
  <c r="H806" i="1"/>
  <c r="H774" i="1"/>
  <c r="H742" i="1"/>
  <c r="H710" i="1"/>
  <c r="M710" i="1"/>
  <c r="Q710" i="1"/>
  <c r="H687" i="1"/>
  <c r="H669" i="1"/>
  <c r="H646" i="1"/>
  <c r="H623" i="1"/>
  <c r="H605" i="1"/>
  <c r="H582" i="1"/>
  <c r="H559" i="1"/>
  <c r="H541" i="1"/>
  <c r="M541" i="1"/>
  <c r="Q541" i="1"/>
  <c r="H518" i="1"/>
  <c r="H499" i="1"/>
  <c r="H486" i="1"/>
  <c r="H472" i="1"/>
  <c r="H461" i="1"/>
  <c r="H447" i="1"/>
  <c r="H435" i="1"/>
  <c r="H422" i="1"/>
  <c r="M422" i="1"/>
  <c r="Q422" i="1"/>
  <c r="H409" i="1"/>
  <c r="H400" i="1"/>
  <c r="H391" i="1"/>
  <c r="H382" i="1"/>
  <c r="H373" i="1"/>
  <c r="H364" i="1"/>
  <c r="H355" i="1"/>
  <c r="H345" i="1"/>
  <c r="M345" i="1"/>
  <c r="Q345" i="1"/>
  <c r="H336" i="1"/>
  <c r="H327" i="1"/>
  <c r="H318" i="1"/>
  <c r="H309" i="1"/>
  <c r="H300" i="1"/>
  <c r="H291" i="1"/>
  <c r="H281" i="1"/>
  <c r="H272" i="1"/>
  <c r="M272" i="1"/>
  <c r="Q272" i="1"/>
  <c r="H263" i="1"/>
  <c r="H254" i="1"/>
  <c r="H245" i="1"/>
  <c r="H236" i="1"/>
  <c r="H227" i="1"/>
  <c r="H217" i="1"/>
  <c r="H208" i="1"/>
  <c r="H199" i="1"/>
  <c r="M199" i="1"/>
  <c r="Q199" i="1"/>
  <c r="H190" i="1"/>
  <c r="H182" i="1"/>
  <c r="H174" i="1"/>
  <c r="H166" i="1"/>
  <c r="H158" i="1"/>
  <c r="H150" i="1"/>
  <c r="H142" i="1"/>
  <c r="H134" i="1"/>
  <c r="M134" i="1"/>
  <c r="Q134" i="1"/>
  <c r="H126" i="1"/>
  <c r="H118" i="1"/>
  <c r="H110" i="1"/>
  <c r="H102" i="1"/>
  <c r="H94" i="1"/>
  <c r="H86" i="1"/>
  <c r="H78" i="1"/>
  <c r="H70" i="1"/>
  <c r="H62" i="1"/>
  <c r="H54" i="1"/>
  <c r="H46" i="1"/>
  <c r="H38" i="1"/>
  <c r="H30" i="1"/>
  <c r="H22" i="1"/>
  <c r="H14" i="1"/>
  <c r="I1625" i="1"/>
  <c r="I961" i="1"/>
  <c r="I558" i="1"/>
  <c r="I422" i="1"/>
  <c r="I294" i="1"/>
  <c r="I166" i="1"/>
  <c r="I38" i="1"/>
  <c r="H1758" i="1"/>
  <c r="H1694" i="1"/>
  <c r="M1694" i="1"/>
  <c r="Q1694" i="1"/>
  <c r="H1630" i="1"/>
  <c r="H1566" i="1"/>
  <c r="H1502" i="1"/>
  <c r="H1438" i="1"/>
  <c r="H1374" i="1"/>
  <c r="H1322" i="1"/>
  <c r="H1285" i="1"/>
  <c r="H1253" i="1"/>
  <c r="M1253" i="1"/>
  <c r="Q1253" i="1"/>
  <c r="H1221" i="1"/>
  <c r="H1189" i="1"/>
  <c r="H1157" i="1"/>
  <c r="H1125" i="1"/>
  <c r="H1093" i="1"/>
  <c r="H1061" i="1"/>
  <c r="H1029" i="1"/>
  <c r="H997" i="1"/>
  <c r="M997" i="1"/>
  <c r="Q997" i="1"/>
  <c r="H965" i="1"/>
  <c r="H933" i="1"/>
  <c r="H901" i="1"/>
  <c r="H869" i="1"/>
  <c r="H837" i="1"/>
  <c r="H805" i="1"/>
  <c r="H773" i="1"/>
  <c r="H741" i="1"/>
  <c r="M741" i="1"/>
  <c r="Q741" i="1"/>
  <c r="H709" i="1"/>
  <c r="H686" i="1"/>
  <c r="H663" i="1"/>
  <c r="H645" i="1"/>
  <c r="H622" i="1"/>
  <c r="H599" i="1"/>
  <c r="H581" i="1"/>
  <c r="H558" i="1"/>
  <c r="M558" i="1"/>
  <c r="Q558" i="1"/>
  <c r="H535" i="1"/>
  <c r="H517" i="1"/>
  <c r="H496" i="1"/>
  <c r="H485" i="1"/>
  <c r="H471" i="1"/>
  <c r="H459" i="1"/>
  <c r="H446" i="1"/>
  <c r="H432" i="1"/>
  <c r="M432" i="1"/>
  <c r="Q432" i="1"/>
  <c r="H421" i="1"/>
  <c r="H408" i="1"/>
  <c r="H399" i="1"/>
  <c r="H390" i="1"/>
  <c r="H381" i="1"/>
  <c r="H372" i="1"/>
  <c r="H363" i="1"/>
  <c r="H353" i="1"/>
  <c r="M353" i="1"/>
  <c r="Q353" i="1"/>
  <c r="H344" i="1"/>
  <c r="H335" i="1"/>
  <c r="H326" i="1"/>
  <c r="H317" i="1"/>
  <c r="H308" i="1"/>
  <c r="H299" i="1"/>
  <c r="H289" i="1"/>
  <c r="H280" i="1"/>
  <c r="M280" i="1"/>
  <c r="Q280" i="1"/>
  <c r="H271" i="1"/>
  <c r="H262" i="1"/>
  <c r="H253" i="1"/>
  <c r="H244" i="1"/>
  <c r="H235" i="1"/>
  <c r="H225" i="1"/>
  <c r="H216" i="1"/>
  <c r="H207" i="1"/>
  <c r="M207" i="1"/>
  <c r="Q207" i="1"/>
  <c r="H198" i="1"/>
  <c r="H189" i="1"/>
  <c r="H181" i="1"/>
  <c r="H173" i="1"/>
  <c r="H165" i="1"/>
  <c r="H157" i="1"/>
  <c r="H149" i="1"/>
  <c r="H141" i="1"/>
  <c r="M141" i="1"/>
  <c r="Q141" i="1"/>
  <c r="H133" i="1"/>
  <c r="H125" i="1"/>
  <c r="H117" i="1"/>
  <c r="H109" i="1"/>
  <c r="H101" i="1"/>
  <c r="H93" i="1"/>
  <c r="H85" i="1"/>
  <c r="H77" i="1"/>
  <c r="H69" i="1"/>
  <c r="H61" i="1"/>
  <c r="H53" i="1"/>
  <c r="H45" i="1"/>
  <c r="H37" i="1"/>
  <c r="H29" i="1"/>
  <c r="H21" i="1"/>
  <c r="H13" i="1"/>
  <c r="I1425" i="1"/>
  <c r="I863" i="1"/>
  <c r="I528" i="1"/>
  <c r="I397" i="1"/>
  <c r="I269" i="1"/>
  <c r="I141" i="1"/>
  <c r="I13" i="1"/>
  <c r="H1744" i="1"/>
  <c r="M1744" i="1"/>
  <c r="Q1744" i="1"/>
  <c r="H1680" i="1"/>
  <c r="H1616" i="1"/>
  <c r="H1552" i="1"/>
  <c r="H1488" i="1"/>
  <c r="H1424" i="1"/>
  <c r="H1360" i="1"/>
  <c r="H1312" i="1"/>
  <c r="H1278" i="1"/>
  <c r="M1278" i="1"/>
  <c r="Q1278" i="1"/>
  <c r="H1246" i="1"/>
  <c r="H1214" i="1"/>
  <c r="H1182" i="1"/>
  <c r="H1150" i="1"/>
  <c r="H1118" i="1"/>
  <c r="H1086" i="1"/>
  <c r="H1054" i="1"/>
  <c r="H1022" i="1"/>
  <c r="M1022" i="1"/>
  <c r="Q1022" i="1"/>
  <c r="H990" i="1"/>
  <c r="H958" i="1"/>
  <c r="H926" i="1"/>
  <c r="H894" i="1"/>
  <c r="H862" i="1"/>
  <c r="H830" i="1"/>
  <c r="H798" i="1"/>
  <c r="H766" i="1"/>
  <c r="M766" i="1"/>
  <c r="Q766" i="1"/>
  <c r="H734" i="1"/>
  <c r="H703" i="1"/>
  <c r="H685" i="1"/>
  <c r="H662" i="1"/>
  <c r="H639" i="1"/>
  <c r="H621" i="1"/>
  <c r="H598" i="1"/>
  <c r="H575" i="1"/>
  <c r="M575" i="1"/>
  <c r="Q575" i="1"/>
  <c r="H557" i="1"/>
  <c r="H534" i="1"/>
  <c r="H511" i="1"/>
  <c r="H495" i="1"/>
  <c r="H483" i="1"/>
  <c r="H470" i="1"/>
  <c r="H456" i="1"/>
  <c r="H445" i="1"/>
  <c r="M445" i="1"/>
  <c r="Q445" i="1"/>
  <c r="H431" i="1"/>
  <c r="H419" i="1"/>
  <c r="H407" i="1"/>
  <c r="H398" i="1"/>
  <c r="H389" i="1"/>
  <c r="H380" i="1"/>
  <c r="H371" i="1"/>
  <c r="H361" i="1"/>
  <c r="M361" i="1"/>
  <c r="Q361" i="1"/>
  <c r="H352" i="1"/>
  <c r="H343" i="1"/>
  <c r="H334" i="1"/>
  <c r="H325" i="1"/>
  <c r="H316" i="1"/>
  <c r="H307" i="1"/>
  <c r="H297" i="1"/>
  <c r="H288" i="1"/>
  <c r="M288" i="1"/>
  <c r="Q288" i="1"/>
  <c r="H279" i="1"/>
  <c r="H270" i="1"/>
  <c r="H261" i="1"/>
  <c r="H252" i="1"/>
  <c r="H243" i="1"/>
  <c r="H233" i="1"/>
  <c r="H224" i="1"/>
  <c r="H215" i="1"/>
  <c r="M215" i="1"/>
  <c r="Q215" i="1"/>
  <c r="H206" i="1"/>
  <c r="H197" i="1"/>
  <c r="H188" i="1"/>
  <c r="H180" i="1"/>
  <c r="H172" i="1"/>
  <c r="H164" i="1"/>
  <c r="H156" i="1"/>
  <c r="H148" i="1"/>
  <c r="M148" i="1"/>
  <c r="Q148" i="1"/>
  <c r="H140" i="1"/>
  <c r="H132" i="1"/>
  <c r="H124" i="1"/>
  <c r="H116" i="1"/>
  <c r="H108" i="1"/>
  <c r="H100" i="1"/>
  <c r="H92" i="1"/>
  <c r="H84" i="1"/>
  <c r="H76" i="1"/>
  <c r="H68" i="1"/>
  <c r="H60" i="1"/>
  <c r="H52" i="1"/>
  <c r="H44" i="1"/>
  <c r="H36" i="1"/>
  <c r="H28" i="1"/>
  <c r="H20" i="1"/>
  <c r="H12" i="1"/>
  <c r="I1369" i="1"/>
  <c r="I833" i="1"/>
  <c r="I520" i="1"/>
  <c r="I390" i="1"/>
  <c r="I262" i="1"/>
  <c r="I134" i="1"/>
  <c r="H1837" i="1"/>
  <c r="M1837" i="1"/>
  <c r="Q1837" i="1"/>
  <c r="H1742" i="1"/>
  <c r="H1678" i="1"/>
  <c r="H1614" i="1"/>
  <c r="H1550" i="1"/>
  <c r="H1486" i="1"/>
  <c r="H1422" i="1"/>
  <c r="H1358" i="1"/>
  <c r="H1310" i="1"/>
  <c r="M1310" i="1"/>
  <c r="Q1310" i="1"/>
  <c r="H1277" i="1"/>
  <c r="H1245" i="1"/>
  <c r="H1213" i="1"/>
  <c r="H1181" i="1"/>
  <c r="H1149" i="1"/>
  <c r="H1117" i="1"/>
  <c r="H1085" i="1"/>
  <c r="H1053" i="1"/>
  <c r="M1053" i="1"/>
  <c r="Q1053" i="1"/>
  <c r="H1021" i="1"/>
  <c r="H989" i="1"/>
  <c r="H957" i="1"/>
  <c r="H925" i="1"/>
  <c r="H893" i="1"/>
  <c r="H861" i="1"/>
  <c r="H829" i="1"/>
  <c r="H797" i="1"/>
  <c r="M797" i="1"/>
  <c r="Q797" i="1"/>
  <c r="H765" i="1"/>
  <c r="H733" i="1"/>
  <c r="H702" i="1"/>
  <c r="H679" i="1"/>
  <c r="H661" i="1"/>
  <c r="H638" i="1"/>
  <c r="H615" i="1"/>
  <c r="H597" i="1"/>
  <c r="M597" i="1"/>
  <c r="Q597" i="1"/>
  <c r="H574" i="1"/>
  <c r="H551" i="1"/>
  <c r="H533" i="1"/>
  <c r="H510" i="1"/>
  <c r="H494" i="1"/>
  <c r="H480" i="1"/>
  <c r="H469" i="1"/>
  <c r="H455" i="1"/>
  <c r="M455" i="1"/>
  <c r="Q455" i="1"/>
  <c r="H443" i="1"/>
  <c r="H430" i="1"/>
  <c r="H416" i="1"/>
  <c r="H406" i="1"/>
  <c r="H397" i="1"/>
  <c r="H388" i="1"/>
  <c r="H379" i="1"/>
  <c r="H369" i="1"/>
  <c r="M369" i="1"/>
  <c r="Q369" i="1"/>
  <c r="H360" i="1"/>
  <c r="H351" i="1"/>
  <c r="H342" i="1"/>
  <c r="H333" i="1"/>
  <c r="H324" i="1"/>
  <c r="H315" i="1"/>
  <c r="H305" i="1"/>
  <c r="H296" i="1"/>
  <c r="M296" i="1"/>
  <c r="Q296" i="1"/>
  <c r="H287" i="1"/>
  <c r="H278" i="1"/>
  <c r="H269" i="1"/>
  <c r="H260" i="1"/>
  <c r="H251" i="1"/>
  <c r="H241" i="1"/>
  <c r="H232" i="1"/>
  <c r="H223" i="1"/>
  <c r="M223" i="1"/>
  <c r="Q223" i="1"/>
  <c r="H214" i="1"/>
  <c r="H205" i="1"/>
  <c r="H196" i="1"/>
  <c r="H187" i="1"/>
  <c r="H179" i="1"/>
  <c r="H171" i="1"/>
  <c r="H163" i="1"/>
  <c r="H155" i="1"/>
  <c r="M155" i="1"/>
  <c r="Q155" i="1"/>
  <c r="H147" i="1"/>
  <c r="H139" i="1"/>
  <c r="H131" i="1"/>
  <c r="H123" i="1"/>
  <c r="H115" i="1"/>
  <c r="H107" i="1"/>
  <c r="H99" i="1"/>
  <c r="H91" i="1"/>
  <c r="H83" i="1"/>
  <c r="H75" i="1"/>
  <c r="H67" i="1"/>
  <c r="H59" i="1"/>
  <c r="H51" i="1"/>
  <c r="H43" i="1"/>
  <c r="H35" i="1"/>
  <c r="H27" i="1"/>
  <c r="H19" i="1"/>
  <c r="H11" i="1"/>
  <c r="I1247" i="1"/>
  <c r="I735" i="1"/>
  <c r="I493" i="1"/>
  <c r="I365" i="1"/>
  <c r="I237" i="1"/>
  <c r="I109" i="1"/>
  <c r="H1812" i="1"/>
  <c r="H1728" i="1"/>
  <c r="H1664" i="1"/>
  <c r="H1600" i="1"/>
  <c r="H1536" i="1"/>
  <c r="H1472" i="1"/>
  <c r="H1408" i="1"/>
  <c r="H1344" i="1"/>
  <c r="M1344" i="1"/>
  <c r="Q1344" i="1"/>
  <c r="H1302" i="1"/>
  <c r="H1270" i="1"/>
  <c r="H1238" i="1"/>
  <c r="H1206" i="1"/>
  <c r="H1174" i="1"/>
  <c r="H1142" i="1"/>
  <c r="H1110" i="1"/>
  <c r="H1078" i="1"/>
  <c r="M1078" i="1"/>
  <c r="Q1078" i="1"/>
  <c r="H1046" i="1"/>
  <c r="H1014" i="1"/>
  <c r="H982" i="1"/>
  <c r="H950" i="1"/>
  <c r="H918" i="1"/>
  <c r="H886" i="1"/>
  <c r="H854" i="1"/>
  <c r="H822" i="1"/>
  <c r="M822" i="1"/>
  <c r="Q822" i="1"/>
  <c r="H790" i="1"/>
  <c r="H758" i="1"/>
  <c r="H726" i="1"/>
  <c r="H701" i="1"/>
  <c r="H678" i="1"/>
  <c r="H655" i="1"/>
  <c r="H637" i="1"/>
  <c r="H614" i="1"/>
  <c r="M614" i="1"/>
  <c r="Q614" i="1"/>
  <c r="H591" i="1"/>
  <c r="H573" i="1"/>
  <c r="H550" i="1"/>
  <c r="H527" i="1"/>
  <c r="H509" i="1"/>
  <c r="H493" i="1"/>
  <c r="H479" i="1"/>
  <c r="H467" i="1"/>
  <c r="M467" i="1"/>
  <c r="Q467" i="1"/>
  <c r="H454" i="1"/>
  <c r="H440" i="1"/>
  <c r="H429" i="1"/>
  <c r="H415" i="1"/>
  <c r="H405" i="1"/>
  <c r="H396" i="1"/>
  <c r="H387" i="1"/>
  <c r="H377" i="1"/>
  <c r="M377" i="1"/>
  <c r="Q377" i="1"/>
  <c r="H368" i="1"/>
  <c r="H359" i="1"/>
  <c r="H350" i="1"/>
  <c r="H341" i="1"/>
  <c r="H332" i="1"/>
  <c r="H323" i="1"/>
  <c r="H313" i="1"/>
  <c r="H304" i="1"/>
  <c r="M304" i="1"/>
  <c r="Q304" i="1"/>
  <c r="H295" i="1"/>
  <c r="H286" i="1"/>
  <c r="H277" i="1"/>
  <c r="H268" i="1"/>
  <c r="H259" i="1"/>
  <c r="H249" i="1"/>
  <c r="H240" i="1"/>
  <c r="H231" i="1"/>
  <c r="M231" i="1"/>
  <c r="Q231" i="1"/>
  <c r="H222" i="1"/>
  <c r="H213" i="1"/>
  <c r="H204" i="1"/>
  <c r="H195" i="1"/>
  <c r="H186" i="1"/>
  <c r="H178" i="1"/>
  <c r="H170" i="1"/>
  <c r="H162" i="1"/>
  <c r="M162" i="1"/>
  <c r="Q162" i="1"/>
  <c r="H154" i="1"/>
  <c r="H146" i="1"/>
  <c r="H138" i="1"/>
  <c r="H130" i="1"/>
  <c r="H122" i="1"/>
  <c r="H114" i="1"/>
  <c r="H106" i="1"/>
  <c r="H98" i="1"/>
  <c r="H90" i="1"/>
  <c r="H82" i="1"/>
  <c r="H74" i="1"/>
  <c r="H66" i="1"/>
  <c r="H58" i="1"/>
  <c r="H50" i="1"/>
  <c r="H42" i="1"/>
  <c r="H34" i="1"/>
  <c r="H26" i="1"/>
  <c r="H18" i="1"/>
  <c r="H10" i="1"/>
  <c r="I333" i="1"/>
  <c r="H1712" i="1"/>
  <c r="H1456" i="1"/>
  <c r="H1262" i="1"/>
  <c r="H1134" i="1"/>
  <c r="M1134" i="1"/>
  <c r="Q1134" i="1"/>
  <c r="H1006" i="1"/>
  <c r="H878" i="1"/>
  <c r="H750" i="1"/>
  <c r="H653" i="1"/>
  <c r="H566" i="1"/>
  <c r="H488" i="1"/>
  <c r="H438" i="1"/>
  <c r="H393" i="1"/>
  <c r="M393" i="1"/>
  <c r="Q393" i="1"/>
  <c r="H357" i="1"/>
  <c r="H320" i="1"/>
  <c r="H284" i="1"/>
  <c r="H247" i="1"/>
  <c r="H211" i="1"/>
  <c r="H176" i="1"/>
  <c r="H144" i="1"/>
  <c r="H112" i="1"/>
  <c r="H80" i="1"/>
  <c r="H48" i="1"/>
  <c r="H16" i="1"/>
  <c r="I1217" i="1"/>
  <c r="I230" i="1"/>
  <c r="H1662" i="1"/>
  <c r="H1406" i="1"/>
  <c r="H1237" i="1"/>
  <c r="M1237" i="1"/>
  <c r="Q1237" i="1"/>
  <c r="H1109" i="1"/>
  <c r="H981" i="1"/>
  <c r="H853" i="1"/>
  <c r="H725" i="1"/>
  <c r="H631" i="1"/>
  <c r="H549" i="1"/>
  <c r="H478" i="1"/>
  <c r="H427" i="1"/>
  <c r="M427" i="1"/>
  <c r="Q427" i="1"/>
  <c r="H385" i="1"/>
  <c r="H349" i="1"/>
  <c r="H312" i="1"/>
  <c r="H276" i="1"/>
  <c r="H239" i="1"/>
  <c r="H203" i="1"/>
  <c r="H169" i="1"/>
  <c r="H137" i="1"/>
  <c r="M137" i="1"/>
  <c r="Q137" i="1"/>
  <c r="H105" i="1"/>
  <c r="H73" i="1"/>
  <c r="H41" i="1"/>
  <c r="H9" i="1"/>
  <c r="J9" i="1"/>
  <c r="I1119" i="1"/>
  <c r="I205" i="1"/>
  <c r="H1648" i="1"/>
  <c r="H1392" i="1"/>
  <c r="M1392" i="1"/>
  <c r="Q1392" i="1"/>
  <c r="H1230" i="1"/>
  <c r="H1102" i="1"/>
  <c r="H974" i="1"/>
  <c r="H846" i="1"/>
  <c r="H718" i="1"/>
  <c r="H630" i="1"/>
  <c r="H543" i="1"/>
  <c r="H477" i="1"/>
  <c r="M477" i="1"/>
  <c r="Q477" i="1"/>
  <c r="H424" i="1"/>
  <c r="H384" i="1"/>
  <c r="H348" i="1"/>
  <c r="H311" i="1"/>
  <c r="H275" i="1"/>
  <c r="H238" i="1"/>
  <c r="H201" i="1"/>
  <c r="H168" i="1"/>
  <c r="M168" i="1"/>
  <c r="Q168" i="1"/>
  <c r="H136" i="1"/>
  <c r="H104" i="1"/>
  <c r="H72" i="1"/>
  <c r="H40" i="1"/>
  <c r="I705" i="1"/>
  <c r="I102" i="1"/>
  <c r="H1598" i="1"/>
  <c r="H1342" i="1"/>
  <c r="M1342" i="1"/>
  <c r="Q1342" i="1"/>
  <c r="H1205" i="1"/>
  <c r="H1077" i="1"/>
  <c r="H949" i="1"/>
  <c r="H821" i="1"/>
  <c r="H695" i="1"/>
  <c r="H613" i="1"/>
  <c r="H526" i="1"/>
  <c r="H464" i="1"/>
  <c r="M464" i="1"/>
  <c r="Q464" i="1"/>
  <c r="H414" i="1"/>
  <c r="H376" i="1"/>
  <c r="H340" i="1"/>
  <c r="H303" i="1"/>
  <c r="H267" i="1"/>
  <c r="H230" i="1"/>
  <c r="H193" i="1"/>
  <c r="H161" i="1"/>
  <c r="M161" i="1"/>
  <c r="Q161" i="1"/>
  <c r="H129" i="1"/>
  <c r="H97" i="1"/>
  <c r="H65" i="1"/>
  <c r="H33" i="1"/>
  <c r="I619" i="1"/>
  <c r="I77" i="1"/>
  <c r="H1584" i="1"/>
  <c r="H1333" i="1"/>
  <c r="M1333" i="1"/>
  <c r="Q1333" i="1"/>
  <c r="H1198" i="1"/>
  <c r="H1070" i="1"/>
  <c r="H942" i="1"/>
  <c r="H814" i="1"/>
  <c r="H694" i="1"/>
  <c r="H607" i="1"/>
  <c r="H525" i="1"/>
  <c r="H463" i="1"/>
  <c r="M463" i="1"/>
  <c r="Q463" i="1"/>
  <c r="H413" i="1"/>
  <c r="H375" i="1"/>
  <c r="H339" i="1"/>
  <c r="H302" i="1"/>
  <c r="H265" i="1"/>
  <c r="H229" i="1"/>
  <c r="H192" i="1"/>
  <c r="H160" i="1"/>
  <c r="M160" i="1"/>
  <c r="Q160" i="1"/>
  <c r="H128" i="1"/>
  <c r="H96" i="1"/>
  <c r="H64" i="1"/>
  <c r="H32" i="1"/>
  <c r="I486" i="1"/>
  <c r="H1805" i="1"/>
  <c r="H1534" i="1"/>
  <c r="H1301" i="1"/>
  <c r="M1301" i="1"/>
  <c r="Q1301" i="1"/>
  <c r="H1173" i="1"/>
  <c r="H1045" i="1"/>
  <c r="H917" i="1"/>
  <c r="H789" i="1"/>
  <c r="H677" i="1"/>
  <c r="H590" i="1"/>
  <c r="H503" i="1"/>
  <c r="H453" i="1"/>
  <c r="M453" i="1"/>
  <c r="Q453" i="1"/>
  <c r="H404" i="1"/>
  <c r="H367" i="1"/>
  <c r="H331" i="1"/>
  <c r="H294" i="1"/>
  <c r="H257" i="1"/>
  <c r="H221" i="1"/>
  <c r="H185" i="1"/>
  <c r="H153" i="1"/>
  <c r="M153" i="1"/>
  <c r="Q153" i="1"/>
  <c r="H121" i="1"/>
  <c r="H89" i="1"/>
  <c r="H57" i="1"/>
  <c r="H25" i="1"/>
  <c r="H56" i="1"/>
  <c r="H184" i="1"/>
  <c r="H329" i="1"/>
  <c r="H502" i="1"/>
  <c r="M502" i="1"/>
  <c r="Q502" i="1"/>
  <c r="H910" i="1"/>
  <c r="H1520" i="1"/>
  <c r="H113" i="1"/>
  <c r="H248" i="1"/>
  <c r="H395" i="1"/>
  <c r="H654" i="1"/>
  <c r="H1141" i="1"/>
  <c r="I358" i="1"/>
  <c r="K1833" i="1"/>
  <c r="K1834" i="1"/>
  <c r="M366" i="1"/>
  <c r="Q366" i="1"/>
  <c r="M439" i="1"/>
  <c r="Q439" i="1"/>
  <c r="M212" i="1"/>
  <c r="Q212" i="1"/>
  <c r="M358" i="1"/>
  <c r="Q358" i="1"/>
  <c r="M1838" i="1"/>
  <c r="Q1838" i="1"/>
  <c r="M1836" i="1"/>
  <c r="Q1836" i="1"/>
  <c r="M1835" i="1"/>
  <c r="Q1835" i="1"/>
  <c r="M1726" i="1"/>
  <c r="Q1726" i="1"/>
  <c r="M185" i="1"/>
  <c r="Q185" i="1"/>
  <c r="M1534" i="1"/>
  <c r="Q1534" i="1"/>
  <c r="M525" i="1"/>
  <c r="Q525" i="1"/>
  <c r="M193" i="1"/>
  <c r="Q193" i="1"/>
  <c r="M526" i="1"/>
  <c r="Q526" i="1"/>
  <c r="M201" i="1"/>
  <c r="Q201" i="1"/>
  <c r="M1648" i="1"/>
  <c r="Q1648" i="1"/>
  <c r="M478" i="1"/>
  <c r="Q478" i="1"/>
  <c r="M144" i="1"/>
  <c r="Q144" i="1"/>
  <c r="M438" i="1"/>
  <c r="Q438" i="1"/>
  <c r="M170" i="1"/>
  <c r="Q170" i="1"/>
  <c r="M313" i="1"/>
  <c r="Q313" i="1"/>
  <c r="M479" i="1"/>
  <c r="Q479" i="1"/>
  <c r="M854" i="1"/>
  <c r="Q854" i="1"/>
  <c r="M1408" i="1"/>
  <c r="Q1408" i="1"/>
  <c r="M163" i="1"/>
  <c r="Q163" i="1"/>
  <c r="M232" i="1"/>
  <c r="Q232" i="1"/>
  <c r="M305" i="1"/>
  <c r="Q305" i="1"/>
  <c r="M379" i="1"/>
  <c r="Q379" i="1"/>
  <c r="M469" i="1"/>
  <c r="Q469" i="1"/>
  <c r="M829" i="1"/>
  <c r="Q829" i="1"/>
  <c r="M1085" i="1"/>
  <c r="Q1085" i="1"/>
  <c r="M1358" i="1"/>
  <c r="Q1358" i="1"/>
  <c r="M224" i="1"/>
  <c r="Q224" i="1"/>
  <c r="M297" i="1"/>
  <c r="Q297" i="1"/>
  <c r="M371" i="1"/>
  <c r="Q371" i="1"/>
  <c r="M456" i="1"/>
  <c r="Q456" i="1"/>
  <c r="M598" i="1"/>
  <c r="Q598" i="1"/>
  <c r="M798" i="1"/>
  <c r="Q798" i="1"/>
  <c r="M1054" i="1"/>
  <c r="Q1054" i="1"/>
  <c r="M1312" i="1"/>
  <c r="Q1312" i="1"/>
  <c r="M216" i="1"/>
  <c r="Q216" i="1"/>
  <c r="M757" i="1"/>
  <c r="Q757" i="1"/>
  <c r="M1013" i="1"/>
  <c r="Q1013" i="1"/>
  <c r="M329" i="1"/>
  <c r="Q329" i="1"/>
  <c r="M503" i="1"/>
  <c r="Q503" i="1"/>
  <c r="M192" i="1"/>
  <c r="Q192" i="1"/>
  <c r="M1584" i="1"/>
  <c r="Q1584" i="1"/>
  <c r="M1598" i="1"/>
  <c r="Q1598" i="1"/>
  <c r="M543" i="1"/>
  <c r="Q543" i="1"/>
  <c r="M169" i="1"/>
  <c r="Q169" i="1"/>
  <c r="M1406" i="1"/>
  <c r="Q1406" i="1"/>
  <c r="M1262" i="1"/>
  <c r="Q1262" i="1"/>
  <c r="M240" i="1"/>
  <c r="Q240" i="1"/>
  <c r="M387" i="1"/>
  <c r="Q387" i="1"/>
  <c r="M637" i="1"/>
  <c r="Q637" i="1"/>
  <c r="M1110" i="1"/>
  <c r="Q1110" i="1"/>
  <c r="M615" i="1"/>
  <c r="Q615" i="1"/>
  <c r="M403" i="1"/>
  <c r="Q403" i="1"/>
  <c r="M363" i="1"/>
  <c r="Q363" i="1"/>
  <c r="M773" i="1"/>
  <c r="Q773" i="1"/>
  <c r="M1285" i="1"/>
  <c r="Q1285" i="1"/>
  <c r="M208" i="1"/>
  <c r="Q208" i="1"/>
  <c r="M355" i="1"/>
  <c r="Q355" i="1"/>
  <c r="M435" i="1"/>
  <c r="Q435" i="1"/>
  <c r="M742" i="1"/>
  <c r="Q742" i="1"/>
  <c r="M1254" i="1"/>
  <c r="Q1254" i="1"/>
  <c r="M1696" i="1"/>
  <c r="Q1696" i="1"/>
  <c r="M273" i="1"/>
  <c r="Q273" i="1"/>
  <c r="M347" i="1"/>
  <c r="Q347" i="1"/>
  <c r="M423" i="1"/>
  <c r="Q423" i="1"/>
  <c r="M717" i="1"/>
  <c r="Q717" i="1"/>
  <c r="M973" i="1"/>
  <c r="Q973" i="1"/>
  <c r="M1229" i="1"/>
  <c r="Q1229" i="1"/>
  <c r="M1646" i="1"/>
  <c r="Q1646" i="1"/>
  <c r="M767" i="1"/>
  <c r="Q767" i="1"/>
  <c r="M831" i="1"/>
  <c r="Q831" i="1"/>
  <c r="M895" i="1"/>
  <c r="Q895" i="1"/>
  <c r="M959" i="1"/>
  <c r="Q959" i="1"/>
  <c r="M1023" i="1"/>
  <c r="Q1023" i="1"/>
  <c r="M1087" i="1"/>
  <c r="Q1087" i="1"/>
  <c r="M1151" i="1"/>
  <c r="Q1151" i="1"/>
  <c r="M1215" i="1"/>
  <c r="Q1215" i="1"/>
  <c r="M1279" i="1"/>
  <c r="Q1279" i="1"/>
  <c r="M1364" i="1"/>
  <c r="Q1364" i="1"/>
  <c r="M1492" i="1"/>
  <c r="Q1492" i="1"/>
  <c r="M1620" i="1"/>
  <c r="Q1620" i="1"/>
  <c r="M1748" i="1"/>
  <c r="Q1748" i="1"/>
  <c r="M520" i="1"/>
  <c r="Q520" i="1"/>
  <c r="M584" i="1"/>
  <c r="Q584" i="1"/>
  <c r="M648" i="1"/>
  <c r="Q648" i="1"/>
  <c r="M712" i="1"/>
  <c r="Q712" i="1"/>
  <c r="M776" i="1"/>
  <c r="Q776" i="1"/>
  <c r="M840" i="1"/>
  <c r="Q840" i="1"/>
  <c r="M904" i="1"/>
  <c r="Q904" i="1"/>
  <c r="M968" i="1"/>
  <c r="Q968" i="1"/>
  <c r="M1032" i="1"/>
  <c r="Q1032" i="1"/>
  <c r="M1096" i="1"/>
  <c r="Q1096" i="1"/>
  <c r="M1160" i="1"/>
  <c r="Q1160" i="1"/>
  <c r="M1224" i="1"/>
  <c r="Q1224" i="1"/>
  <c r="M1288" i="1"/>
  <c r="Q1288" i="1"/>
  <c r="M1381" i="1"/>
  <c r="Q1381" i="1"/>
  <c r="M1509" i="1"/>
  <c r="Q1509" i="1"/>
  <c r="M1637" i="1"/>
  <c r="Q1637" i="1"/>
  <c r="M1765" i="1"/>
  <c r="Q1765" i="1"/>
  <c r="M441" i="1"/>
  <c r="Q441" i="1"/>
  <c r="M505" i="1"/>
  <c r="Q505" i="1"/>
  <c r="M569" i="1"/>
  <c r="Q569" i="1"/>
  <c r="M633" i="1"/>
  <c r="Q633" i="1"/>
  <c r="M697" i="1"/>
  <c r="Q697" i="1"/>
  <c r="M761" i="1"/>
  <c r="Q761" i="1"/>
  <c r="M825" i="1"/>
  <c r="Q825" i="1"/>
  <c r="M889" i="1"/>
  <c r="Q889" i="1"/>
  <c r="M953" i="1"/>
  <c r="Q953" i="1"/>
  <c r="M1017" i="1"/>
  <c r="Q1017" i="1"/>
  <c r="M1081" i="1"/>
  <c r="Q1081" i="1"/>
  <c r="M1145" i="1"/>
  <c r="Q1145" i="1"/>
  <c r="M1209" i="1"/>
  <c r="Q1209" i="1"/>
  <c r="M1273" i="1"/>
  <c r="Q1273" i="1"/>
  <c r="M1350" i="1"/>
  <c r="Q1350" i="1"/>
  <c r="M1478" i="1"/>
  <c r="Q1478" i="1"/>
  <c r="M1606" i="1"/>
  <c r="Q1606" i="1"/>
  <c r="M1734" i="1"/>
  <c r="Q1734" i="1"/>
  <c r="M266" i="1"/>
  <c r="Q266" i="1"/>
  <c r="M330" i="1"/>
  <c r="Q330" i="1"/>
  <c r="M394" i="1"/>
  <c r="Q394" i="1"/>
  <c r="M458" i="1"/>
  <c r="Q458" i="1"/>
  <c r="M522" i="1"/>
  <c r="Q522" i="1"/>
  <c r="M586" i="1"/>
  <c r="Q586" i="1"/>
  <c r="M842" i="1"/>
  <c r="Q842" i="1"/>
  <c r="M906" i="1"/>
  <c r="Q906" i="1"/>
  <c r="M970" i="1"/>
  <c r="Q970" i="1"/>
  <c r="M1034" i="1"/>
  <c r="Q1034" i="1"/>
  <c r="M1098" i="1"/>
  <c r="Q1098" i="1"/>
  <c r="M1162" i="1"/>
  <c r="Q1162" i="1"/>
  <c r="M1226" i="1"/>
  <c r="Q1226" i="1"/>
  <c r="M1290" i="1"/>
  <c r="Q1290" i="1"/>
  <c r="M1384" i="1"/>
  <c r="Q1384" i="1"/>
  <c r="M1512" i="1"/>
  <c r="Q1512" i="1"/>
  <c r="M1640" i="1"/>
  <c r="Q1640" i="1"/>
  <c r="M1768" i="1"/>
  <c r="Q1768" i="1"/>
  <c r="M892" i="1"/>
  <c r="Q892" i="1"/>
  <c r="M1020" i="1"/>
  <c r="Q1020" i="1"/>
  <c r="M1269" i="1"/>
  <c r="Q1269" i="1"/>
  <c r="M289" i="1"/>
  <c r="Q289" i="1"/>
  <c r="M446" i="1"/>
  <c r="Q446" i="1"/>
  <c r="M581" i="1"/>
  <c r="Q581" i="1"/>
  <c r="M1029" i="1"/>
  <c r="Q1029" i="1"/>
  <c r="M1758" i="1"/>
  <c r="Q1758" i="1"/>
  <c r="M281" i="1"/>
  <c r="Q281" i="1"/>
  <c r="M559" i="1"/>
  <c r="Q559" i="1"/>
  <c r="M998" i="1"/>
  <c r="Q998" i="1"/>
  <c r="M542" i="1"/>
  <c r="Q542" i="1"/>
  <c r="M531" i="1"/>
  <c r="Q531" i="1"/>
  <c r="M1043" i="1"/>
  <c r="Q1043" i="1"/>
  <c r="M1235" i="1"/>
  <c r="Q1235" i="1"/>
  <c r="M1797" i="1"/>
  <c r="Q1797" i="1"/>
  <c r="M1084" i="1"/>
  <c r="Q1084" i="1"/>
  <c r="M1485" i="1"/>
  <c r="Q1485" i="1"/>
  <c r="M1655" i="1"/>
  <c r="Q1655" i="1"/>
  <c r="M1633" i="1"/>
  <c r="Q1633" i="1"/>
  <c r="M1522" i="1"/>
  <c r="Q1522" i="1"/>
  <c r="M1731" i="1"/>
  <c r="Q1731" i="1"/>
  <c r="M915" i="1"/>
  <c r="Q915" i="1"/>
  <c r="M1107" i="1"/>
  <c r="Q1107" i="1"/>
  <c r="M1299" i="1"/>
  <c r="Q1299" i="1"/>
  <c r="M1532" i="1"/>
  <c r="Q1532" i="1"/>
  <c r="M956" i="1"/>
  <c r="Q956" i="1"/>
  <c r="M1212" i="1"/>
  <c r="Q1212" i="1"/>
  <c r="M1357" i="1"/>
  <c r="Q1357" i="1"/>
  <c r="M1613" i="1"/>
  <c r="Q1613" i="1"/>
  <c r="M1335" i="1"/>
  <c r="Q1335" i="1"/>
  <c r="M1463" i="1"/>
  <c r="Q1463" i="1"/>
  <c r="M1591" i="1"/>
  <c r="Q1591" i="1"/>
  <c r="M1783" i="1"/>
  <c r="Q1783" i="1"/>
  <c r="M1784" i="1"/>
  <c r="Q1784" i="1"/>
  <c r="M1377" i="1"/>
  <c r="Q1377" i="1"/>
  <c r="M1505" i="1"/>
  <c r="Q1505" i="1"/>
  <c r="M1697" i="1"/>
  <c r="Q1697" i="1"/>
  <c r="M1825" i="1"/>
  <c r="Q1825" i="1"/>
  <c r="M1394" i="1"/>
  <c r="Q1394" i="1"/>
  <c r="M1586" i="1"/>
  <c r="Q1586" i="1"/>
  <c r="M1714" i="1"/>
  <c r="Q1714" i="1"/>
  <c r="M1411" i="1"/>
  <c r="Q1411" i="1"/>
  <c r="M1539" i="1"/>
  <c r="Q1539" i="1"/>
  <c r="M1667" i="1"/>
  <c r="Q1667" i="1"/>
  <c r="M221" i="1"/>
  <c r="Q221" i="1"/>
  <c r="M590" i="1"/>
  <c r="Q590" i="1"/>
  <c r="M1805" i="1"/>
  <c r="Q1805" i="1"/>
  <c r="M229" i="1"/>
  <c r="Q229" i="1"/>
  <c r="M607" i="1"/>
  <c r="Q607" i="1"/>
  <c r="M230" i="1"/>
  <c r="Q230" i="1"/>
  <c r="M613" i="1"/>
  <c r="Q613" i="1"/>
  <c r="M238" i="1"/>
  <c r="Q238" i="1"/>
  <c r="M630" i="1"/>
  <c r="Q630" i="1"/>
  <c r="M549" i="1"/>
  <c r="Q549" i="1"/>
  <c r="M1662" i="1"/>
  <c r="Q1662" i="1"/>
  <c r="M488" i="1"/>
  <c r="Q488" i="1"/>
  <c r="M1456" i="1"/>
  <c r="Q1456" i="1"/>
  <c r="M249" i="1"/>
  <c r="Q249" i="1"/>
  <c r="M323" i="1"/>
  <c r="Q323" i="1"/>
  <c r="M396" i="1"/>
  <c r="Q396" i="1"/>
  <c r="M493" i="1"/>
  <c r="Q493" i="1"/>
  <c r="M655" i="1"/>
  <c r="Q655" i="1"/>
  <c r="M886" i="1"/>
  <c r="Q886" i="1"/>
  <c r="M1142" i="1"/>
  <c r="Q1142" i="1"/>
  <c r="M1472" i="1"/>
  <c r="Q1472" i="1"/>
  <c r="M241" i="1"/>
  <c r="Q241" i="1"/>
  <c r="M315" i="1"/>
  <c r="Q315" i="1"/>
  <c r="M388" i="1"/>
  <c r="Q388" i="1"/>
  <c r="M480" i="1"/>
  <c r="Q480" i="1"/>
  <c r="M638" i="1"/>
  <c r="Q638" i="1"/>
  <c r="M861" i="1"/>
  <c r="Q861" i="1"/>
  <c r="M267" i="1"/>
  <c r="Q267" i="1"/>
  <c r="M275" i="1"/>
  <c r="Q275" i="1"/>
  <c r="M239" i="1"/>
  <c r="Q239" i="1"/>
  <c r="M631" i="1"/>
  <c r="Q631" i="1"/>
  <c r="M211" i="1"/>
  <c r="Q211" i="1"/>
  <c r="M566" i="1"/>
  <c r="Q566" i="1"/>
  <c r="M1712" i="1"/>
  <c r="Q1712" i="1"/>
  <c r="M259" i="1"/>
  <c r="Q259" i="1"/>
  <c r="M332" i="1"/>
  <c r="Q332" i="1"/>
  <c r="M405" i="1"/>
  <c r="Q405" i="1"/>
  <c r="M509" i="1"/>
  <c r="Q509" i="1"/>
  <c r="M678" i="1"/>
  <c r="Q678" i="1"/>
  <c r="M918" i="1"/>
  <c r="Q918" i="1"/>
  <c r="M1174" i="1"/>
  <c r="Q1174" i="1"/>
  <c r="M1536" i="1"/>
  <c r="Q1536" i="1"/>
  <c r="M251" i="1"/>
  <c r="Q251" i="1"/>
  <c r="M324" i="1"/>
  <c r="Q324" i="1"/>
  <c r="M397" i="1"/>
  <c r="Q397" i="1"/>
  <c r="M494" i="1"/>
  <c r="Q494" i="1"/>
  <c r="M661" i="1"/>
  <c r="Q661" i="1"/>
  <c r="M893" i="1"/>
  <c r="Q893" i="1"/>
  <c r="M1149" i="1"/>
  <c r="Q1149" i="1"/>
  <c r="M1486" i="1"/>
  <c r="Q1486" i="1"/>
  <c r="M243" i="1"/>
  <c r="Q243" i="1"/>
  <c r="M316" i="1"/>
  <c r="Q316" i="1"/>
  <c r="M389" i="1"/>
  <c r="Q389" i="1"/>
  <c r="M483" i="1"/>
  <c r="Q483" i="1"/>
  <c r="M639" i="1"/>
  <c r="Q639" i="1"/>
  <c r="M862" i="1"/>
  <c r="Q862" i="1"/>
  <c r="M1118" i="1"/>
  <c r="Q1118" i="1"/>
  <c r="M1424" i="1"/>
  <c r="Q1424" i="1"/>
  <c r="M235" i="1"/>
  <c r="Q235" i="1"/>
  <c r="M308" i="1"/>
  <c r="Q308" i="1"/>
  <c r="M381" i="1"/>
  <c r="Q381" i="1"/>
  <c r="M471" i="1"/>
  <c r="Q471" i="1"/>
  <c r="M622" i="1"/>
  <c r="Q622" i="1"/>
  <c r="M837" i="1"/>
  <c r="Q837" i="1"/>
  <c r="M1093" i="1"/>
  <c r="Q1093" i="1"/>
  <c r="M1374" i="1"/>
  <c r="Q1374" i="1"/>
  <c r="M227" i="1"/>
  <c r="Q227" i="1"/>
  <c r="M300" i="1"/>
  <c r="Q300" i="1"/>
  <c r="M373" i="1"/>
  <c r="Q373" i="1"/>
  <c r="M257" i="1"/>
  <c r="Q257" i="1"/>
  <c r="M814" i="1"/>
  <c r="Q814" i="1"/>
  <c r="M846" i="1"/>
  <c r="Q846" i="1"/>
  <c r="M247" i="1"/>
  <c r="Q247" i="1"/>
  <c r="M268" i="1"/>
  <c r="Q268" i="1"/>
  <c r="M701" i="1"/>
  <c r="Q701" i="1"/>
  <c r="M1600" i="1"/>
  <c r="Q1600" i="1"/>
  <c r="M333" i="1"/>
  <c r="Q333" i="1"/>
  <c r="M679" i="1"/>
  <c r="Q679" i="1"/>
  <c r="M1181" i="1"/>
  <c r="Q1181" i="1"/>
  <c r="M325" i="1"/>
  <c r="Q325" i="1"/>
  <c r="M894" i="1"/>
  <c r="Q894" i="1"/>
  <c r="M485" i="1"/>
  <c r="Q485" i="1"/>
  <c r="M869" i="1"/>
  <c r="Q869" i="1"/>
  <c r="M309" i="1"/>
  <c r="Q309" i="1"/>
  <c r="M382" i="1"/>
  <c r="Q382" i="1"/>
  <c r="M472" i="1"/>
  <c r="Q472" i="1"/>
  <c r="M838" i="1"/>
  <c r="Q838" i="1"/>
  <c r="M1094" i="1"/>
  <c r="Q1094" i="1"/>
  <c r="M1376" i="1"/>
  <c r="Q1376" i="1"/>
  <c r="M301" i="1"/>
  <c r="Q301" i="1"/>
  <c r="M374" i="1"/>
  <c r="Q374" i="1"/>
  <c r="M462" i="1"/>
  <c r="Q462" i="1"/>
  <c r="M606" i="1"/>
  <c r="Q606" i="1"/>
  <c r="M813" i="1"/>
  <c r="Q813" i="1"/>
  <c r="M1069" i="1"/>
  <c r="Q1069" i="1"/>
  <c r="M1332" i="1"/>
  <c r="Q1332" i="1"/>
  <c r="M855" i="1"/>
  <c r="Q855" i="1"/>
  <c r="M919" i="1"/>
  <c r="Q919" i="1"/>
  <c r="M983" i="1"/>
  <c r="Q983" i="1"/>
  <c r="M1047" i="1"/>
  <c r="Q1047" i="1"/>
  <c r="M1111" i="1"/>
  <c r="Q1111" i="1"/>
  <c r="M1175" i="1"/>
  <c r="Q1175" i="1"/>
  <c r="M1239" i="1"/>
  <c r="Q1239" i="1"/>
  <c r="M1303" i="1"/>
  <c r="Q1303" i="1"/>
  <c r="M694" i="1"/>
  <c r="Q694" i="1"/>
  <c r="M718" i="1"/>
  <c r="Q718" i="1"/>
  <c r="M789" i="1"/>
  <c r="Q789" i="1"/>
  <c r="M303" i="1"/>
  <c r="Q303" i="1"/>
  <c r="M311" i="1"/>
  <c r="Q311" i="1"/>
  <c r="M725" i="1"/>
  <c r="Q725" i="1"/>
  <c r="M653" i="1"/>
  <c r="Q653" i="1"/>
  <c r="M341" i="1"/>
  <c r="Q341" i="1"/>
  <c r="M527" i="1"/>
  <c r="Q527" i="1"/>
  <c r="M1206" i="1"/>
  <c r="Q1206" i="1"/>
  <c r="M406" i="1"/>
  <c r="Q406" i="1"/>
  <c r="M925" i="1"/>
  <c r="Q925" i="1"/>
  <c r="M252" i="1"/>
  <c r="Q252" i="1"/>
  <c r="M495" i="1"/>
  <c r="Q495" i="1"/>
  <c r="M1150" i="1"/>
  <c r="Q1150" i="1"/>
  <c r="M317" i="1"/>
  <c r="Q317" i="1"/>
  <c r="M1438" i="1"/>
  <c r="Q1438" i="1"/>
  <c r="M654" i="1"/>
  <c r="Q654" i="1"/>
  <c r="M331" i="1"/>
  <c r="Q331" i="1"/>
  <c r="M339" i="1"/>
  <c r="Q339" i="1"/>
  <c r="M340" i="1"/>
  <c r="Q340" i="1"/>
  <c r="M348" i="1"/>
  <c r="Q348" i="1"/>
  <c r="M312" i="1"/>
  <c r="Q312" i="1"/>
  <c r="M284" i="1"/>
  <c r="Q284" i="1"/>
  <c r="M204" i="1"/>
  <c r="Q204" i="1"/>
  <c r="M350" i="1"/>
  <c r="Q350" i="1"/>
  <c r="M429" i="1"/>
  <c r="Q429" i="1"/>
  <c r="M550" i="1"/>
  <c r="Q550" i="1"/>
  <c r="M726" i="1"/>
  <c r="Q726" i="1"/>
  <c r="M982" i="1"/>
  <c r="Q982" i="1"/>
  <c r="M1238" i="1"/>
  <c r="Q1238" i="1"/>
  <c r="M1664" i="1"/>
  <c r="Q1664" i="1"/>
  <c r="M269" i="1"/>
  <c r="Q269" i="1"/>
  <c r="M342" i="1"/>
  <c r="Q342" i="1"/>
  <c r="M416" i="1"/>
  <c r="Q416" i="1"/>
  <c r="M533" i="1"/>
  <c r="Q533" i="1"/>
  <c r="M702" i="1"/>
  <c r="Q702" i="1"/>
  <c r="M595" i="1"/>
  <c r="Q595" i="1"/>
  <c r="M851" i="1"/>
  <c r="Q851" i="1"/>
  <c r="M979" i="1"/>
  <c r="Q979" i="1"/>
  <c r="M1171" i="1"/>
  <c r="Q1171" i="1"/>
  <c r="M1404" i="1"/>
  <c r="Q1404" i="1"/>
  <c r="M1660" i="1"/>
  <c r="Q1660" i="1"/>
  <c r="M1148" i="1"/>
  <c r="Q1148" i="1"/>
  <c r="M1276" i="1"/>
  <c r="Q1276" i="1"/>
  <c r="M1741" i="1"/>
  <c r="Q1741" i="1"/>
  <c r="M1798" i="1"/>
  <c r="Q1798" i="1"/>
  <c r="M1399" i="1"/>
  <c r="Q1399" i="1"/>
  <c r="M1527" i="1"/>
  <c r="Q1527" i="1"/>
  <c r="M1719" i="1"/>
  <c r="Q1719" i="1"/>
  <c r="M1313" i="1"/>
  <c r="Q1313" i="1"/>
  <c r="M1441" i="1"/>
  <c r="Q1441" i="1"/>
  <c r="M1569" i="1"/>
  <c r="Q1569" i="1"/>
  <c r="M1761" i="1"/>
  <c r="Q1761" i="1"/>
  <c r="M1458" i="1"/>
  <c r="Q1458" i="1"/>
  <c r="M1650" i="1"/>
  <c r="Q1650" i="1"/>
  <c r="M1778" i="1"/>
  <c r="Q1778" i="1"/>
  <c r="M1347" i="1"/>
  <c r="Q1347" i="1"/>
  <c r="M1475" i="1"/>
  <c r="Q1475" i="1"/>
  <c r="M1603" i="1"/>
  <c r="Q1603" i="1"/>
  <c r="M1795" i="1"/>
  <c r="Q1795" i="1"/>
  <c r="M677" i="1"/>
  <c r="Q677" i="1"/>
  <c r="M294" i="1"/>
  <c r="Q294" i="1"/>
  <c r="M415" i="1"/>
  <c r="Q415" i="1"/>
  <c r="M950" i="1"/>
  <c r="Q950" i="1"/>
  <c r="M260" i="1"/>
  <c r="Q260" i="1"/>
  <c r="M510" i="1"/>
  <c r="Q510" i="1"/>
  <c r="M1550" i="1"/>
  <c r="Q1550" i="1"/>
  <c r="M398" i="1"/>
  <c r="Q398" i="1"/>
  <c r="M1488" i="1"/>
  <c r="Q1488" i="1"/>
  <c r="M244" i="1"/>
  <c r="Q244" i="1"/>
  <c r="M390" i="1"/>
  <c r="Q390" i="1"/>
  <c r="M1125" i="1"/>
  <c r="Q1125" i="1"/>
  <c r="M236" i="1"/>
  <c r="Q236" i="1"/>
  <c r="M228" i="1"/>
  <c r="Q228" i="1"/>
  <c r="M1839" i="1"/>
  <c r="Q1839" i="1"/>
  <c r="M917" i="1"/>
  <c r="Q917" i="1"/>
  <c r="M942" i="1"/>
  <c r="Q942" i="1"/>
  <c r="M949" i="1"/>
  <c r="Q949" i="1"/>
  <c r="M974" i="1"/>
  <c r="Q974" i="1"/>
  <c r="M853" i="1"/>
  <c r="Q853" i="1"/>
  <c r="M750" i="1"/>
  <c r="Q750" i="1"/>
  <c r="M277" i="1"/>
  <c r="Q277" i="1"/>
  <c r="M395" i="1"/>
  <c r="Q395" i="1"/>
  <c r="M1520" i="1"/>
  <c r="Q1520" i="1"/>
  <c r="M367" i="1"/>
  <c r="Q367" i="1"/>
  <c r="M1045" i="1"/>
  <c r="Q1045" i="1"/>
  <c r="M375" i="1"/>
  <c r="Q375" i="1"/>
  <c r="M1070" i="1"/>
  <c r="Q1070" i="1"/>
  <c r="M376" i="1"/>
  <c r="Q376" i="1"/>
  <c r="M1077" i="1"/>
  <c r="Q1077" i="1"/>
  <c r="M384" i="1"/>
  <c r="Q384" i="1"/>
  <c r="M1102" i="1"/>
  <c r="Q1102" i="1"/>
  <c r="M349" i="1"/>
  <c r="Q349" i="1"/>
  <c r="M981" i="1"/>
  <c r="Q981" i="1"/>
  <c r="M320" i="1"/>
  <c r="Q320" i="1"/>
  <c r="M878" i="1"/>
  <c r="Q878" i="1"/>
  <c r="M213" i="1"/>
  <c r="Q213" i="1"/>
  <c r="M286" i="1"/>
  <c r="Q286" i="1"/>
  <c r="M359" i="1"/>
  <c r="Q359" i="1"/>
  <c r="M440" i="1"/>
  <c r="Q440" i="1"/>
  <c r="M573" i="1"/>
  <c r="Q573" i="1"/>
  <c r="M758" i="1"/>
  <c r="Q758" i="1"/>
  <c r="M1014" i="1"/>
  <c r="Q1014" i="1"/>
  <c r="M1270" i="1"/>
  <c r="Q1270" i="1"/>
  <c r="M1728" i="1"/>
  <c r="Q1728" i="1"/>
  <c r="M205" i="1"/>
  <c r="Q205" i="1"/>
  <c r="M278" i="1"/>
  <c r="Q278" i="1"/>
  <c r="M351" i="1"/>
  <c r="Q351" i="1"/>
  <c r="M430" i="1"/>
  <c r="Q430" i="1"/>
  <c r="M551" i="1"/>
  <c r="Q551" i="1"/>
  <c r="M733" i="1"/>
  <c r="Q733" i="1"/>
  <c r="M989" i="1"/>
  <c r="Q989" i="1"/>
  <c r="M1245" i="1"/>
  <c r="Q1245" i="1"/>
  <c r="M1678" i="1"/>
  <c r="Q1678" i="1"/>
  <c r="M270" i="1"/>
  <c r="Q270" i="1"/>
  <c r="M343" i="1"/>
  <c r="Q343" i="1"/>
  <c r="M419" i="1"/>
  <c r="Q419" i="1"/>
  <c r="M534" i="1"/>
  <c r="Q534" i="1"/>
  <c r="M703" i="1"/>
  <c r="Q703" i="1"/>
  <c r="M265" i="1"/>
  <c r="Q265" i="1"/>
  <c r="M695" i="1"/>
  <c r="Q695" i="1"/>
  <c r="M1141" i="1"/>
  <c r="Q1141" i="1"/>
  <c r="M302" i="1"/>
  <c r="Q302" i="1"/>
  <c r="M821" i="1"/>
  <c r="Q821" i="1"/>
  <c r="M276" i="1"/>
  <c r="Q276" i="1"/>
  <c r="M248" i="1"/>
  <c r="Q248" i="1"/>
  <c r="M910" i="1"/>
  <c r="Q910" i="1"/>
  <c r="M404" i="1"/>
  <c r="Q404" i="1"/>
  <c r="M1173" i="1"/>
  <c r="Q1173" i="1"/>
  <c r="M413" i="1"/>
  <c r="Q413" i="1"/>
  <c r="M1198" i="1"/>
  <c r="Q1198" i="1"/>
  <c r="M129" i="1"/>
  <c r="Q129" i="1"/>
  <c r="M414" i="1"/>
  <c r="Q414" i="1"/>
  <c r="M1205" i="1"/>
  <c r="Q1205" i="1"/>
  <c r="M136" i="1"/>
  <c r="Q136" i="1"/>
  <c r="M424" i="1"/>
  <c r="Q424" i="1"/>
  <c r="M1230" i="1"/>
  <c r="Q1230" i="1"/>
  <c r="M385" i="1"/>
  <c r="Q385" i="1"/>
  <c r="M1109" i="1"/>
  <c r="Q1109" i="1"/>
  <c r="M357" i="1"/>
  <c r="Q357" i="1"/>
  <c r="M1006" i="1"/>
  <c r="Q1006" i="1"/>
  <c r="M154" i="1"/>
  <c r="Q154" i="1"/>
  <c r="M222" i="1"/>
  <c r="Q222" i="1"/>
  <c r="M295" i="1"/>
  <c r="Q295" i="1"/>
  <c r="M368" i="1"/>
  <c r="Q368" i="1"/>
  <c r="M454" i="1"/>
  <c r="Q454" i="1"/>
  <c r="M591" i="1"/>
  <c r="Q591" i="1"/>
  <c r="M790" i="1"/>
  <c r="Q790" i="1"/>
  <c r="M1046" i="1"/>
  <c r="Q1046" i="1"/>
  <c r="M1302" i="1"/>
  <c r="Q1302" i="1"/>
  <c r="M1812" i="1"/>
  <c r="Q1812" i="1"/>
  <c r="M147" i="1"/>
  <c r="Q147" i="1"/>
  <c r="M214" i="1"/>
  <c r="Q214" i="1"/>
  <c r="M287" i="1"/>
  <c r="Q287" i="1"/>
  <c r="M360" i="1"/>
  <c r="Q360" i="1"/>
  <c r="M443" i="1"/>
  <c r="Q443" i="1"/>
  <c r="M574" i="1"/>
  <c r="Q574" i="1"/>
  <c r="M765" i="1"/>
  <c r="Q765" i="1"/>
  <c r="M1021" i="1"/>
  <c r="Q1021" i="1"/>
  <c r="M1277" i="1"/>
  <c r="Q1277" i="1"/>
  <c r="M1742" i="1"/>
  <c r="Q1742" i="1"/>
  <c r="M140" i="1"/>
  <c r="Q140" i="1"/>
  <c r="M206" i="1"/>
  <c r="Q206" i="1"/>
  <c r="M279" i="1"/>
  <c r="Q279" i="1"/>
  <c r="M352" i="1"/>
  <c r="Q352" i="1"/>
  <c r="M431" i="1"/>
  <c r="Q431" i="1"/>
  <c r="M557" i="1"/>
  <c r="Q557" i="1"/>
  <c r="M734" i="1"/>
  <c r="Q734" i="1"/>
  <c r="M990" i="1"/>
  <c r="Q990" i="1"/>
  <c r="M1246" i="1"/>
  <c r="Q1246" i="1"/>
  <c r="M1680" i="1"/>
  <c r="Q1680" i="1"/>
  <c r="M133" i="1"/>
  <c r="Q133" i="1"/>
  <c r="M198" i="1"/>
  <c r="Q198" i="1"/>
  <c r="M271" i="1"/>
  <c r="Q271" i="1"/>
  <c r="M1117" i="1"/>
  <c r="Q1117" i="1"/>
  <c r="M1422" i="1"/>
  <c r="Q1422" i="1"/>
  <c r="M233" i="1"/>
  <c r="Q233" i="1"/>
  <c r="M307" i="1"/>
  <c r="Q307" i="1"/>
  <c r="M380" i="1"/>
  <c r="Q380" i="1"/>
  <c r="M470" i="1"/>
  <c r="Q470" i="1"/>
  <c r="M621" i="1"/>
  <c r="Q621" i="1"/>
  <c r="M830" i="1"/>
  <c r="Q830" i="1"/>
  <c r="M1086" i="1"/>
  <c r="Q1086" i="1"/>
  <c r="M1360" i="1"/>
  <c r="Q1360" i="1"/>
  <c r="M225" i="1"/>
  <c r="Q225" i="1"/>
  <c r="M299" i="1"/>
  <c r="Q299" i="1"/>
  <c r="M372" i="1"/>
  <c r="Q372" i="1"/>
  <c r="M459" i="1"/>
  <c r="Q459" i="1"/>
  <c r="M599" i="1"/>
  <c r="Q599" i="1"/>
  <c r="M805" i="1"/>
  <c r="Q805" i="1"/>
  <c r="M1061" i="1"/>
  <c r="Q1061" i="1"/>
  <c r="M1322" i="1"/>
  <c r="Q1322" i="1"/>
  <c r="M217" i="1"/>
  <c r="Q217" i="1"/>
  <c r="M291" i="1"/>
  <c r="Q291" i="1"/>
  <c r="M364" i="1"/>
  <c r="Q364" i="1"/>
  <c r="M447" i="1"/>
  <c r="Q447" i="1"/>
  <c r="M582" i="1"/>
  <c r="Q582" i="1"/>
  <c r="M774" i="1"/>
  <c r="Q774" i="1"/>
  <c r="M1030" i="1"/>
  <c r="Q1030" i="1"/>
  <c r="M1286" i="1"/>
  <c r="Q1286" i="1"/>
  <c r="M1760" i="1"/>
  <c r="Q1760" i="1"/>
  <c r="M209" i="1"/>
  <c r="Q209" i="1"/>
  <c r="M283" i="1"/>
  <c r="Q283" i="1"/>
  <c r="M356" i="1"/>
  <c r="Q356" i="1"/>
  <c r="M437" i="1"/>
  <c r="Q437" i="1"/>
  <c r="M565" i="1"/>
  <c r="Q565" i="1"/>
  <c r="M749" i="1"/>
  <c r="Q749" i="1"/>
  <c r="M1005" i="1"/>
  <c r="Q1005" i="1"/>
  <c r="M1261" i="1"/>
  <c r="Q1261" i="1"/>
  <c r="M1710" i="1"/>
  <c r="Q1710" i="1"/>
  <c r="M711" i="1"/>
  <c r="Q711" i="1"/>
  <c r="M775" i="1"/>
  <c r="Q775" i="1"/>
  <c r="M839" i="1"/>
  <c r="Q839" i="1"/>
  <c r="M903" i="1"/>
  <c r="Q903" i="1"/>
  <c r="M967" i="1"/>
  <c r="Q967" i="1"/>
  <c r="M1031" i="1"/>
  <c r="Q1031" i="1"/>
  <c r="M1095" i="1"/>
  <c r="Q1095" i="1"/>
  <c r="M1159" i="1"/>
  <c r="Q1159" i="1"/>
  <c r="M1223" i="1"/>
  <c r="Q1223" i="1"/>
  <c r="M1287" i="1"/>
  <c r="Q1287" i="1"/>
  <c r="M1380" i="1"/>
  <c r="Q1380" i="1"/>
  <c r="M1508" i="1"/>
  <c r="Q1508" i="1"/>
  <c r="M1636" i="1"/>
  <c r="Q1636" i="1"/>
  <c r="M1764" i="1"/>
  <c r="Q1764" i="1"/>
  <c r="M528" i="1"/>
  <c r="Q528" i="1"/>
  <c r="M592" i="1"/>
  <c r="Q592" i="1"/>
  <c r="M656" i="1"/>
  <c r="Q656" i="1"/>
  <c r="M720" i="1"/>
  <c r="Q720" i="1"/>
  <c r="M784" i="1"/>
  <c r="Q784" i="1"/>
  <c r="M848" i="1"/>
  <c r="Q848" i="1"/>
  <c r="M912" i="1"/>
  <c r="Q912" i="1"/>
  <c r="M976" i="1"/>
  <c r="Q976" i="1"/>
  <c r="M1040" i="1"/>
  <c r="Q1040" i="1"/>
  <c r="M1104" i="1"/>
  <c r="Q1104" i="1"/>
  <c r="M1168" i="1"/>
  <c r="Q1168" i="1"/>
  <c r="M1232" i="1"/>
  <c r="Q1232" i="1"/>
  <c r="M1296" i="1"/>
  <c r="Q1296" i="1"/>
  <c r="M1397" i="1"/>
  <c r="Q1397" i="1"/>
  <c r="M1525" i="1"/>
  <c r="Q1525" i="1"/>
  <c r="M1653" i="1"/>
  <c r="Q1653" i="1"/>
  <c r="M1788" i="1"/>
  <c r="Q1788" i="1"/>
  <c r="M449" i="1"/>
  <c r="Q449" i="1"/>
  <c r="M513" i="1"/>
  <c r="Q513" i="1"/>
  <c r="M577" i="1"/>
  <c r="Q577" i="1"/>
  <c r="M833" i="1"/>
  <c r="Q833" i="1"/>
  <c r="M897" i="1"/>
  <c r="Q897" i="1"/>
  <c r="M961" i="1"/>
  <c r="Q961" i="1"/>
  <c r="M1025" i="1"/>
  <c r="Q1025" i="1"/>
  <c r="M1089" i="1"/>
  <c r="Q1089" i="1"/>
  <c r="M1153" i="1"/>
  <c r="Q1153" i="1"/>
  <c r="M1217" i="1"/>
  <c r="Q1217" i="1"/>
  <c r="M1281" i="1"/>
  <c r="Q1281" i="1"/>
  <c r="M1366" i="1"/>
  <c r="Q1366" i="1"/>
  <c r="M1494" i="1"/>
  <c r="Q1494" i="1"/>
  <c r="M1622" i="1"/>
  <c r="Q1622" i="1"/>
  <c r="M1750" i="1"/>
  <c r="Q1750" i="1"/>
  <c r="M210" i="1"/>
  <c r="Q210" i="1"/>
  <c r="M274" i="1"/>
  <c r="Q274" i="1"/>
  <c r="M461" i="1"/>
  <c r="Q461" i="1"/>
  <c r="M605" i="1"/>
  <c r="Q605" i="1"/>
  <c r="M806" i="1"/>
  <c r="Q806" i="1"/>
  <c r="M1062" i="1"/>
  <c r="Q1062" i="1"/>
  <c r="M1323" i="1"/>
  <c r="Q1323" i="1"/>
  <c r="M219" i="1"/>
  <c r="Q219" i="1"/>
  <c r="M292" i="1"/>
  <c r="Q292" i="1"/>
  <c r="M365" i="1"/>
  <c r="Q365" i="1"/>
  <c r="M448" i="1"/>
  <c r="Q448" i="1"/>
  <c r="M583" i="1"/>
  <c r="Q583" i="1"/>
  <c r="M781" i="1"/>
  <c r="Q781" i="1"/>
  <c r="M1037" i="1"/>
  <c r="Q1037" i="1"/>
  <c r="M1293" i="1"/>
  <c r="Q1293" i="1"/>
  <c r="M1774" i="1"/>
  <c r="Q1774" i="1"/>
  <c r="M719" i="1"/>
  <c r="Q719" i="1"/>
  <c r="M783" i="1"/>
  <c r="Q783" i="1"/>
  <c r="M847" i="1"/>
  <c r="Q847" i="1"/>
  <c r="M911" i="1"/>
  <c r="Q911" i="1"/>
  <c r="M975" i="1"/>
  <c r="Q975" i="1"/>
  <c r="M1039" i="1"/>
  <c r="Q1039" i="1"/>
  <c r="M1103" i="1"/>
  <c r="Q1103" i="1"/>
  <c r="M1167" i="1"/>
  <c r="Q1167" i="1"/>
  <c r="M1231" i="1"/>
  <c r="Q1231" i="1"/>
  <c r="M1295" i="1"/>
  <c r="Q1295" i="1"/>
  <c r="M1396" i="1"/>
  <c r="Q1396" i="1"/>
  <c r="M1524" i="1"/>
  <c r="Q1524" i="1"/>
  <c r="M1652" i="1"/>
  <c r="Q1652" i="1"/>
  <c r="M1781" i="1"/>
  <c r="Q1781" i="1"/>
  <c r="M536" i="1"/>
  <c r="Q536" i="1"/>
  <c r="M600" i="1"/>
  <c r="Q600" i="1"/>
  <c r="M664" i="1"/>
  <c r="Q664" i="1"/>
  <c r="M728" i="1"/>
  <c r="Q728" i="1"/>
  <c r="M792" i="1"/>
  <c r="Q792" i="1"/>
  <c r="M856" i="1"/>
  <c r="Q856" i="1"/>
  <c r="M920" i="1"/>
  <c r="Q920" i="1"/>
  <c r="M984" i="1"/>
  <c r="Q984" i="1"/>
  <c r="M1048" i="1"/>
  <c r="Q1048" i="1"/>
  <c r="M1112" i="1"/>
  <c r="Q1112" i="1"/>
  <c r="M1176" i="1"/>
  <c r="Q1176" i="1"/>
  <c r="M1240" i="1"/>
  <c r="Q1240" i="1"/>
  <c r="M1304" i="1"/>
  <c r="Q1304" i="1"/>
  <c r="M1413" i="1"/>
  <c r="Q1413" i="1"/>
  <c r="M1541" i="1"/>
  <c r="Q1541" i="1"/>
  <c r="M1669" i="1"/>
  <c r="Q1669" i="1"/>
  <c r="M1820" i="1"/>
  <c r="Q1820" i="1"/>
  <c r="M457" i="1"/>
  <c r="Q457" i="1"/>
  <c r="M521" i="1"/>
  <c r="Q521" i="1"/>
  <c r="M585" i="1"/>
  <c r="Q585" i="1"/>
  <c r="M841" i="1"/>
  <c r="Q841" i="1"/>
  <c r="M905" i="1"/>
  <c r="Q905" i="1"/>
  <c r="M969" i="1"/>
  <c r="Q969" i="1"/>
  <c r="M1033" i="1"/>
  <c r="Q1033" i="1"/>
  <c r="M1097" i="1"/>
  <c r="Q1097" i="1"/>
  <c r="M1161" i="1"/>
  <c r="Q1161" i="1"/>
  <c r="M1225" i="1"/>
  <c r="Q1225" i="1"/>
  <c r="M1289" i="1"/>
  <c r="Q1289" i="1"/>
  <c r="M1382" i="1"/>
  <c r="Q1382" i="1"/>
  <c r="M1510" i="1"/>
  <c r="Q1510" i="1"/>
  <c r="M1638" i="1"/>
  <c r="Q1638" i="1"/>
  <c r="M1766" i="1"/>
  <c r="Q1766" i="1"/>
  <c r="M218" i="1"/>
  <c r="Q218" i="1"/>
  <c r="M282" i="1"/>
  <c r="Q282" i="1"/>
  <c r="M346" i="1"/>
  <c r="Q346" i="1"/>
  <c r="M410" i="1"/>
  <c r="Q410" i="1"/>
  <c r="M474" i="1"/>
  <c r="Q474" i="1"/>
  <c r="M538" i="1"/>
  <c r="Q538" i="1"/>
  <c r="M602" i="1"/>
  <c r="Q602" i="1"/>
  <c r="M858" i="1"/>
  <c r="Q858" i="1"/>
  <c r="M922" i="1"/>
  <c r="Q922" i="1"/>
  <c r="M986" i="1"/>
  <c r="Q986" i="1"/>
  <c r="M1050" i="1"/>
  <c r="Q1050" i="1"/>
  <c r="M1114" i="1"/>
  <c r="Q1114" i="1"/>
  <c r="M1178" i="1"/>
  <c r="Q1178" i="1"/>
  <c r="M1242" i="1"/>
  <c r="Q1242" i="1"/>
  <c r="M1307" i="1"/>
  <c r="Q1307" i="1"/>
  <c r="M1416" i="1"/>
  <c r="Q1416" i="1"/>
  <c r="M1544" i="1"/>
  <c r="Q1544" i="1"/>
  <c r="M1672" i="1"/>
  <c r="Q1672" i="1"/>
  <c r="M1828" i="1"/>
  <c r="Q1828" i="1"/>
  <c r="M547" i="1"/>
  <c r="Q547" i="1"/>
  <c r="M931" i="1"/>
  <c r="Q931" i="1"/>
  <c r="M995" i="1"/>
  <c r="Q995" i="1"/>
  <c r="M1059" i="1"/>
  <c r="Q1059" i="1"/>
  <c r="M1123" i="1"/>
  <c r="Q1123" i="1"/>
  <c r="M1187" i="1"/>
  <c r="Q1187" i="1"/>
  <c r="M1412" i="1"/>
  <c r="Q1412" i="1"/>
  <c r="M1540" i="1"/>
  <c r="Q1540" i="1"/>
  <c r="M1668" i="1"/>
  <c r="Q1668" i="1"/>
  <c r="M1813" i="1"/>
  <c r="Q1813" i="1"/>
  <c r="M928" i="1"/>
  <c r="Q928" i="1"/>
  <c r="M992" i="1"/>
  <c r="Q992" i="1"/>
  <c r="M1056" i="1"/>
  <c r="Q1056" i="1"/>
  <c r="M1120" i="1"/>
  <c r="Q1120" i="1"/>
  <c r="M1184" i="1"/>
  <c r="Q1184" i="1"/>
  <c r="M1248" i="1"/>
  <c r="Q1248" i="1"/>
  <c r="M1315" i="1"/>
  <c r="Q1315" i="1"/>
  <c r="M1429" i="1"/>
  <c r="Q1429" i="1"/>
  <c r="M1557" i="1"/>
  <c r="Q1557" i="1"/>
  <c r="M1685" i="1"/>
  <c r="Q1685" i="1"/>
  <c r="M913" i="1"/>
  <c r="Q913" i="1"/>
  <c r="M977" i="1"/>
  <c r="Q977" i="1"/>
  <c r="M1041" i="1"/>
  <c r="Q1041" i="1"/>
  <c r="M1105" i="1"/>
  <c r="Q1105" i="1"/>
  <c r="M1169" i="1"/>
  <c r="Q1169" i="1"/>
  <c r="M1233" i="1"/>
  <c r="Q1233" i="1"/>
  <c r="M1297" i="1"/>
  <c r="Q1297" i="1"/>
  <c r="M1398" i="1"/>
  <c r="Q1398" i="1"/>
  <c r="M1526" i="1"/>
  <c r="Q1526" i="1"/>
  <c r="M1654" i="1"/>
  <c r="Q1654" i="1"/>
  <c r="M1789" i="1"/>
  <c r="Q1789" i="1"/>
  <c r="M930" i="1"/>
  <c r="Q930" i="1"/>
  <c r="M994" i="1"/>
  <c r="Q994" i="1"/>
  <c r="M1058" i="1"/>
  <c r="Q1058" i="1"/>
  <c r="M1122" i="1"/>
  <c r="Q1122" i="1"/>
  <c r="M1186" i="1"/>
  <c r="Q1186" i="1"/>
  <c r="M1250" i="1"/>
  <c r="Q1250" i="1"/>
  <c r="M1317" i="1"/>
  <c r="Q1317" i="1"/>
  <c r="M1432" i="1"/>
  <c r="Q1432" i="1"/>
  <c r="M1560" i="1"/>
  <c r="Q1560" i="1"/>
  <c r="M1688" i="1"/>
  <c r="Q1688" i="1"/>
  <c r="M875" i="1"/>
  <c r="Q875" i="1"/>
  <c r="M939" i="1"/>
  <c r="Q939" i="1"/>
  <c r="M1003" i="1"/>
  <c r="Q1003" i="1"/>
  <c r="M1067" i="1"/>
  <c r="Q1067" i="1"/>
  <c r="M1131" i="1"/>
  <c r="Q1131" i="1"/>
  <c r="M1195" i="1"/>
  <c r="Q1195" i="1"/>
  <c r="M957" i="1"/>
  <c r="Q957" i="1"/>
  <c r="M1213" i="1"/>
  <c r="Q1213" i="1"/>
  <c r="M1614" i="1"/>
  <c r="Q1614" i="1"/>
  <c r="M261" i="1"/>
  <c r="Q261" i="1"/>
  <c r="M334" i="1"/>
  <c r="Q334" i="1"/>
  <c r="M407" i="1"/>
  <c r="Q407" i="1"/>
  <c r="M511" i="1"/>
  <c r="Q511" i="1"/>
  <c r="M685" i="1"/>
  <c r="Q685" i="1"/>
  <c r="M926" i="1"/>
  <c r="Q926" i="1"/>
  <c r="M1182" i="1"/>
  <c r="Q1182" i="1"/>
  <c r="M1552" i="1"/>
  <c r="Q1552" i="1"/>
  <c r="M253" i="1"/>
  <c r="Q253" i="1"/>
  <c r="M326" i="1"/>
  <c r="Q326" i="1"/>
  <c r="M399" i="1"/>
  <c r="Q399" i="1"/>
  <c r="M496" i="1"/>
  <c r="Q496" i="1"/>
  <c r="M663" i="1"/>
  <c r="Q663" i="1"/>
  <c r="M901" i="1"/>
  <c r="Q901" i="1"/>
  <c r="M1157" i="1"/>
  <c r="Q1157" i="1"/>
  <c r="M1502" i="1"/>
  <c r="Q1502" i="1"/>
  <c r="M245" i="1"/>
  <c r="Q245" i="1"/>
  <c r="M318" i="1"/>
  <c r="Q318" i="1"/>
  <c r="M391" i="1"/>
  <c r="Q391" i="1"/>
  <c r="M486" i="1"/>
  <c r="Q486" i="1"/>
  <c r="M646" i="1"/>
  <c r="Q646" i="1"/>
  <c r="M870" i="1"/>
  <c r="Q870" i="1"/>
  <c r="M1126" i="1"/>
  <c r="Q1126" i="1"/>
  <c r="M1440" i="1"/>
  <c r="Q1440" i="1"/>
  <c r="M237" i="1"/>
  <c r="Q237" i="1"/>
  <c r="M310" i="1"/>
  <c r="Q310" i="1"/>
  <c r="M383" i="1"/>
  <c r="Q383" i="1"/>
  <c r="M475" i="1"/>
  <c r="Q475" i="1"/>
  <c r="M845" i="1"/>
  <c r="Q845" i="1"/>
  <c r="M1101" i="1"/>
  <c r="Q1101" i="1"/>
  <c r="M1390" i="1"/>
  <c r="Q1390" i="1"/>
  <c r="M863" i="1"/>
  <c r="Q863" i="1"/>
  <c r="M927" i="1"/>
  <c r="Q927" i="1"/>
  <c r="M991" i="1"/>
  <c r="Q991" i="1"/>
  <c r="M1055" i="1"/>
  <c r="Q1055" i="1"/>
  <c r="M1119" i="1"/>
  <c r="Q1119" i="1"/>
  <c r="M1183" i="1"/>
  <c r="Q1183" i="1"/>
  <c r="M1247" i="1"/>
  <c r="Q1247" i="1"/>
  <c r="M1314" i="1"/>
  <c r="Q1314" i="1"/>
  <c r="M1428" i="1"/>
  <c r="Q1428" i="1"/>
  <c r="M1556" i="1"/>
  <c r="Q1556" i="1"/>
  <c r="M1684" i="1"/>
  <c r="Q1684" i="1"/>
  <c r="M552" i="1"/>
  <c r="Q552" i="1"/>
  <c r="M808" i="1"/>
  <c r="Q808" i="1"/>
  <c r="M872" i="1"/>
  <c r="Q872" i="1"/>
  <c r="M936" i="1"/>
  <c r="Q936" i="1"/>
  <c r="M1000" i="1"/>
  <c r="Q1000" i="1"/>
  <c r="M1064" i="1"/>
  <c r="Q1064" i="1"/>
  <c r="M1128" i="1"/>
  <c r="Q1128" i="1"/>
  <c r="M1192" i="1"/>
  <c r="Q1192" i="1"/>
  <c r="M1256" i="1"/>
  <c r="Q1256" i="1"/>
  <c r="M1325" i="1"/>
  <c r="Q1325" i="1"/>
  <c r="M1445" i="1"/>
  <c r="Q1445" i="1"/>
  <c r="M1573" i="1"/>
  <c r="Q1573" i="1"/>
  <c r="M1701" i="1"/>
  <c r="Q1701" i="1"/>
  <c r="M473" i="1"/>
  <c r="Q473" i="1"/>
  <c r="M537" i="1"/>
  <c r="Q537" i="1"/>
  <c r="M601" i="1"/>
  <c r="Q601" i="1"/>
  <c r="M857" i="1"/>
  <c r="Q857" i="1"/>
  <c r="M958" i="1"/>
  <c r="Q958" i="1"/>
  <c r="M1214" i="1"/>
  <c r="Q1214" i="1"/>
  <c r="M1616" i="1"/>
  <c r="Q1616" i="1"/>
  <c r="M262" i="1"/>
  <c r="Q262" i="1"/>
  <c r="M335" i="1"/>
  <c r="Q335" i="1"/>
  <c r="M408" i="1"/>
  <c r="Q408" i="1"/>
  <c r="M517" i="1"/>
  <c r="Q517" i="1"/>
  <c r="M686" i="1"/>
  <c r="Q686" i="1"/>
  <c r="M933" i="1"/>
  <c r="Q933" i="1"/>
  <c r="M1189" i="1"/>
  <c r="Q1189" i="1"/>
  <c r="M1566" i="1"/>
  <c r="Q1566" i="1"/>
  <c r="M254" i="1"/>
  <c r="Q254" i="1"/>
  <c r="M327" i="1"/>
  <c r="Q327" i="1"/>
  <c r="M400" i="1"/>
  <c r="Q400" i="1"/>
  <c r="M499" i="1"/>
  <c r="Q499" i="1"/>
  <c r="M902" i="1"/>
  <c r="Q902" i="1"/>
  <c r="M1158" i="1"/>
  <c r="Q1158" i="1"/>
  <c r="M1504" i="1"/>
  <c r="Q1504" i="1"/>
  <c r="M246" i="1"/>
  <c r="Q246" i="1"/>
  <c r="M319" i="1"/>
  <c r="Q319" i="1"/>
  <c r="M392" i="1"/>
  <c r="Q392" i="1"/>
  <c r="M487" i="1"/>
  <c r="Q487" i="1"/>
  <c r="M877" i="1"/>
  <c r="Q877" i="1"/>
  <c r="M1133" i="1"/>
  <c r="Q1133" i="1"/>
  <c r="M1454" i="1"/>
  <c r="Q1454" i="1"/>
  <c r="M807" i="1"/>
  <c r="Q807" i="1"/>
  <c r="M871" i="1"/>
  <c r="Q871" i="1"/>
  <c r="M935" i="1"/>
  <c r="Q935" i="1"/>
  <c r="M999" i="1"/>
  <c r="Q999" i="1"/>
  <c r="M1063" i="1"/>
  <c r="Q1063" i="1"/>
  <c r="M1127" i="1"/>
  <c r="Q1127" i="1"/>
  <c r="M1191" i="1"/>
  <c r="Q1191" i="1"/>
  <c r="M1255" i="1"/>
  <c r="Q1255" i="1"/>
  <c r="M1324" i="1"/>
  <c r="Q1324" i="1"/>
  <c r="M1444" i="1"/>
  <c r="Q1444" i="1"/>
  <c r="M1572" i="1"/>
  <c r="Q1572" i="1"/>
  <c r="M1700" i="1"/>
  <c r="Q1700" i="1"/>
  <c r="M560" i="1"/>
  <c r="Q560" i="1"/>
  <c r="M816" i="1"/>
  <c r="Q816" i="1"/>
  <c r="M880" i="1"/>
  <c r="Q880" i="1"/>
  <c r="M944" i="1"/>
  <c r="Q944" i="1"/>
  <c r="M1008" i="1"/>
  <c r="Q1008" i="1"/>
  <c r="M1072" i="1"/>
  <c r="Q1072" i="1"/>
  <c r="M1136" i="1"/>
  <c r="Q1136" i="1"/>
  <c r="M1200" i="1"/>
  <c r="Q1200" i="1"/>
  <c r="M344" i="1"/>
  <c r="Q344" i="1"/>
  <c r="M421" i="1"/>
  <c r="Q421" i="1"/>
  <c r="M535" i="1"/>
  <c r="Q535" i="1"/>
  <c r="M709" i="1"/>
  <c r="Q709" i="1"/>
  <c r="M965" i="1"/>
  <c r="Q965" i="1"/>
  <c r="M1221" i="1"/>
  <c r="Q1221" i="1"/>
  <c r="M1630" i="1"/>
  <c r="Q1630" i="1"/>
  <c r="M190" i="1"/>
  <c r="Q190" i="1"/>
  <c r="M263" i="1"/>
  <c r="Q263" i="1"/>
  <c r="M336" i="1"/>
  <c r="Q336" i="1"/>
  <c r="M409" i="1"/>
  <c r="Q409" i="1"/>
  <c r="M518" i="1"/>
  <c r="Q518" i="1"/>
  <c r="M687" i="1"/>
  <c r="Q687" i="1"/>
  <c r="M934" i="1"/>
  <c r="Q934" i="1"/>
  <c r="M1190" i="1"/>
  <c r="Q1190" i="1"/>
  <c r="M1568" i="1"/>
  <c r="Q1568" i="1"/>
  <c r="M183" i="1"/>
  <c r="Q183" i="1"/>
  <c r="M255" i="1"/>
  <c r="Q255" i="1"/>
  <c r="M328" i="1"/>
  <c r="Q328" i="1"/>
  <c r="M401" i="1"/>
  <c r="Q401" i="1"/>
  <c r="M501" i="1"/>
  <c r="Q501" i="1"/>
  <c r="M670" i="1"/>
  <c r="Q670" i="1"/>
  <c r="M909" i="1"/>
  <c r="Q909" i="1"/>
  <c r="M1165" i="1"/>
  <c r="Q1165" i="1"/>
  <c r="M1518" i="1"/>
  <c r="Q1518" i="1"/>
  <c r="M751" i="1"/>
  <c r="Q751" i="1"/>
  <c r="M815" i="1"/>
  <c r="Q815" i="1"/>
  <c r="M879" i="1"/>
  <c r="Q879" i="1"/>
  <c r="M943" i="1"/>
  <c r="Q943" i="1"/>
  <c r="M1007" i="1"/>
  <c r="Q1007" i="1"/>
  <c r="M1071" i="1"/>
  <c r="Q1071" i="1"/>
  <c r="M1135" i="1"/>
  <c r="Q1135" i="1"/>
  <c r="M1199" i="1"/>
  <c r="Q1199" i="1"/>
  <c r="M1263" i="1"/>
  <c r="Q1263" i="1"/>
  <c r="M1334" i="1"/>
  <c r="Q1334" i="1"/>
  <c r="M1460" i="1"/>
  <c r="Q1460" i="1"/>
  <c r="M1588" i="1"/>
  <c r="Q1588" i="1"/>
  <c r="M1716" i="1"/>
  <c r="Q1716" i="1"/>
  <c r="M504" i="1"/>
  <c r="Q504" i="1"/>
  <c r="M568" i="1"/>
  <c r="Q568" i="1"/>
  <c r="M632" i="1"/>
  <c r="Q632" i="1"/>
  <c r="M696" i="1"/>
  <c r="Q696" i="1"/>
  <c r="M760" i="1"/>
  <c r="Q760" i="1"/>
  <c r="M824" i="1"/>
  <c r="Q824" i="1"/>
  <c r="M888" i="1"/>
  <c r="Q888" i="1"/>
  <c r="M952" i="1"/>
  <c r="Q952" i="1"/>
  <c r="M1016" i="1"/>
  <c r="Q1016" i="1"/>
  <c r="M1080" i="1"/>
  <c r="Q1080" i="1"/>
  <c r="M1144" i="1"/>
  <c r="Q1144" i="1"/>
  <c r="M1208" i="1"/>
  <c r="Q1208" i="1"/>
  <c r="M1272" i="1"/>
  <c r="Q1272" i="1"/>
  <c r="M1349" i="1"/>
  <c r="Q1349" i="1"/>
  <c r="M1477" i="1"/>
  <c r="Q1477" i="1"/>
  <c r="M1605" i="1"/>
  <c r="Q1605" i="1"/>
  <c r="M1733" i="1"/>
  <c r="Q1733" i="1"/>
  <c r="M425" i="1"/>
  <c r="Q425" i="1"/>
  <c r="M489" i="1"/>
  <c r="Q489" i="1"/>
  <c r="M553" i="1"/>
  <c r="Q553" i="1"/>
  <c r="M617" i="1"/>
  <c r="Q617" i="1"/>
  <c r="M681" i="1"/>
  <c r="Q681" i="1"/>
  <c r="M745" i="1"/>
  <c r="Q745" i="1"/>
  <c r="M809" i="1"/>
  <c r="Q809" i="1"/>
  <c r="M873" i="1"/>
  <c r="Q873" i="1"/>
  <c r="M937" i="1"/>
  <c r="Q937" i="1"/>
  <c r="M1001" i="1"/>
  <c r="Q1001" i="1"/>
  <c r="M1065" i="1"/>
  <c r="Q1065" i="1"/>
  <c r="M1129" i="1"/>
  <c r="Q1129" i="1"/>
  <c r="M1193" i="1"/>
  <c r="Q1193" i="1"/>
  <c r="M1257" i="1"/>
  <c r="Q1257" i="1"/>
  <c r="M1326" i="1"/>
  <c r="Q1326" i="1"/>
  <c r="M1446" i="1"/>
  <c r="Q1446" i="1"/>
  <c r="M1574" i="1"/>
  <c r="Q1574" i="1"/>
  <c r="M1702" i="1"/>
  <c r="Q1702" i="1"/>
  <c r="M250" i="1"/>
  <c r="Q250" i="1"/>
  <c r="M314" i="1"/>
  <c r="Q314" i="1"/>
  <c r="M378" i="1"/>
  <c r="Q378" i="1"/>
  <c r="M442" i="1"/>
  <c r="Q442" i="1"/>
  <c r="M506" i="1"/>
  <c r="Q506" i="1"/>
  <c r="M570" i="1"/>
  <c r="Q570" i="1"/>
  <c r="M634" i="1"/>
  <c r="Q634" i="1"/>
  <c r="M698" i="1"/>
  <c r="Q698" i="1"/>
  <c r="M338" i="1"/>
  <c r="Q338" i="1"/>
  <c r="M402" i="1"/>
  <c r="Q402" i="1"/>
  <c r="M466" i="1"/>
  <c r="Q466" i="1"/>
  <c r="M530" i="1"/>
  <c r="Q530" i="1"/>
  <c r="M594" i="1"/>
  <c r="Q594" i="1"/>
  <c r="M850" i="1"/>
  <c r="Q850" i="1"/>
  <c r="M914" i="1"/>
  <c r="Q914" i="1"/>
  <c r="M978" i="1"/>
  <c r="Q978" i="1"/>
  <c r="M1042" i="1"/>
  <c r="Q1042" i="1"/>
  <c r="M1106" i="1"/>
  <c r="Q1106" i="1"/>
  <c r="M1170" i="1"/>
  <c r="Q1170" i="1"/>
  <c r="M1234" i="1"/>
  <c r="Q1234" i="1"/>
  <c r="M1298" i="1"/>
  <c r="Q1298" i="1"/>
  <c r="M1400" i="1"/>
  <c r="Q1400" i="1"/>
  <c r="M1528" i="1"/>
  <c r="Q1528" i="1"/>
  <c r="M1656" i="1"/>
  <c r="Q1656" i="1"/>
  <c r="M1796" i="1"/>
  <c r="Q1796" i="1"/>
  <c r="M539" i="1"/>
  <c r="Q539" i="1"/>
  <c r="M603" i="1"/>
  <c r="Q603" i="1"/>
  <c r="M923" i="1"/>
  <c r="Q923" i="1"/>
  <c r="M987" i="1"/>
  <c r="Q987" i="1"/>
  <c r="M1051" i="1"/>
  <c r="Q1051" i="1"/>
  <c r="M1115" i="1"/>
  <c r="Q1115" i="1"/>
  <c r="M1179" i="1"/>
  <c r="Q1179" i="1"/>
  <c r="M1243" i="1"/>
  <c r="Q1243" i="1"/>
  <c r="M1308" i="1"/>
  <c r="Q1308" i="1"/>
  <c r="M1420" i="1"/>
  <c r="Q1420" i="1"/>
  <c r="M1548" i="1"/>
  <c r="Q1548" i="1"/>
  <c r="M1676" i="1"/>
  <c r="Q1676" i="1"/>
  <c r="M1829" i="1"/>
  <c r="Q1829" i="1"/>
  <c r="M900" i="1"/>
  <c r="Q900" i="1"/>
  <c r="M964" i="1"/>
  <c r="Q964" i="1"/>
  <c r="M1028" i="1"/>
  <c r="Q1028" i="1"/>
  <c r="M1092" i="1"/>
  <c r="Q1092" i="1"/>
  <c r="M1156" i="1"/>
  <c r="Q1156" i="1"/>
  <c r="M1220" i="1"/>
  <c r="Q1220" i="1"/>
  <c r="M1284" i="1"/>
  <c r="Q1284" i="1"/>
  <c r="M1373" i="1"/>
  <c r="Q1373" i="1"/>
  <c r="M1501" i="1"/>
  <c r="Q1501" i="1"/>
  <c r="M1629" i="1"/>
  <c r="Q1629" i="1"/>
  <c r="M1757" i="1"/>
  <c r="Q1757" i="1"/>
  <c r="M1806" i="1"/>
  <c r="Q1806" i="1"/>
  <c r="M1343" i="1"/>
  <c r="Q1343" i="1"/>
  <c r="M1407" i="1"/>
  <c r="Q1407" i="1"/>
  <c r="M1471" i="1"/>
  <c r="Q1471" i="1"/>
  <c r="M1535" i="1"/>
  <c r="Q1535" i="1"/>
  <c r="M1599" i="1"/>
  <c r="Q1599" i="1"/>
  <c r="M1663" i="1"/>
  <c r="Q1663" i="1"/>
  <c r="M1727" i="1"/>
  <c r="Q1727" i="1"/>
  <c r="M1791" i="1"/>
  <c r="Q1791" i="1"/>
  <c r="M1792" i="1"/>
  <c r="Q1792" i="1"/>
  <c r="M1321" i="1"/>
  <c r="Q1321" i="1"/>
  <c r="M1385" i="1"/>
  <c r="Q1385" i="1"/>
  <c r="M1449" i="1"/>
  <c r="Q1449" i="1"/>
  <c r="M1513" i="1"/>
  <c r="Q1513" i="1"/>
  <c r="M1577" i="1"/>
  <c r="Q1577" i="1"/>
  <c r="M1641" i="1"/>
  <c r="Q1641" i="1"/>
  <c r="M1705" i="1"/>
  <c r="Q1705" i="1"/>
  <c r="M1769" i="1"/>
  <c r="Q1769" i="1"/>
  <c r="M1833" i="1"/>
  <c r="Q1833" i="1"/>
  <c r="M1402" i="1"/>
  <c r="Q1402" i="1"/>
  <c r="M1466" i="1"/>
  <c r="Q1466" i="1"/>
  <c r="M1530" i="1"/>
  <c r="Q1530" i="1"/>
  <c r="M1594" i="1"/>
  <c r="Q1594" i="1"/>
  <c r="M1658" i="1"/>
  <c r="Q1658" i="1"/>
  <c r="M1722" i="1"/>
  <c r="Q1722" i="1"/>
  <c r="M1786" i="1"/>
  <c r="Q1786" i="1"/>
  <c r="M1355" i="1"/>
  <c r="Q1355" i="1"/>
  <c r="M1419" i="1"/>
  <c r="Q1419" i="1"/>
  <c r="M1483" i="1"/>
  <c r="Q1483" i="1"/>
  <c r="M1547" i="1"/>
  <c r="Q1547" i="1"/>
  <c r="M1611" i="1"/>
  <c r="Q1611" i="1"/>
  <c r="M1675" i="1"/>
  <c r="Q1675" i="1"/>
  <c r="M1739" i="1"/>
  <c r="Q1739" i="1"/>
  <c r="M1803" i="1"/>
  <c r="Q1803" i="1"/>
  <c r="M1251" i="1"/>
  <c r="Q1251" i="1"/>
  <c r="M1318" i="1"/>
  <c r="Q1318" i="1"/>
  <c r="M1436" i="1"/>
  <c r="Q1436" i="1"/>
  <c r="M1564" i="1"/>
  <c r="Q1564" i="1"/>
  <c r="M1692" i="1"/>
  <c r="Q1692" i="1"/>
  <c r="M908" i="1"/>
  <c r="Q908" i="1"/>
  <c r="M972" i="1"/>
  <c r="Q972" i="1"/>
  <c r="M1036" i="1"/>
  <c r="Q1036" i="1"/>
  <c r="M1100" i="1"/>
  <c r="Q1100" i="1"/>
  <c r="M1164" i="1"/>
  <c r="Q1164" i="1"/>
  <c r="M1228" i="1"/>
  <c r="Q1228" i="1"/>
  <c r="M1292" i="1"/>
  <c r="Q1292" i="1"/>
  <c r="M1389" i="1"/>
  <c r="Q1389" i="1"/>
  <c r="M1517" i="1"/>
  <c r="Q1517" i="1"/>
  <c r="M1645" i="1"/>
  <c r="Q1645" i="1"/>
  <c r="M1773" i="1"/>
  <c r="Q1773" i="1"/>
  <c r="M1814" i="1"/>
  <c r="Q1814" i="1"/>
  <c r="M1351" i="1"/>
  <c r="Q1351" i="1"/>
  <c r="M1415" i="1"/>
  <c r="Q1415" i="1"/>
  <c r="M1479" i="1"/>
  <c r="Q1479" i="1"/>
  <c r="M1543" i="1"/>
  <c r="Q1543" i="1"/>
  <c r="M1607" i="1"/>
  <c r="Q1607" i="1"/>
  <c r="M1671" i="1"/>
  <c r="Q1671" i="1"/>
  <c r="M1735" i="1"/>
  <c r="Q1735" i="1"/>
  <c r="M1799" i="1"/>
  <c r="Q1799" i="1"/>
  <c r="M1800" i="1"/>
  <c r="Q1800" i="1"/>
  <c r="M1329" i="1"/>
  <c r="Q1329" i="1"/>
  <c r="M1393" i="1"/>
  <c r="Q1393" i="1"/>
  <c r="M1457" i="1"/>
  <c r="Q1457" i="1"/>
  <c r="M1521" i="1"/>
  <c r="Q1521" i="1"/>
  <c r="M1585" i="1"/>
  <c r="Q1585" i="1"/>
  <c r="M1649" i="1"/>
  <c r="Q1649" i="1"/>
  <c r="M1713" i="1"/>
  <c r="Q1713" i="1"/>
  <c r="M1777" i="1"/>
  <c r="Q1777" i="1"/>
  <c r="M1346" i="1"/>
  <c r="Q1346" i="1"/>
  <c r="M1410" i="1"/>
  <c r="Q1410" i="1"/>
  <c r="M1474" i="1"/>
  <c r="Q1474" i="1"/>
  <c r="M1538" i="1"/>
  <c r="Q1538" i="1"/>
  <c r="M1602" i="1"/>
  <c r="Q1602" i="1"/>
  <c r="M1666" i="1"/>
  <c r="Q1666" i="1"/>
  <c r="M1730" i="1"/>
  <c r="Q1730" i="1"/>
  <c r="M1794" i="1"/>
  <c r="Q1794" i="1"/>
  <c r="M1363" i="1"/>
  <c r="Q1363" i="1"/>
  <c r="M1427" i="1"/>
  <c r="Q1427" i="1"/>
  <c r="M1491" i="1"/>
  <c r="Q1491" i="1"/>
  <c r="M1555" i="1"/>
  <c r="Q1555" i="1"/>
  <c r="M1619" i="1"/>
  <c r="Q1619" i="1"/>
  <c r="M1683" i="1"/>
  <c r="Q1683" i="1"/>
  <c r="M1747" i="1"/>
  <c r="Q1747" i="1"/>
  <c r="M1811" i="1"/>
  <c r="Q1811" i="1"/>
  <c r="S1839" i="1"/>
  <c r="U1718" i="1"/>
  <c r="M1259" i="1"/>
  <c r="Q1259" i="1"/>
  <c r="M1330" i="1"/>
  <c r="Q1330" i="1"/>
  <c r="M1452" i="1"/>
  <c r="Q1452" i="1"/>
  <c r="M1580" i="1"/>
  <c r="Q1580" i="1"/>
  <c r="M1708" i="1"/>
  <c r="Q1708" i="1"/>
  <c r="M916" i="1"/>
  <c r="Q916" i="1"/>
  <c r="M980" i="1"/>
  <c r="Q980" i="1"/>
  <c r="M1044" i="1"/>
  <c r="Q1044" i="1"/>
  <c r="M1108" i="1"/>
  <c r="Q1108" i="1"/>
  <c r="M1172" i="1"/>
  <c r="Q1172" i="1"/>
  <c r="M1236" i="1"/>
  <c r="Q1236" i="1"/>
  <c r="M1300" i="1"/>
  <c r="Q1300" i="1"/>
  <c r="M1405" i="1"/>
  <c r="Q1405" i="1"/>
  <c r="M1533" i="1"/>
  <c r="Q1533" i="1"/>
  <c r="M1661" i="1"/>
  <c r="Q1661" i="1"/>
  <c r="M1804" i="1"/>
  <c r="Q1804" i="1"/>
  <c r="M1822" i="1"/>
  <c r="Q1822" i="1"/>
  <c r="M1359" i="1"/>
  <c r="Q1359" i="1"/>
  <c r="M1423" i="1"/>
  <c r="Q1423" i="1"/>
  <c r="M1487" i="1"/>
  <c r="Q1487" i="1"/>
  <c r="M1551" i="1"/>
  <c r="Q1551" i="1"/>
  <c r="M1615" i="1"/>
  <c r="Q1615" i="1"/>
  <c r="M1679" i="1"/>
  <c r="Q1679" i="1"/>
  <c r="M1743" i="1"/>
  <c r="Q1743" i="1"/>
  <c r="M1807" i="1"/>
  <c r="Q1807" i="1"/>
  <c r="M1808" i="1"/>
  <c r="Q1808" i="1"/>
  <c r="M1337" i="1"/>
  <c r="Q1337" i="1"/>
  <c r="M1401" i="1"/>
  <c r="Q1401" i="1"/>
  <c r="M1465" i="1"/>
  <c r="Q1465" i="1"/>
  <c r="M1529" i="1"/>
  <c r="Q1529" i="1"/>
  <c r="M1593" i="1"/>
  <c r="Q1593" i="1"/>
  <c r="M1657" i="1"/>
  <c r="Q1657" i="1"/>
  <c r="M1721" i="1"/>
  <c r="Q1721" i="1"/>
  <c r="M1785" i="1"/>
  <c r="Q1785" i="1"/>
  <c r="M1354" i="1"/>
  <c r="Q1354" i="1"/>
  <c r="M1418" i="1"/>
  <c r="Q1418" i="1"/>
  <c r="M1482" i="1"/>
  <c r="Q1482" i="1"/>
  <c r="M1610" i="1"/>
  <c r="Q1610" i="1"/>
  <c r="M1674" i="1"/>
  <c r="Q1674" i="1"/>
  <c r="M1738" i="1"/>
  <c r="Q1738" i="1"/>
  <c r="M1802" i="1"/>
  <c r="Q1802" i="1"/>
  <c r="M1435" i="1"/>
  <c r="Q1435" i="1"/>
  <c r="M1627" i="1"/>
  <c r="Q1627" i="1"/>
  <c r="M921" i="1"/>
  <c r="Q921" i="1"/>
  <c r="M985" i="1"/>
  <c r="Q985" i="1"/>
  <c r="M1049" i="1"/>
  <c r="Q1049" i="1"/>
  <c r="M1113" i="1"/>
  <c r="Q1113" i="1"/>
  <c r="M1177" i="1"/>
  <c r="Q1177" i="1"/>
  <c r="M1241" i="1"/>
  <c r="Q1241" i="1"/>
  <c r="M1306" i="1"/>
  <c r="Q1306" i="1"/>
  <c r="M1414" i="1"/>
  <c r="Q1414" i="1"/>
  <c r="M1542" i="1"/>
  <c r="Q1542" i="1"/>
  <c r="M1670" i="1"/>
  <c r="Q1670" i="1"/>
  <c r="M1821" i="1"/>
  <c r="Q1821" i="1"/>
  <c r="M234" i="1"/>
  <c r="Q234" i="1"/>
  <c r="M298" i="1"/>
  <c r="Q298" i="1"/>
  <c r="M362" i="1"/>
  <c r="Q362" i="1"/>
  <c r="M426" i="1"/>
  <c r="Q426" i="1"/>
  <c r="M490" i="1"/>
  <c r="Q490" i="1"/>
  <c r="M554" i="1"/>
  <c r="Q554" i="1"/>
  <c r="M810" i="1"/>
  <c r="Q810" i="1"/>
  <c r="M874" i="1"/>
  <c r="Q874" i="1"/>
  <c r="M938" i="1"/>
  <c r="Q938" i="1"/>
  <c r="M1002" i="1"/>
  <c r="Q1002" i="1"/>
  <c r="M1066" i="1"/>
  <c r="Q1066" i="1"/>
  <c r="M1130" i="1"/>
  <c r="Q1130" i="1"/>
  <c r="M1194" i="1"/>
  <c r="Q1194" i="1"/>
  <c r="M1258" i="1"/>
  <c r="Q1258" i="1"/>
  <c r="M1328" i="1"/>
  <c r="Q1328" i="1"/>
  <c r="M1448" i="1"/>
  <c r="Q1448" i="1"/>
  <c r="M1576" i="1"/>
  <c r="Q1576" i="1"/>
  <c r="M1704" i="1"/>
  <c r="Q1704" i="1"/>
  <c r="M883" i="1"/>
  <c r="Q883" i="1"/>
  <c r="M947" i="1"/>
  <c r="Q947" i="1"/>
  <c r="M1011" i="1"/>
  <c r="Q1011" i="1"/>
  <c r="M1075" i="1"/>
  <c r="Q1075" i="1"/>
  <c r="M1139" i="1"/>
  <c r="Q1139" i="1"/>
  <c r="M1203" i="1"/>
  <c r="Q1203" i="1"/>
  <c r="M1267" i="1"/>
  <c r="Q1267" i="1"/>
  <c r="M1340" i="1"/>
  <c r="Q1340" i="1"/>
  <c r="M1468" i="1"/>
  <c r="Q1468" i="1"/>
  <c r="M1596" i="1"/>
  <c r="Q1596" i="1"/>
  <c r="M1724" i="1"/>
  <c r="Q1724" i="1"/>
  <c r="M604" i="1"/>
  <c r="Q604" i="1"/>
  <c r="M924" i="1"/>
  <c r="Q924" i="1"/>
  <c r="M988" i="1"/>
  <c r="Q988" i="1"/>
  <c r="M1052" i="1"/>
  <c r="Q1052" i="1"/>
  <c r="M1116" i="1"/>
  <c r="Q1116" i="1"/>
  <c r="M1180" i="1"/>
  <c r="Q1180" i="1"/>
  <c r="M1244" i="1"/>
  <c r="Q1244" i="1"/>
  <c r="M1309" i="1"/>
  <c r="Q1309" i="1"/>
  <c r="M1421" i="1"/>
  <c r="Q1421" i="1"/>
  <c r="M1549" i="1"/>
  <c r="Q1549" i="1"/>
  <c r="M1677" i="1"/>
  <c r="Q1677" i="1"/>
  <c r="M1830" i="1"/>
  <c r="Q1830" i="1"/>
  <c r="M1367" i="1"/>
  <c r="Q1367" i="1"/>
  <c r="M1431" i="1"/>
  <c r="Q1431" i="1"/>
  <c r="M1495" i="1"/>
  <c r="Q1495" i="1"/>
  <c r="M1559" i="1"/>
  <c r="Q1559" i="1"/>
  <c r="M1623" i="1"/>
  <c r="Q1623" i="1"/>
  <c r="M1687" i="1"/>
  <c r="Q1687" i="1"/>
  <c r="M1751" i="1"/>
  <c r="Q1751" i="1"/>
  <c r="M1815" i="1"/>
  <c r="Q1815" i="1"/>
  <c r="M1816" i="1"/>
  <c r="Q1816" i="1"/>
  <c r="M1345" i="1"/>
  <c r="Q1345" i="1"/>
  <c r="M1409" i="1"/>
  <c r="Q1409" i="1"/>
  <c r="M1473" i="1"/>
  <c r="Q1473" i="1"/>
  <c r="M1537" i="1"/>
  <c r="Q1537" i="1"/>
  <c r="M1601" i="1"/>
  <c r="Q1601" i="1"/>
  <c r="M1665" i="1"/>
  <c r="Q1665" i="1"/>
  <c r="M1729" i="1"/>
  <c r="Q1729" i="1"/>
  <c r="M1793" i="1"/>
  <c r="Q1793" i="1"/>
  <c r="M1362" i="1"/>
  <c r="Q1362" i="1"/>
  <c r="M1426" i="1"/>
  <c r="Q1426" i="1"/>
  <c r="M1490" i="1"/>
  <c r="Q1490" i="1"/>
  <c r="M1554" i="1"/>
  <c r="Q1554" i="1"/>
  <c r="M1618" i="1"/>
  <c r="Q1618" i="1"/>
  <c r="M1682" i="1"/>
  <c r="Q1682" i="1"/>
  <c r="M1746" i="1"/>
  <c r="Q1746" i="1"/>
  <c r="M1810" i="1"/>
  <c r="Q1810" i="1"/>
  <c r="M1379" i="1"/>
  <c r="Q1379" i="1"/>
  <c r="M1443" i="1"/>
  <c r="Q1443" i="1"/>
  <c r="M1507" i="1"/>
  <c r="Q1507" i="1"/>
  <c r="M1571" i="1"/>
  <c r="Q1571" i="1"/>
  <c r="M1635" i="1"/>
  <c r="Q1635" i="1"/>
  <c r="M1699" i="1"/>
  <c r="Q1699" i="1"/>
  <c r="M1763" i="1"/>
  <c r="Q1763" i="1"/>
  <c r="M1827" i="1"/>
  <c r="Q1827" i="1"/>
  <c r="M1264" i="1"/>
  <c r="Q1264" i="1"/>
  <c r="M1336" i="1"/>
  <c r="Q1336" i="1"/>
  <c r="M1461" i="1"/>
  <c r="Q1461" i="1"/>
  <c r="M1589" i="1"/>
  <c r="Q1589" i="1"/>
  <c r="M1717" i="1"/>
  <c r="Q1717" i="1"/>
  <c r="M929" i="1"/>
  <c r="Q929" i="1"/>
  <c r="M993" i="1"/>
  <c r="Q993" i="1"/>
  <c r="M1057" i="1"/>
  <c r="Q1057" i="1"/>
  <c r="M1121" i="1"/>
  <c r="Q1121" i="1"/>
  <c r="M1185" i="1"/>
  <c r="Q1185" i="1"/>
  <c r="M1249" i="1"/>
  <c r="Q1249" i="1"/>
  <c r="M1316" i="1"/>
  <c r="Q1316" i="1"/>
  <c r="M1430" i="1"/>
  <c r="Q1430" i="1"/>
  <c r="M1558" i="1"/>
  <c r="Q1558" i="1"/>
  <c r="M1686" i="1"/>
  <c r="Q1686" i="1"/>
  <c r="M882" i="1"/>
  <c r="Q882" i="1"/>
  <c r="M946" i="1"/>
  <c r="Q946" i="1"/>
  <c r="M1010" i="1"/>
  <c r="Q1010" i="1"/>
  <c r="M1074" i="1"/>
  <c r="Q1074" i="1"/>
  <c r="M1138" i="1"/>
  <c r="Q1138" i="1"/>
  <c r="M1202" i="1"/>
  <c r="Q1202" i="1"/>
  <c r="M1266" i="1"/>
  <c r="Q1266" i="1"/>
  <c r="M1339" i="1"/>
  <c r="Q1339" i="1"/>
  <c r="M1464" i="1"/>
  <c r="Q1464" i="1"/>
  <c r="M1592" i="1"/>
  <c r="Q1592" i="1"/>
  <c r="M1720" i="1"/>
  <c r="Q1720" i="1"/>
  <c r="M891" i="1"/>
  <c r="Q891" i="1"/>
  <c r="M955" i="1"/>
  <c r="Q955" i="1"/>
  <c r="M1019" i="1"/>
  <c r="Q1019" i="1"/>
  <c r="M1083" i="1"/>
  <c r="Q1083" i="1"/>
  <c r="M1147" i="1"/>
  <c r="Q1147" i="1"/>
  <c r="M1211" i="1"/>
  <c r="Q1211" i="1"/>
  <c r="M1275" i="1"/>
  <c r="Q1275" i="1"/>
  <c r="M1356" i="1"/>
  <c r="Q1356" i="1"/>
  <c r="M1484" i="1"/>
  <c r="Q1484" i="1"/>
  <c r="M1612" i="1"/>
  <c r="Q1612" i="1"/>
  <c r="M1740" i="1"/>
  <c r="Q1740" i="1"/>
  <c r="M932" i="1"/>
  <c r="Q932" i="1"/>
  <c r="M996" i="1"/>
  <c r="Q996" i="1"/>
  <c r="M1060" i="1"/>
  <c r="Q1060" i="1"/>
  <c r="M1124" i="1"/>
  <c r="Q1124" i="1"/>
  <c r="M1188" i="1"/>
  <c r="Q1188" i="1"/>
  <c r="M1252" i="1"/>
  <c r="Q1252" i="1"/>
  <c r="M1320" i="1"/>
  <c r="Q1320" i="1"/>
  <c r="M1437" i="1"/>
  <c r="Q1437" i="1"/>
  <c r="M1565" i="1"/>
  <c r="Q1565" i="1"/>
  <c r="M1693" i="1"/>
  <c r="Q1693" i="1"/>
  <c r="M1311" i="1"/>
  <c r="Q1311" i="1"/>
  <c r="M1375" i="1"/>
  <c r="Q1375" i="1"/>
  <c r="M1439" i="1"/>
  <c r="Q1439" i="1"/>
  <c r="M1503" i="1"/>
  <c r="Q1503" i="1"/>
  <c r="M1567" i="1"/>
  <c r="Q1567" i="1"/>
  <c r="M1631" i="1"/>
  <c r="Q1631" i="1"/>
  <c r="M1695" i="1"/>
  <c r="Q1695" i="1"/>
  <c r="M1759" i="1"/>
  <c r="Q1759" i="1"/>
  <c r="M1823" i="1"/>
  <c r="Q1823" i="1"/>
  <c r="M1824" i="1"/>
  <c r="Q1824" i="1"/>
  <c r="M1353" i="1"/>
  <c r="Q1353" i="1"/>
  <c r="M1417" i="1"/>
  <c r="Q1417" i="1"/>
  <c r="M1481" i="1"/>
  <c r="Q1481" i="1"/>
  <c r="M1545" i="1"/>
  <c r="Q1545" i="1"/>
  <c r="M1609" i="1"/>
  <c r="Q1609" i="1"/>
  <c r="M1673" i="1"/>
  <c r="Q1673" i="1"/>
  <c r="M1737" i="1"/>
  <c r="Q1737" i="1"/>
  <c r="M1801" i="1"/>
  <c r="Q1801" i="1"/>
  <c r="M1370" i="1"/>
  <c r="Q1370" i="1"/>
  <c r="M1434" i="1"/>
  <c r="Q1434" i="1"/>
  <c r="M1498" i="1"/>
  <c r="Q1498" i="1"/>
  <c r="M1562" i="1"/>
  <c r="Q1562" i="1"/>
  <c r="M1626" i="1"/>
  <c r="Q1626" i="1"/>
  <c r="M1690" i="1"/>
  <c r="Q1690" i="1"/>
  <c r="M1754" i="1"/>
  <c r="Q1754" i="1"/>
  <c r="M1818" i="1"/>
  <c r="Q1818" i="1"/>
  <c r="M1387" i="1"/>
  <c r="Q1387" i="1"/>
  <c r="M1451" i="1"/>
  <c r="Q1451" i="1"/>
  <c r="M1515" i="1"/>
  <c r="Q1515" i="1"/>
  <c r="M1579" i="1"/>
  <c r="Q1579" i="1"/>
  <c r="M1643" i="1"/>
  <c r="Q1643" i="1"/>
  <c r="M1707" i="1"/>
  <c r="Q1707" i="1"/>
  <c r="M1771" i="1"/>
  <c r="Q1771" i="1"/>
  <c r="M762" i="1"/>
  <c r="Q762" i="1"/>
  <c r="M826" i="1"/>
  <c r="Q826" i="1"/>
  <c r="M890" i="1"/>
  <c r="Q890" i="1"/>
  <c r="M954" i="1"/>
  <c r="Q954" i="1"/>
  <c r="M1018" i="1"/>
  <c r="Q1018" i="1"/>
  <c r="M1082" i="1"/>
  <c r="Q1082" i="1"/>
  <c r="M1146" i="1"/>
  <c r="Q1146" i="1"/>
  <c r="M1210" i="1"/>
  <c r="Q1210" i="1"/>
  <c r="M1274" i="1"/>
  <c r="Q1274" i="1"/>
  <c r="M1352" i="1"/>
  <c r="Q1352" i="1"/>
  <c r="M1480" i="1"/>
  <c r="Q1480" i="1"/>
  <c r="M1608" i="1"/>
  <c r="Q1608" i="1"/>
  <c r="M1736" i="1"/>
  <c r="Q1736" i="1"/>
  <c r="M515" i="1"/>
  <c r="Q515" i="1"/>
  <c r="M579" i="1"/>
  <c r="Q579" i="1"/>
  <c r="M643" i="1"/>
  <c r="Q643" i="1"/>
  <c r="M707" i="1"/>
  <c r="Q707" i="1"/>
  <c r="M771" i="1"/>
  <c r="Q771" i="1"/>
  <c r="M835" i="1"/>
  <c r="Q835" i="1"/>
  <c r="M899" i="1"/>
  <c r="Q899" i="1"/>
  <c r="M963" i="1"/>
  <c r="Q963" i="1"/>
  <c r="M1027" i="1"/>
  <c r="Q1027" i="1"/>
  <c r="M1091" i="1"/>
  <c r="Q1091" i="1"/>
  <c r="M1155" i="1"/>
  <c r="Q1155" i="1"/>
  <c r="M1219" i="1"/>
  <c r="Q1219" i="1"/>
  <c r="M1283" i="1"/>
  <c r="Q1283" i="1"/>
  <c r="M1372" i="1"/>
  <c r="Q1372" i="1"/>
  <c r="M1500" i="1"/>
  <c r="Q1500" i="1"/>
  <c r="M1628" i="1"/>
  <c r="Q1628" i="1"/>
  <c r="M1756" i="1"/>
  <c r="Q1756" i="1"/>
  <c r="M428" i="1"/>
  <c r="Q428" i="1"/>
  <c r="M492" i="1"/>
  <c r="Q492" i="1"/>
  <c r="M556" i="1"/>
  <c r="Q556" i="1"/>
  <c r="M620" i="1"/>
  <c r="Q620" i="1"/>
  <c r="M684" i="1"/>
  <c r="Q684" i="1"/>
  <c r="M748" i="1"/>
  <c r="Q748" i="1"/>
  <c r="M812" i="1"/>
  <c r="Q812" i="1"/>
  <c r="M876" i="1"/>
  <c r="Q876" i="1"/>
  <c r="M940" i="1"/>
  <c r="Q940" i="1"/>
  <c r="M1004" i="1"/>
  <c r="Q1004" i="1"/>
  <c r="M1068" i="1"/>
  <c r="Q1068" i="1"/>
  <c r="M1132" i="1"/>
  <c r="Q1132" i="1"/>
  <c r="M1196" i="1"/>
  <c r="Q1196" i="1"/>
  <c r="M1260" i="1"/>
  <c r="Q1260" i="1"/>
  <c r="M1331" i="1"/>
  <c r="Q1331" i="1"/>
  <c r="M1453" i="1"/>
  <c r="Q1453" i="1"/>
  <c r="M1581" i="1"/>
  <c r="Q1581" i="1"/>
  <c r="M1709" i="1"/>
  <c r="Q1709" i="1"/>
  <c r="M1782" i="1"/>
  <c r="Q1782" i="1"/>
  <c r="M1319" i="1"/>
  <c r="Q1319" i="1"/>
  <c r="M1383" i="1"/>
  <c r="Q1383" i="1"/>
  <c r="M1447" i="1"/>
  <c r="Q1447" i="1"/>
  <c r="M1511" i="1"/>
  <c r="Q1511" i="1"/>
  <c r="M1575" i="1"/>
  <c r="Q1575" i="1"/>
  <c r="M1639" i="1"/>
  <c r="Q1639" i="1"/>
  <c r="M1703" i="1"/>
  <c r="Q1703" i="1"/>
  <c r="M1767" i="1"/>
  <c r="Q1767" i="1"/>
  <c r="M1831" i="1"/>
  <c r="Q1831" i="1"/>
  <c r="M1832" i="1"/>
  <c r="Q1832" i="1"/>
  <c r="M1361" i="1"/>
  <c r="Q1361" i="1"/>
  <c r="M1425" i="1"/>
  <c r="Q1425" i="1"/>
  <c r="M1489" i="1"/>
  <c r="Q1489" i="1"/>
  <c r="M1553" i="1"/>
  <c r="Q1553" i="1"/>
  <c r="M1617" i="1"/>
  <c r="Q1617" i="1"/>
  <c r="M1681" i="1"/>
  <c r="Q1681" i="1"/>
  <c r="M1745" i="1"/>
  <c r="Q1745" i="1"/>
  <c r="M1809" i="1"/>
  <c r="Q1809" i="1"/>
  <c r="M1378" i="1"/>
  <c r="Q1378" i="1"/>
  <c r="M1442" i="1"/>
  <c r="Q1442" i="1"/>
  <c r="M1506" i="1"/>
  <c r="Q1506" i="1"/>
  <c r="M1570" i="1"/>
  <c r="Q1570" i="1"/>
  <c r="M1634" i="1"/>
  <c r="Q1634" i="1"/>
  <c r="M1698" i="1"/>
  <c r="Q1698" i="1"/>
  <c r="M1762" i="1"/>
  <c r="Q1762" i="1"/>
  <c r="M1826" i="1"/>
  <c r="Q1826" i="1"/>
  <c r="M1395" i="1"/>
  <c r="Q1395" i="1"/>
  <c r="M1459" i="1"/>
  <c r="Q1459" i="1"/>
  <c r="M1523" i="1"/>
  <c r="Q1523" i="1"/>
  <c r="M1587" i="1"/>
  <c r="Q1587" i="1"/>
  <c r="M1651" i="1"/>
  <c r="Q1651" i="1"/>
  <c r="M1715" i="1"/>
  <c r="Q1715" i="1"/>
  <c r="M1779" i="1"/>
  <c r="Q1779" i="1"/>
  <c r="M149" i="1"/>
  <c r="Q149" i="1"/>
  <c r="M142" i="1"/>
  <c r="Q142" i="1"/>
  <c r="M135" i="1"/>
  <c r="Q135" i="1"/>
  <c r="M200" i="1"/>
  <c r="Q200" i="1"/>
  <c r="M202" i="1"/>
  <c r="Q202" i="1"/>
  <c r="M650" i="1"/>
  <c r="Q650" i="1"/>
  <c r="M714" i="1"/>
  <c r="Q714" i="1"/>
  <c r="M778" i="1"/>
  <c r="Q778" i="1"/>
  <c r="M659" i="1"/>
  <c r="Q659" i="1"/>
  <c r="M723" i="1"/>
  <c r="Q723" i="1"/>
  <c r="M787" i="1"/>
  <c r="Q787" i="1"/>
  <c r="M164" i="1"/>
  <c r="Q164" i="1"/>
  <c r="M157" i="1"/>
  <c r="Q157" i="1"/>
  <c r="M150" i="1"/>
  <c r="Q150" i="1"/>
  <c r="M143" i="1"/>
  <c r="Q143" i="1"/>
  <c r="M641" i="1"/>
  <c r="Q641" i="1"/>
  <c r="M705" i="1"/>
  <c r="Q705" i="1"/>
  <c r="M769" i="1"/>
  <c r="Q769" i="1"/>
  <c r="M658" i="1"/>
  <c r="Q658" i="1"/>
  <c r="M722" i="1"/>
  <c r="Q722" i="1"/>
  <c r="M786" i="1"/>
  <c r="Q786" i="1"/>
  <c r="M171" i="1"/>
  <c r="Q171" i="1"/>
  <c r="M165" i="1"/>
  <c r="Q165" i="1"/>
  <c r="M158" i="1"/>
  <c r="Q158" i="1"/>
  <c r="M151" i="1"/>
  <c r="Q151" i="1"/>
  <c r="M649" i="1"/>
  <c r="Q649" i="1"/>
  <c r="M713" i="1"/>
  <c r="Q713" i="1"/>
  <c r="M777" i="1"/>
  <c r="Q777" i="1"/>
  <c r="M666" i="1"/>
  <c r="Q666" i="1"/>
  <c r="M730" i="1"/>
  <c r="Q730" i="1"/>
  <c r="M794" i="1"/>
  <c r="Q794" i="1"/>
  <c r="M156" i="1"/>
  <c r="Q156" i="1"/>
  <c r="M184" i="1"/>
  <c r="Q184" i="1"/>
  <c r="M186" i="1"/>
  <c r="Q186" i="1"/>
  <c r="M179" i="1"/>
  <c r="Q179" i="1"/>
  <c r="M172" i="1"/>
  <c r="Q172" i="1"/>
  <c r="L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M130" i="1"/>
  <c r="Q130" i="1"/>
  <c r="M195" i="1"/>
  <c r="Q195" i="1"/>
  <c r="M187" i="1"/>
  <c r="Q187" i="1"/>
  <c r="M180" i="1"/>
  <c r="Q180" i="1"/>
  <c r="M662" i="1"/>
  <c r="Q662" i="1"/>
  <c r="M173" i="1"/>
  <c r="Q173" i="1"/>
  <c r="M645" i="1"/>
  <c r="Q645" i="1"/>
  <c r="M166" i="1"/>
  <c r="Q166" i="1"/>
  <c r="M623" i="1"/>
  <c r="Q623" i="1"/>
  <c r="M159" i="1"/>
  <c r="Q159" i="1"/>
  <c r="M727" i="1"/>
  <c r="Q727" i="1"/>
  <c r="M791" i="1"/>
  <c r="Q791" i="1"/>
  <c r="M203" i="1"/>
  <c r="Q203" i="1"/>
  <c r="M176" i="1"/>
  <c r="Q176" i="1"/>
  <c r="M138" i="1"/>
  <c r="Q138" i="1"/>
  <c r="M131" i="1"/>
  <c r="Q131" i="1"/>
  <c r="M196" i="1"/>
  <c r="Q196" i="1"/>
  <c r="M188" i="1"/>
  <c r="Q188" i="1"/>
  <c r="M181" i="1"/>
  <c r="Q181" i="1"/>
  <c r="M174" i="1"/>
  <c r="Q174" i="1"/>
  <c r="M167" i="1"/>
  <c r="Q167" i="1"/>
  <c r="M629" i="1"/>
  <c r="Q629" i="1"/>
  <c r="M735" i="1"/>
  <c r="Q735" i="1"/>
  <c r="M799" i="1"/>
  <c r="Q799" i="1"/>
  <c r="M616" i="1"/>
  <c r="Q616" i="1"/>
  <c r="M680" i="1"/>
  <c r="Q680" i="1"/>
  <c r="M744" i="1"/>
  <c r="Q744" i="1"/>
  <c r="M665" i="1"/>
  <c r="Q665" i="1"/>
  <c r="M729" i="1"/>
  <c r="Q729" i="1"/>
  <c r="M793" i="1"/>
  <c r="Q793" i="1"/>
  <c r="M618" i="1"/>
  <c r="Q618" i="1"/>
  <c r="M682" i="1"/>
  <c r="Q682" i="1"/>
  <c r="M746" i="1"/>
  <c r="Q746" i="1"/>
  <c r="M178" i="1"/>
  <c r="Q178" i="1"/>
  <c r="M146" i="1"/>
  <c r="Q146" i="1"/>
  <c r="M139" i="1"/>
  <c r="Q139" i="1"/>
  <c r="M132" i="1"/>
  <c r="Q132" i="1"/>
  <c r="M197" i="1"/>
  <c r="Q197" i="1"/>
  <c r="M189" i="1"/>
  <c r="Q189" i="1"/>
  <c r="M182" i="1"/>
  <c r="Q182" i="1"/>
  <c r="M669" i="1"/>
  <c r="Q669" i="1"/>
  <c r="M175" i="1"/>
  <c r="Q175" i="1"/>
  <c r="M647" i="1"/>
  <c r="Q647" i="1"/>
  <c r="M743" i="1"/>
  <c r="Q743" i="1"/>
  <c r="M624" i="1"/>
  <c r="Q624" i="1"/>
  <c r="M688" i="1"/>
  <c r="Q688" i="1"/>
  <c r="M752" i="1"/>
  <c r="Q752" i="1"/>
  <c r="L83" i="1"/>
  <c r="M321" i="1"/>
  <c r="Q321" i="1"/>
  <c r="M817" i="1"/>
  <c r="Q817" i="1"/>
  <c r="M194" i="1"/>
  <c r="Q194" i="1"/>
  <c r="M258" i="1"/>
  <c r="Q258" i="1"/>
  <c r="M322" i="1"/>
  <c r="Q322" i="1"/>
  <c r="M386" i="1"/>
  <c r="Q386" i="1"/>
  <c r="M450" i="1"/>
  <c r="Q450" i="1"/>
  <c r="M514" i="1"/>
  <c r="Q514" i="1"/>
  <c r="M578" i="1"/>
  <c r="Q578" i="1"/>
  <c r="M642" i="1"/>
  <c r="Q642" i="1"/>
  <c r="M706" i="1"/>
  <c r="Q706" i="1"/>
  <c r="M770" i="1"/>
  <c r="Q770" i="1"/>
  <c r="M834" i="1"/>
  <c r="Q834" i="1"/>
  <c r="M523" i="1"/>
  <c r="Q523" i="1"/>
  <c r="M587" i="1"/>
  <c r="Q587" i="1"/>
  <c r="M651" i="1"/>
  <c r="Q651" i="1"/>
  <c r="M715" i="1"/>
  <c r="Q715" i="1"/>
  <c r="M779" i="1"/>
  <c r="Q779" i="1"/>
  <c r="M843" i="1"/>
  <c r="Q843" i="1"/>
  <c r="M436" i="1"/>
  <c r="Q436" i="1"/>
  <c r="M500" i="1"/>
  <c r="Q500" i="1"/>
  <c r="M564" i="1"/>
  <c r="Q564" i="1"/>
  <c r="M628" i="1"/>
  <c r="Q628" i="1"/>
  <c r="M692" i="1"/>
  <c r="Q692" i="1"/>
  <c r="M756" i="1"/>
  <c r="Q756" i="1"/>
  <c r="M820" i="1"/>
  <c r="Q820" i="1"/>
  <c r="L18" i="1"/>
  <c r="L27" i="1"/>
  <c r="L17" i="1"/>
  <c r="L16" i="1"/>
  <c r="L28" i="1"/>
  <c r="M444" i="1"/>
  <c r="Q444" i="1"/>
  <c r="M508" i="1"/>
  <c r="Q508" i="1"/>
  <c r="M572" i="1"/>
  <c r="Q572" i="1"/>
  <c r="M636" i="1"/>
  <c r="Q636" i="1"/>
  <c r="M700" i="1"/>
  <c r="Q700" i="1"/>
  <c r="M764" i="1"/>
  <c r="Q764" i="1"/>
  <c r="M828" i="1"/>
  <c r="Q828" i="1"/>
  <c r="L41" i="1"/>
  <c r="L50" i="1"/>
  <c r="L35" i="1"/>
  <c r="L24" i="1"/>
  <c r="M451" i="1"/>
  <c r="Q451" i="1"/>
  <c r="M220" i="1"/>
  <c r="Q220" i="1"/>
  <c r="L100" i="1"/>
  <c r="L22" i="1"/>
  <c r="L86" i="1"/>
  <c r="L47" i="1"/>
  <c r="M667" i="1"/>
  <c r="Q667" i="1"/>
  <c r="M731" i="1"/>
  <c r="Q731" i="1"/>
  <c r="M795" i="1"/>
  <c r="Q795" i="1"/>
  <c r="M859" i="1"/>
  <c r="Q859" i="1"/>
  <c r="M452" i="1"/>
  <c r="Q452" i="1"/>
  <c r="M516" i="1"/>
  <c r="Q516" i="1"/>
  <c r="M580" i="1"/>
  <c r="Q580" i="1"/>
  <c r="M644" i="1"/>
  <c r="Q644" i="1"/>
  <c r="M708" i="1"/>
  <c r="Q708" i="1"/>
  <c r="M772" i="1"/>
  <c r="Q772" i="1"/>
  <c r="M836" i="1"/>
  <c r="Q836" i="1"/>
  <c r="L25" i="1"/>
  <c r="M145" i="1"/>
  <c r="Q145" i="1"/>
  <c r="L73" i="1"/>
  <c r="L33" i="1"/>
  <c r="L32" i="1"/>
  <c r="M152" i="1"/>
  <c r="Q152" i="1"/>
  <c r="L44" i="1"/>
  <c r="L108" i="1"/>
  <c r="L69" i="1"/>
  <c r="L30" i="1"/>
  <c r="M885" i="1"/>
  <c r="Q885" i="1"/>
  <c r="M611" i="1"/>
  <c r="Q611" i="1"/>
  <c r="M675" i="1"/>
  <c r="Q675" i="1"/>
  <c r="M739" i="1"/>
  <c r="Q739" i="1"/>
  <c r="M803" i="1"/>
  <c r="Q803" i="1"/>
  <c r="M867" i="1"/>
  <c r="Q867" i="1"/>
  <c r="M460" i="1"/>
  <c r="Q460" i="1"/>
  <c r="M524" i="1"/>
  <c r="Q524" i="1"/>
  <c r="M588" i="1"/>
  <c r="Q588" i="1"/>
  <c r="M652" i="1"/>
  <c r="Q652" i="1"/>
  <c r="M716" i="1"/>
  <c r="Q716" i="1"/>
  <c r="M780" i="1"/>
  <c r="Q780" i="1"/>
  <c r="M844" i="1"/>
  <c r="Q844" i="1"/>
  <c r="L82" i="1"/>
  <c r="L43" i="1"/>
  <c r="L51" i="1"/>
  <c r="L81" i="1"/>
  <c r="L104" i="1"/>
  <c r="L52" i="1"/>
  <c r="L13" i="1"/>
  <c r="L38" i="1"/>
  <c r="L102" i="1"/>
  <c r="M544" i="1"/>
  <c r="Q544" i="1"/>
  <c r="M608" i="1"/>
  <c r="Q608" i="1"/>
  <c r="M672" i="1"/>
  <c r="Q672" i="1"/>
  <c r="M736" i="1"/>
  <c r="Q736" i="1"/>
  <c r="M800" i="1"/>
  <c r="Q800" i="1"/>
  <c r="M864" i="1"/>
  <c r="Q864" i="1"/>
  <c r="M465" i="1"/>
  <c r="Q465" i="1"/>
  <c r="M529" i="1"/>
  <c r="Q529" i="1"/>
  <c r="M593" i="1"/>
  <c r="Q593" i="1"/>
  <c r="M657" i="1"/>
  <c r="Q657" i="1"/>
  <c r="M721" i="1"/>
  <c r="Q721" i="1"/>
  <c r="M785" i="1"/>
  <c r="Q785" i="1"/>
  <c r="M849" i="1"/>
  <c r="Q849" i="1"/>
  <c r="M226" i="1"/>
  <c r="Q226" i="1"/>
  <c r="M290" i="1"/>
  <c r="Q290" i="1"/>
  <c r="M354" i="1"/>
  <c r="Q354" i="1"/>
  <c r="M418" i="1"/>
  <c r="Q418" i="1"/>
  <c r="M482" i="1"/>
  <c r="Q482" i="1"/>
  <c r="M546" i="1"/>
  <c r="Q546" i="1"/>
  <c r="M610" i="1"/>
  <c r="Q610" i="1"/>
  <c r="M674" i="1"/>
  <c r="Q674" i="1"/>
  <c r="M738" i="1"/>
  <c r="Q738" i="1"/>
  <c r="M802" i="1"/>
  <c r="Q802" i="1"/>
  <c r="M866" i="1"/>
  <c r="Q866" i="1"/>
  <c r="M555" i="1"/>
  <c r="Q555" i="1"/>
  <c r="M619" i="1"/>
  <c r="Q619" i="1"/>
  <c r="M683" i="1"/>
  <c r="Q683" i="1"/>
  <c r="M747" i="1"/>
  <c r="Q747" i="1"/>
  <c r="M811" i="1"/>
  <c r="Q811" i="1"/>
  <c r="M468" i="1"/>
  <c r="Q468" i="1"/>
  <c r="M532" i="1"/>
  <c r="Q532" i="1"/>
  <c r="M596" i="1"/>
  <c r="Q596" i="1"/>
  <c r="M660" i="1"/>
  <c r="Q660" i="1"/>
  <c r="M724" i="1"/>
  <c r="Q724" i="1"/>
  <c r="M788" i="1"/>
  <c r="Q788" i="1"/>
  <c r="M852" i="1"/>
  <c r="Q852" i="1"/>
  <c r="L106" i="1"/>
  <c r="M1546" i="1"/>
  <c r="Q1546" i="1"/>
  <c r="M1371" i="1"/>
  <c r="Q1371" i="1"/>
  <c r="M1499" i="1"/>
  <c r="Q1499" i="1"/>
  <c r="M1563" i="1"/>
  <c r="Q1563" i="1"/>
  <c r="M1691" i="1"/>
  <c r="Q1691" i="1"/>
  <c r="M1755" i="1"/>
  <c r="Q1755" i="1"/>
  <c r="M1819" i="1"/>
  <c r="Q1819" i="1"/>
  <c r="L42" i="1"/>
  <c r="L66" i="1"/>
  <c r="L26" i="1"/>
  <c r="L74" i="1"/>
  <c r="L11" i="1"/>
  <c r="L99" i="1"/>
  <c r="L48" i="1"/>
  <c r="L60" i="1"/>
  <c r="L124" i="1"/>
  <c r="M563" i="1"/>
  <c r="Q563" i="1"/>
  <c r="M627" i="1"/>
  <c r="Q627" i="1"/>
  <c r="M691" i="1"/>
  <c r="Q691" i="1"/>
  <c r="M755" i="1"/>
  <c r="Q755" i="1"/>
  <c r="M819" i="1"/>
  <c r="Q819" i="1"/>
  <c r="M412" i="1"/>
  <c r="Q412" i="1"/>
  <c r="M476" i="1"/>
  <c r="Q476" i="1"/>
  <c r="M540" i="1"/>
  <c r="Q540" i="1"/>
  <c r="M668" i="1"/>
  <c r="Q668" i="1"/>
  <c r="M732" i="1"/>
  <c r="Q732" i="1"/>
  <c r="M796" i="1"/>
  <c r="Q796" i="1"/>
  <c r="M860" i="1"/>
  <c r="Q860" i="1"/>
  <c r="L123" i="1"/>
  <c r="L89" i="1"/>
  <c r="L49" i="1"/>
  <c r="L97" i="1"/>
  <c r="L122" i="1"/>
  <c r="L56" i="1"/>
  <c r="L120" i="1"/>
  <c r="L68" i="1"/>
  <c r="L29" i="1"/>
  <c r="L93" i="1"/>
  <c r="L54" i="1"/>
  <c r="M417" i="1"/>
  <c r="Q417" i="1"/>
  <c r="M481" i="1"/>
  <c r="Q481" i="1"/>
  <c r="M545" i="1"/>
  <c r="Q545" i="1"/>
  <c r="M609" i="1"/>
  <c r="Q609" i="1"/>
  <c r="M673" i="1"/>
  <c r="Q673" i="1"/>
  <c r="M737" i="1"/>
  <c r="Q737" i="1"/>
  <c r="M801" i="1"/>
  <c r="Q801" i="1"/>
  <c r="M865" i="1"/>
  <c r="Q865" i="1"/>
  <c r="M242" i="1"/>
  <c r="Q242" i="1"/>
  <c r="M306" i="1"/>
  <c r="Q306" i="1"/>
  <c r="M370" i="1"/>
  <c r="Q370" i="1"/>
  <c r="M434" i="1"/>
  <c r="Q434" i="1"/>
  <c r="M498" i="1"/>
  <c r="Q498" i="1"/>
  <c r="M562" i="1"/>
  <c r="Q562" i="1"/>
  <c r="M626" i="1"/>
  <c r="Q626" i="1"/>
  <c r="M690" i="1"/>
  <c r="Q690" i="1"/>
  <c r="M754" i="1"/>
  <c r="Q754" i="1"/>
  <c r="M818" i="1"/>
  <c r="Q818" i="1"/>
  <c r="M507" i="1"/>
  <c r="Q507" i="1"/>
  <c r="M571" i="1"/>
  <c r="Q571" i="1"/>
  <c r="M635" i="1"/>
  <c r="Q635" i="1"/>
  <c r="M699" i="1"/>
  <c r="Q699" i="1"/>
  <c r="M763" i="1"/>
  <c r="Q763" i="1"/>
  <c r="M827" i="1"/>
  <c r="Q827" i="1"/>
  <c r="M420" i="1"/>
  <c r="Q420" i="1"/>
  <c r="M484" i="1"/>
  <c r="Q484" i="1"/>
  <c r="M548" i="1"/>
  <c r="Q548" i="1"/>
  <c r="M612" i="1"/>
  <c r="Q612" i="1"/>
  <c r="M676" i="1"/>
  <c r="Q676" i="1"/>
  <c r="M740" i="1"/>
  <c r="Q740" i="1"/>
  <c r="M804" i="1"/>
  <c r="Q804" i="1"/>
  <c r="M868" i="1"/>
  <c r="Q868" i="1"/>
  <c r="L129" i="1"/>
  <c r="L19" i="1"/>
  <c r="L107" i="1"/>
  <c r="L67" i="1"/>
  <c r="L115" i="1"/>
  <c r="L57" i="1"/>
  <c r="M177" i="1"/>
  <c r="Q177" i="1"/>
  <c r="L64" i="1"/>
  <c r="L128" i="1"/>
  <c r="M1294" i="1"/>
  <c r="Q1294" i="1"/>
  <c r="M782" i="1"/>
  <c r="Q782" i="1"/>
  <c r="L53" i="1"/>
  <c r="L117" i="1"/>
  <c r="L14" i="1"/>
  <c r="L78" i="1"/>
  <c r="L39" i="1"/>
  <c r="L103" i="1"/>
  <c r="L55" i="1"/>
  <c r="L119" i="1"/>
  <c r="M1470" i="1"/>
  <c r="Q1470" i="1"/>
  <c r="L63" i="1"/>
  <c r="L127" i="1"/>
  <c r="M567" i="1"/>
  <c r="Q567" i="1"/>
  <c r="L21" i="1"/>
  <c r="L85" i="1"/>
  <c r="M589" i="1"/>
  <c r="Q589" i="1"/>
  <c r="L46" i="1"/>
  <c r="L110" i="1"/>
  <c r="L71" i="1"/>
  <c r="M1038" i="1"/>
  <c r="Q1038" i="1"/>
  <c r="M1166" i="1"/>
  <c r="Q1166" i="1"/>
  <c r="L15" i="1"/>
  <c r="L79" i="1"/>
  <c r="M1780" i="1"/>
  <c r="Q1780" i="1"/>
  <c r="L12" i="1"/>
  <c r="L76" i="1"/>
  <c r="L37" i="1"/>
  <c r="L101" i="1"/>
  <c r="M285" i="1"/>
  <c r="Q285" i="1"/>
  <c r="L62" i="1"/>
  <c r="L126" i="1"/>
  <c r="L23" i="1"/>
  <c r="L87" i="1"/>
  <c r="M491" i="1"/>
  <c r="Q491" i="1"/>
  <c r="L75" i="1"/>
  <c r="L72" i="1"/>
  <c r="M256" i="1"/>
  <c r="Q256" i="1"/>
  <c r="L20" i="1"/>
  <c r="L84" i="1"/>
  <c r="L45" i="1"/>
  <c r="L109" i="1"/>
  <c r="L70" i="1"/>
  <c r="L31" i="1"/>
  <c r="L95" i="1"/>
  <c r="M293" i="1"/>
  <c r="Q293" i="1"/>
  <c r="L118" i="1"/>
  <c r="L34" i="1"/>
  <c r="L114" i="1"/>
  <c r="L40" i="1"/>
  <c r="L96" i="1"/>
  <c r="L59" i="1"/>
  <c r="L61" i="1"/>
  <c r="L10" i="1"/>
  <c r="L112" i="1"/>
  <c r="L105" i="1"/>
  <c r="L77" i="1"/>
  <c r="L91" i="1"/>
  <c r="L94" i="1"/>
  <c r="L58" i="1"/>
  <c r="L36" i="1"/>
  <c r="L80" i="1"/>
  <c r="L111" i="1"/>
  <c r="L116" i="1"/>
  <c r="L88" i="1"/>
  <c r="J130" i="1"/>
  <c r="T9" i="1"/>
  <c r="V9" i="1"/>
  <c r="L121" i="1"/>
  <c r="L65" i="1"/>
  <c r="L113" i="1"/>
  <c r="L125" i="1"/>
  <c r="L92" i="1"/>
  <c r="L98" i="1"/>
  <c r="L90" i="1"/>
  <c r="O129" i="1"/>
  <c r="J131" i="1"/>
  <c r="O130" i="1"/>
  <c r="T10" i="1"/>
  <c r="V10" i="1"/>
  <c r="L130" i="1"/>
  <c r="O131" i="1"/>
  <c r="J132" i="1"/>
  <c r="T11" i="1"/>
  <c r="V11" i="1"/>
  <c r="L131" i="1"/>
  <c r="O132" i="1"/>
  <c r="J133" i="1"/>
  <c r="T12" i="1"/>
  <c r="V12" i="1"/>
  <c r="L132" i="1"/>
  <c r="O133" i="1"/>
  <c r="T13" i="1"/>
  <c r="V13" i="1"/>
  <c r="J134" i="1"/>
  <c r="L133" i="1"/>
  <c r="T14" i="1"/>
  <c r="V14" i="1"/>
  <c r="O134" i="1"/>
  <c r="J135" i="1"/>
  <c r="L134" i="1"/>
  <c r="J136" i="1"/>
  <c r="T15" i="1"/>
  <c r="V15" i="1"/>
  <c r="O135" i="1"/>
  <c r="L135" i="1"/>
  <c r="O136" i="1"/>
  <c r="T16" i="1"/>
  <c r="V16" i="1"/>
  <c r="J137" i="1"/>
  <c r="L136" i="1"/>
  <c r="J138" i="1"/>
  <c r="T17" i="1"/>
  <c r="V17" i="1"/>
  <c r="O137" i="1"/>
  <c r="L137" i="1"/>
  <c r="J139" i="1"/>
  <c r="O138" i="1"/>
  <c r="T18" i="1"/>
  <c r="V18" i="1"/>
  <c r="L138" i="1"/>
  <c r="O139" i="1"/>
  <c r="J140" i="1"/>
  <c r="T19" i="1"/>
  <c r="V19" i="1"/>
  <c r="L139" i="1"/>
  <c r="T20" i="1"/>
  <c r="V20" i="1"/>
  <c r="J141" i="1"/>
  <c r="O140" i="1"/>
  <c r="L140" i="1"/>
  <c r="T21" i="1"/>
  <c r="V21" i="1"/>
  <c r="O141" i="1"/>
  <c r="J142" i="1"/>
  <c r="L141" i="1"/>
  <c r="O142" i="1"/>
  <c r="J143" i="1"/>
  <c r="T22" i="1"/>
  <c r="V22" i="1"/>
  <c r="L142" i="1"/>
  <c r="O143" i="1"/>
  <c r="J144" i="1"/>
  <c r="T23" i="1"/>
  <c r="V23" i="1"/>
  <c r="L143" i="1"/>
  <c r="O144" i="1"/>
  <c r="J145" i="1"/>
  <c r="T24" i="1"/>
  <c r="V24" i="1"/>
  <c r="L144" i="1"/>
  <c r="O145" i="1"/>
  <c r="J146" i="1"/>
  <c r="T25" i="1"/>
  <c r="V25" i="1"/>
  <c r="L145" i="1"/>
  <c r="T26" i="1"/>
  <c r="V26" i="1"/>
  <c r="O146" i="1"/>
  <c r="J147" i="1"/>
  <c r="L146" i="1"/>
  <c r="O147" i="1"/>
  <c r="T27" i="1"/>
  <c r="V27" i="1"/>
  <c r="J148" i="1"/>
  <c r="L147" i="1"/>
  <c r="T28" i="1"/>
  <c r="V28" i="1"/>
  <c r="J149" i="1"/>
  <c r="O148" i="1"/>
  <c r="L148" i="1"/>
  <c r="T29" i="1"/>
  <c r="V29" i="1"/>
  <c r="J150" i="1"/>
  <c r="O149" i="1"/>
  <c r="L149" i="1"/>
  <c r="J151" i="1"/>
  <c r="T30" i="1"/>
  <c r="V30" i="1"/>
  <c r="O150" i="1"/>
  <c r="L150" i="1"/>
  <c r="O151" i="1"/>
  <c r="T31" i="1"/>
  <c r="V31" i="1"/>
  <c r="J152" i="1"/>
  <c r="L151" i="1"/>
  <c r="O152" i="1"/>
  <c r="T32" i="1"/>
  <c r="V32" i="1"/>
  <c r="J153" i="1"/>
  <c r="L152" i="1"/>
  <c r="O153" i="1"/>
  <c r="T33" i="1"/>
  <c r="V33" i="1"/>
  <c r="J154" i="1"/>
  <c r="L153" i="1"/>
  <c r="T34" i="1"/>
  <c r="V34" i="1"/>
  <c r="O154" i="1"/>
  <c r="J155" i="1"/>
  <c r="L154" i="1"/>
  <c r="O155" i="1"/>
  <c r="T35" i="1"/>
  <c r="V35" i="1"/>
  <c r="J156" i="1"/>
  <c r="L155" i="1"/>
  <c r="T36" i="1"/>
  <c r="V36" i="1"/>
  <c r="J157" i="1"/>
  <c r="O156" i="1"/>
  <c r="L156" i="1"/>
  <c r="T37" i="1"/>
  <c r="V37" i="1"/>
  <c r="J158" i="1"/>
  <c r="O157" i="1"/>
  <c r="L157" i="1"/>
  <c r="T38" i="1"/>
  <c r="V38" i="1"/>
  <c r="J159" i="1"/>
  <c r="O158" i="1"/>
  <c r="L158" i="1"/>
  <c r="T39" i="1"/>
  <c r="V39" i="1"/>
  <c r="J160" i="1"/>
  <c r="O159" i="1"/>
  <c r="L159" i="1"/>
  <c r="O160" i="1"/>
  <c r="J161" i="1"/>
  <c r="T40" i="1"/>
  <c r="V40" i="1"/>
  <c r="L160" i="1"/>
  <c r="T41" i="1"/>
  <c r="V41" i="1"/>
  <c r="O161" i="1"/>
  <c r="J162" i="1"/>
  <c r="L161" i="1"/>
  <c r="O162" i="1"/>
  <c r="J163" i="1"/>
  <c r="T42" i="1"/>
  <c r="V42" i="1"/>
  <c r="L162" i="1"/>
  <c r="O163" i="1"/>
  <c r="T43" i="1"/>
  <c r="V43" i="1"/>
  <c r="J164" i="1"/>
  <c r="L163" i="1"/>
  <c r="J165" i="1"/>
  <c r="T44" i="1"/>
  <c r="V44" i="1"/>
  <c r="O164" i="1"/>
  <c r="L164" i="1"/>
  <c r="T45" i="1"/>
  <c r="V45" i="1"/>
  <c r="J166" i="1"/>
  <c r="O165" i="1"/>
  <c r="L165" i="1"/>
  <c r="O166" i="1"/>
  <c r="T46" i="1"/>
  <c r="V46" i="1"/>
  <c r="J167" i="1"/>
  <c r="L166" i="1"/>
  <c r="J168" i="1"/>
  <c r="O167" i="1"/>
  <c r="T47" i="1"/>
  <c r="V47" i="1"/>
  <c r="L167" i="1"/>
  <c r="J169" i="1"/>
  <c r="T48" i="1"/>
  <c r="V48" i="1"/>
  <c r="O168" i="1"/>
  <c r="L168" i="1"/>
  <c r="T49" i="1"/>
  <c r="V49" i="1"/>
  <c r="J170" i="1"/>
  <c r="O169" i="1"/>
  <c r="L169" i="1"/>
  <c r="O170" i="1"/>
  <c r="T50" i="1"/>
  <c r="V50" i="1"/>
  <c r="J171" i="1"/>
  <c r="L170" i="1"/>
  <c r="T51" i="1"/>
  <c r="V51" i="1"/>
  <c r="J172" i="1"/>
  <c r="O171" i="1"/>
  <c r="L171" i="1"/>
  <c r="J173" i="1"/>
  <c r="O172" i="1"/>
  <c r="T52" i="1"/>
  <c r="V52" i="1"/>
  <c r="L172" i="1"/>
  <c r="O173" i="1"/>
  <c r="J174" i="1"/>
  <c r="T53" i="1"/>
  <c r="V53" i="1"/>
  <c r="L173" i="1"/>
  <c r="J175" i="1"/>
  <c r="T54" i="1"/>
  <c r="V54" i="1"/>
  <c r="O174" i="1"/>
  <c r="L174" i="1"/>
  <c r="O175" i="1"/>
  <c r="J176" i="1"/>
  <c r="T55" i="1"/>
  <c r="V55" i="1"/>
  <c r="L175" i="1"/>
  <c r="O176" i="1"/>
  <c r="T56" i="1"/>
  <c r="V56" i="1"/>
  <c r="J177" i="1"/>
  <c r="L176" i="1"/>
  <c r="T57" i="1"/>
  <c r="V57" i="1"/>
  <c r="O177" i="1"/>
  <c r="J178" i="1"/>
  <c r="L177" i="1"/>
  <c r="T58" i="1"/>
  <c r="V58" i="1"/>
  <c r="O178" i="1"/>
  <c r="J179" i="1"/>
  <c r="L178" i="1"/>
  <c r="J180" i="1"/>
  <c r="O179" i="1"/>
  <c r="T59" i="1"/>
  <c r="V59" i="1"/>
  <c r="L179" i="1"/>
  <c r="O180" i="1"/>
  <c r="J181" i="1"/>
  <c r="T60" i="1"/>
  <c r="V60" i="1"/>
  <c r="L180" i="1"/>
  <c r="J182" i="1"/>
  <c r="T61" i="1"/>
  <c r="V61" i="1"/>
  <c r="O181" i="1"/>
  <c r="L181" i="1"/>
  <c r="O182" i="1"/>
  <c r="J183" i="1"/>
  <c r="T62" i="1"/>
  <c r="V62" i="1"/>
  <c r="L182" i="1"/>
  <c r="T63" i="1"/>
  <c r="V63" i="1"/>
  <c r="O183" i="1"/>
  <c r="J184" i="1"/>
  <c r="L183" i="1"/>
  <c r="J185" i="1"/>
  <c r="O184" i="1"/>
  <c r="T64" i="1"/>
  <c r="V64" i="1"/>
  <c r="L184" i="1"/>
  <c r="J186" i="1"/>
  <c r="O185" i="1"/>
  <c r="T65" i="1"/>
  <c r="V65" i="1"/>
  <c r="L185" i="1"/>
  <c r="O186" i="1"/>
  <c r="T66" i="1"/>
  <c r="V66" i="1"/>
  <c r="J187" i="1"/>
  <c r="L186" i="1"/>
  <c r="T67" i="1"/>
  <c r="V67" i="1"/>
  <c r="O187" i="1"/>
  <c r="J188" i="1"/>
  <c r="L187" i="1"/>
  <c r="O188" i="1"/>
  <c r="T68" i="1"/>
  <c r="V68" i="1"/>
  <c r="J189" i="1"/>
  <c r="L188" i="1"/>
  <c r="T69" i="1"/>
  <c r="V69" i="1"/>
  <c r="J190" i="1"/>
  <c r="O189" i="1"/>
  <c r="L189" i="1"/>
  <c r="O190" i="1"/>
  <c r="J191" i="1"/>
  <c r="T70" i="1"/>
  <c r="V70" i="1"/>
  <c r="L190" i="1"/>
  <c r="O191" i="1"/>
  <c r="T71" i="1"/>
  <c r="V71" i="1"/>
  <c r="J192" i="1"/>
  <c r="L191" i="1"/>
  <c r="T72" i="1"/>
  <c r="V72" i="1"/>
  <c r="O192" i="1"/>
  <c r="J193" i="1"/>
  <c r="L192" i="1"/>
  <c r="O193" i="1"/>
  <c r="T73" i="1"/>
  <c r="V73" i="1"/>
  <c r="J194" i="1"/>
  <c r="L193" i="1"/>
  <c r="O194" i="1"/>
  <c r="J195" i="1"/>
  <c r="T74" i="1"/>
  <c r="V74" i="1"/>
  <c r="L194" i="1"/>
  <c r="T75" i="1"/>
  <c r="V75" i="1"/>
  <c r="O195" i="1"/>
  <c r="J196" i="1"/>
  <c r="L195" i="1"/>
  <c r="O196" i="1"/>
  <c r="T76" i="1"/>
  <c r="V76" i="1"/>
  <c r="J197" i="1"/>
  <c r="L196" i="1"/>
  <c r="O197" i="1"/>
  <c r="J198" i="1"/>
  <c r="T77" i="1"/>
  <c r="V77" i="1"/>
  <c r="L197" i="1"/>
  <c r="O198" i="1"/>
  <c r="J199" i="1"/>
  <c r="T78" i="1"/>
  <c r="V78" i="1"/>
  <c r="L198" i="1"/>
  <c r="T79" i="1"/>
  <c r="V79" i="1"/>
  <c r="J200" i="1"/>
  <c r="O199" i="1"/>
  <c r="L199" i="1"/>
  <c r="J201" i="1"/>
  <c r="T80" i="1"/>
  <c r="V80" i="1"/>
  <c r="O200" i="1"/>
  <c r="L200" i="1"/>
  <c r="O201" i="1"/>
  <c r="T81" i="1"/>
  <c r="V81" i="1"/>
  <c r="J202" i="1"/>
  <c r="L201" i="1"/>
  <c r="T82" i="1"/>
  <c r="V82" i="1"/>
  <c r="O202" i="1"/>
  <c r="J203" i="1"/>
  <c r="L202" i="1"/>
  <c r="T83" i="1"/>
  <c r="V83" i="1"/>
  <c r="O203" i="1"/>
  <c r="J204" i="1"/>
  <c r="L203" i="1"/>
  <c r="T84" i="1"/>
  <c r="V84" i="1"/>
  <c r="J205" i="1"/>
  <c r="O204" i="1"/>
  <c r="L204" i="1"/>
  <c r="T85" i="1"/>
  <c r="V85" i="1"/>
  <c r="J206" i="1"/>
  <c r="O205" i="1"/>
  <c r="L205" i="1"/>
  <c r="J207" i="1"/>
  <c r="O206" i="1"/>
  <c r="T86" i="1"/>
  <c r="V86" i="1"/>
  <c r="L206" i="1"/>
  <c r="O207" i="1"/>
  <c r="J208" i="1"/>
  <c r="T87" i="1"/>
  <c r="V87" i="1"/>
  <c r="L207" i="1"/>
  <c r="O208" i="1"/>
  <c r="T88" i="1"/>
  <c r="V88" i="1"/>
  <c r="J209" i="1"/>
  <c r="L208" i="1"/>
  <c r="J210" i="1"/>
  <c r="T89" i="1"/>
  <c r="V89" i="1"/>
  <c r="O209" i="1"/>
  <c r="L209" i="1"/>
  <c r="J211" i="1"/>
  <c r="O210" i="1"/>
  <c r="T90" i="1"/>
  <c r="V90" i="1"/>
  <c r="L210" i="1"/>
  <c r="T91" i="1"/>
  <c r="V91" i="1"/>
  <c r="O211" i="1"/>
  <c r="J212" i="1"/>
  <c r="L211" i="1"/>
  <c r="T92" i="1"/>
  <c r="V92" i="1"/>
  <c r="O212" i="1"/>
  <c r="J213" i="1"/>
  <c r="L212" i="1"/>
  <c r="O213" i="1"/>
  <c r="J214" i="1"/>
  <c r="T93" i="1"/>
  <c r="V93" i="1"/>
  <c r="L213" i="1"/>
  <c r="O214" i="1"/>
  <c r="J215" i="1"/>
  <c r="T94" i="1"/>
  <c r="V94" i="1"/>
  <c r="L214" i="1"/>
  <c r="O215" i="1"/>
  <c r="J216" i="1"/>
  <c r="T95" i="1"/>
  <c r="V95" i="1"/>
  <c r="L215" i="1"/>
  <c r="T96" i="1"/>
  <c r="V96" i="1"/>
  <c r="O216" i="1"/>
  <c r="J217" i="1"/>
  <c r="L216" i="1"/>
  <c r="J218" i="1"/>
  <c r="T97" i="1"/>
  <c r="V97" i="1"/>
  <c r="O217" i="1"/>
  <c r="L217" i="1"/>
  <c r="T98" i="1"/>
  <c r="V98" i="1"/>
  <c r="J219" i="1"/>
  <c r="O218" i="1"/>
  <c r="L218" i="1"/>
  <c r="T99" i="1"/>
  <c r="V99" i="1"/>
  <c r="O219" i="1"/>
  <c r="J220" i="1"/>
  <c r="L219" i="1"/>
  <c r="J221" i="1"/>
  <c r="T100" i="1"/>
  <c r="V100" i="1"/>
  <c r="O220" i="1"/>
  <c r="L220" i="1"/>
  <c r="T101" i="1"/>
  <c r="V101" i="1"/>
  <c r="J222" i="1"/>
  <c r="O221" i="1"/>
  <c r="L221" i="1"/>
  <c r="J223" i="1"/>
  <c r="O222" i="1"/>
  <c r="T102" i="1"/>
  <c r="V102" i="1"/>
  <c r="L222" i="1"/>
  <c r="J224" i="1"/>
  <c r="T103" i="1"/>
  <c r="V103" i="1"/>
  <c r="O223" i="1"/>
  <c r="L223" i="1"/>
  <c r="O224" i="1"/>
  <c r="J225" i="1"/>
  <c r="T104" i="1"/>
  <c r="V104" i="1"/>
  <c r="L224" i="1"/>
  <c r="T105" i="1"/>
  <c r="V105" i="1"/>
  <c r="O225" i="1"/>
  <c r="J226" i="1"/>
  <c r="L225" i="1"/>
  <c r="O226" i="1"/>
  <c r="J227" i="1"/>
  <c r="T106" i="1"/>
  <c r="V106" i="1"/>
  <c r="L226" i="1"/>
  <c r="O227" i="1"/>
  <c r="J228" i="1"/>
  <c r="T107" i="1"/>
  <c r="V107" i="1"/>
  <c r="L227" i="1"/>
  <c r="O228" i="1"/>
  <c r="J229" i="1"/>
  <c r="T108" i="1"/>
  <c r="V108" i="1"/>
  <c r="L228" i="1"/>
  <c r="T109" i="1"/>
  <c r="V109" i="1"/>
  <c r="J230" i="1"/>
  <c r="O229" i="1"/>
  <c r="L229" i="1"/>
  <c r="J231" i="1"/>
  <c r="O230" i="1"/>
  <c r="T110" i="1"/>
  <c r="V110" i="1"/>
  <c r="L230" i="1"/>
  <c r="O231" i="1"/>
  <c r="J232" i="1"/>
  <c r="T111" i="1"/>
  <c r="V111" i="1"/>
  <c r="L231" i="1"/>
  <c r="O232" i="1"/>
  <c r="J233" i="1"/>
  <c r="T112" i="1"/>
  <c r="V112" i="1"/>
  <c r="L232" i="1"/>
  <c r="J234" i="1"/>
  <c r="T113" i="1"/>
  <c r="V113" i="1"/>
  <c r="O233" i="1"/>
  <c r="L233" i="1"/>
  <c r="T114" i="1"/>
  <c r="V114" i="1"/>
  <c r="J235" i="1"/>
  <c r="O234" i="1"/>
  <c r="L234" i="1"/>
  <c r="T115" i="1"/>
  <c r="V115" i="1"/>
  <c r="O235" i="1"/>
  <c r="J236" i="1"/>
  <c r="L235" i="1"/>
  <c r="O236" i="1"/>
  <c r="J237" i="1"/>
  <c r="T116" i="1"/>
  <c r="V116" i="1"/>
  <c r="L236" i="1"/>
  <c r="T117" i="1"/>
  <c r="V117" i="1"/>
  <c r="J238" i="1"/>
  <c r="O237" i="1"/>
  <c r="L237" i="1"/>
  <c r="O238" i="1"/>
  <c r="T118" i="1"/>
  <c r="V118" i="1"/>
  <c r="J239" i="1"/>
  <c r="L238" i="1"/>
  <c r="T119" i="1"/>
  <c r="V119" i="1"/>
  <c r="J240" i="1"/>
  <c r="O239" i="1"/>
  <c r="L239" i="1"/>
  <c r="O240" i="1"/>
  <c r="T120" i="1"/>
  <c r="V120" i="1"/>
  <c r="J241" i="1"/>
  <c r="L240" i="1"/>
  <c r="J242" i="1"/>
  <c r="T121" i="1"/>
  <c r="V121" i="1"/>
  <c r="O241" i="1"/>
  <c r="L241" i="1"/>
  <c r="T122" i="1"/>
  <c r="V122" i="1"/>
  <c r="O242" i="1"/>
  <c r="J243" i="1"/>
  <c r="L242" i="1"/>
  <c r="T123" i="1"/>
  <c r="V123" i="1"/>
  <c r="J244" i="1"/>
  <c r="O243" i="1"/>
  <c r="L243" i="1"/>
  <c r="J245" i="1"/>
  <c r="O244" i="1"/>
  <c r="T124" i="1"/>
  <c r="V124" i="1"/>
  <c r="L244" i="1"/>
  <c r="J246" i="1"/>
  <c r="O245" i="1"/>
  <c r="T125" i="1"/>
  <c r="V125" i="1"/>
  <c r="L245" i="1"/>
  <c r="J247" i="1"/>
  <c r="T126" i="1"/>
  <c r="V126" i="1"/>
  <c r="O246" i="1"/>
  <c r="L246" i="1"/>
  <c r="J248" i="1"/>
  <c r="O247" i="1"/>
  <c r="T127" i="1"/>
  <c r="V127" i="1"/>
  <c r="L247" i="1"/>
  <c r="J249" i="1"/>
  <c r="T128" i="1"/>
  <c r="V128" i="1"/>
  <c r="O248" i="1"/>
  <c r="L248" i="1"/>
  <c r="T129" i="1"/>
  <c r="V129" i="1"/>
  <c r="J250" i="1"/>
  <c r="O249" i="1"/>
  <c r="L249" i="1"/>
  <c r="T130" i="1"/>
  <c r="V130" i="1"/>
  <c r="J251" i="1"/>
  <c r="O250" i="1"/>
  <c r="L250" i="1"/>
  <c r="O251" i="1"/>
  <c r="J252" i="1"/>
  <c r="T131" i="1"/>
  <c r="V131" i="1"/>
  <c r="L251" i="1"/>
  <c r="J253" i="1"/>
  <c r="O252" i="1"/>
  <c r="T132" i="1"/>
  <c r="V132" i="1"/>
  <c r="L252" i="1"/>
  <c r="O253" i="1"/>
  <c r="T133" i="1"/>
  <c r="V133" i="1"/>
  <c r="J254" i="1"/>
  <c r="L253" i="1"/>
  <c r="J255" i="1"/>
  <c r="O254" i="1"/>
  <c r="T134" i="1"/>
  <c r="V134" i="1"/>
  <c r="L254" i="1"/>
  <c r="J256" i="1"/>
  <c r="O255" i="1"/>
  <c r="T135" i="1"/>
  <c r="V135" i="1"/>
  <c r="L255" i="1"/>
  <c r="O256" i="1"/>
  <c r="J257" i="1"/>
  <c r="T136" i="1"/>
  <c r="V136" i="1"/>
  <c r="L256" i="1"/>
  <c r="T137" i="1"/>
  <c r="V137" i="1"/>
  <c r="J258" i="1"/>
  <c r="O257" i="1"/>
  <c r="L257" i="1"/>
  <c r="O258" i="1"/>
  <c r="J259" i="1"/>
  <c r="T138" i="1"/>
  <c r="V138" i="1"/>
  <c r="L258" i="1"/>
  <c r="O259" i="1"/>
  <c r="T139" i="1"/>
  <c r="V139" i="1"/>
  <c r="J260" i="1"/>
  <c r="L259" i="1"/>
  <c r="J261" i="1"/>
  <c r="T140" i="1"/>
  <c r="V140" i="1"/>
  <c r="O260" i="1"/>
  <c r="L260" i="1"/>
  <c r="J262" i="1"/>
  <c r="T141" i="1"/>
  <c r="V141" i="1"/>
  <c r="O261" i="1"/>
  <c r="L261" i="1"/>
  <c r="O262" i="1"/>
  <c r="J263" i="1"/>
  <c r="T142" i="1"/>
  <c r="V142" i="1"/>
  <c r="L262" i="1"/>
  <c r="T143" i="1"/>
  <c r="V143" i="1"/>
  <c r="J264" i="1"/>
  <c r="O263" i="1"/>
  <c r="L263" i="1"/>
  <c r="O264" i="1"/>
  <c r="J265" i="1"/>
  <c r="T144" i="1"/>
  <c r="V144" i="1"/>
  <c r="L264" i="1"/>
  <c r="J266" i="1"/>
  <c r="T145" i="1"/>
  <c r="V145" i="1"/>
  <c r="O265" i="1"/>
  <c r="L265" i="1"/>
  <c r="J267" i="1"/>
  <c r="O266" i="1"/>
  <c r="T146" i="1"/>
  <c r="V146" i="1"/>
  <c r="L266" i="1"/>
  <c r="T147" i="1"/>
  <c r="V147" i="1"/>
  <c r="O267" i="1"/>
  <c r="J268" i="1"/>
  <c r="L267" i="1"/>
  <c r="J269" i="1"/>
  <c r="O268" i="1"/>
  <c r="T148" i="1"/>
  <c r="V148" i="1"/>
  <c r="L268" i="1"/>
  <c r="O269" i="1"/>
  <c r="J270" i="1"/>
  <c r="T149" i="1"/>
  <c r="V149" i="1"/>
  <c r="L269" i="1"/>
  <c r="O270" i="1"/>
  <c r="T150" i="1"/>
  <c r="V150" i="1"/>
  <c r="J271" i="1"/>
  <c r="L270" i="1"/>
  <c r="O271" i="1"/>
  <c r="J272" i="1"/>
  <c r="T151" i="1"/>
  <c r="V151" i="1"/>
  <c r="L271" i="1"/>
  <c r="T152" i="1"/>
  <c r="V152" i="1"/>
  <c r="J273" i="1"/>
  <c r="O272" i="1"/>
  <c r="L272" i="1"/>
  <c r="T153" i="1"/>
  <c r="V153" i="1"/>
  <c r="J274" i="1"/>
  <c r="O273" i="1"/>
  <c r="L273" i="1"/>
  <c r="T154" i="1"/>
  <c r="V154" i="1"/>
  <c r="J275" i="1"/>
  <c r="O274" i="1"/>
  <c r="L274" i="1"/>
  <c r="J276" i="1"/>
  <c r="T155" i="1"/>
  <c r="V155" i="1"/>
  <c r="O275" i="1"/>
  <c r="L275" i="1"/>
  <c r="J277" i="1"/>
  <c r="T156" i="1"/>
  <c r="V156" i="1"/>
  <c r="O276" i="1"/>
  <c r="L276" i="1"/>
  <c r="T157" i="1"/>
  <c r="V157" i="1"/>
  <c r="O277" i="1"/>
  <c r="J278" i="1"/>
  <c r="L277" i="1"/>
  <c r="J279" i="1"/>
  <c r="T158" i="1"/>
  <c r="V158" i="1"/>
  <c r="O278" i="1"/>
  <c r="L278" i="1"/>
  <c r="J280" i="1"/>
  <c r="O279" i="1"/>
  <c r="T159" i="1"/>
  <c r="V159" i="1"/>
  <c r="L279" i="1"/>
  <c r="T160" i="1"/>
  <c r="V160" i="1"/>
  <c r="J281" i="1"/>
  <c r="O280" i="1"/>
  <c r="L280" i="1"/>
  <c r="T161" i="1"/>
  <c r="V161" i="1"/>
  <c r="J282" i="1"/>
  <c r="O281" i="1"/>
  <c r="L281" i="1"/>
  <c r="J283" i="1"/>
  <c r="T162" i="1"/>
  <c r="V162" i="1"/>
  <c r="O282" i="1"/>
  <c r="L282" i="1"/>
  <c r="T163" i="1"/>
  <c r="V163" i="1"/>
  <c r="O283" i="1"/>
  <c r="J284" i="1"/>
  <c r="L283" i="1"/>
  <c r="T164" i="1"/>
  <c r="V164" i="1"/>
  <c r="O284" i="1"/>
  <c r="J285" i="1"/>
  <c r="L284" i="1"/>
  <c r="J286" i="1"/>
  <c r="T165" i="1"/>
  <c r="V165" i="1"/>
  <c r="O285" i="1"/>
  <c r="L285" i="1"/>
  <c r="J287" i="1"/>
  <c r="T166" i="1"/>
  <c r="V166" i="1"/>
  <c r="O286" i="1"/>
  <c r="L286" i="1"/>
  <c r="J288" i="1"/>
  <c r="O287" i="1"/>
  <c r="T167" i="1"/>
  <c r="V167" i="1"/>
  <c r="L287" i="1"/>
  <c r="O288" i="1"/>
  <c r="T168" i="1"/>
  <c r="V168" i="1"/>
  <c r="J289" i="1"/>
  <c r="L288" i="1"/>
  <c r="T169" i="1"/>
  <c r="V169" i="1"/>
  <c r="J290" i="1"/>
  <c r="O289" i="1"/>
  <c r="L289" i="1"/>
  <c r="J291" i="1"/>
  <c r="O290" i="1"/>
  <c r="T170" i="1"/>
  <c r="V170" i="1"/>
  <c r="L290" i="1"/>
  <c r="O291" i="1"/>
  <c r="J292" i="1"/>
  <c r="T171" i="1"/>
  <c r="V171" i="1"/>
  <c r="L291" i="1"/>
  <c r="O292" i="1"/>
  <c r="T172" i="1"/>
  <c r="V172" i="1"/>
  <c r="J293" i="1"/>
  <c r="L292" i="1"/>
  <c r="O293" i="1"/>
  <c r="J294" i="1"/>
  <c r="T173" i="1"/>
  <c r="V173" i="1"/>
  <c r="L293" i="1"/>
  <c r="J295" i="1"/>
  <c r="O294" i="1"/>
  <c r="T174" i="1"/>
  <c r="V174" i="1"/>
  <c r="L294" i="1"/>
  <c r="T175" i="1"/>
  <c r="V175" i="1"/>
  <c r="O295" i="1"/>
  <c r="J296" i="1"/>
  <c r="L295" i="1"/>
  <c r="J297" i="1"/>
  <c r="O296" i="1"/>
  <c r="T176" i="1"/>
  <c r="V176" i="1"/>
  <c r="L296" i="1"/>
  <c r="T177" i="1"/>
  <c r="V177" i="1"/>
  <c r="O297" i="1"/>
  <c r="J298" i="1"/>
  <c r="L297" i="1"/>
  <c r="J299" i="1"/>
  <c r="T178" i="1"/>
  <c r="V178" i="1"/>
  <c r="O298" i="1"/>
  <c r="L298" i="1"/>
  <c r="T179" i="1"/>
  <c r="V179" i="1"/>
  <c r="O299" i="1"/>
  <c r="J300" i="1"/>
  <c r="L299" i="1"/>
  <c r="O300" i="1"/>
  <c r="T180" i="1"/>
  <c r="V180" i="1"/>
  <c r="J301" i="1"/>
  <c r="L300" i="1"/>
  <c r="O301" i="1"/>
  <c r="J302" i="1"/>
  <c r="T181" i="1"/>
  <c r="V181" i="1"/>
  <c r="L301" i="1"/>
  <c r="J303" i="1"/>
  <c r="O302" i="1"/>
  <c r="T182" i="1"/>
  <c r="V182" i="1"/>
  <c r="L302" i="1"/>
  <c r="J304" i="1"/>
  <c r="O303" i="1"/>
  <c r="T183" i="1"/>
  <c r="V183" i="1"/>
  <c r="L303" i="1"/>
  <c r="J305" i="1"/>
  <c r="O304" i="1"/>
  <c r="T184" i="1"/>
  <c r="V184" i="1"/>
  <c r="L304" i="1"/>
  <c r="J306" i="1"/>
  <c r="T185" i="1"/>
  <c r="V185" i="1"/>
  <c r="O305" i="1"/>
  <c r="L305" i="1"/>
  <c r="O306" i="1"/>
  <c r="J307" i="1"/>
  <c r="T186" i="1"/>
  <c r="V186" i="1"/>
  <c r="L306" i="1"/>
  <c r="T187" i="1"/>
  <c r="V187" i="1"/>
  <c r="J308" i="1"/>
  <c r="O307" i="1"/>
  <c r="L307" i="1"/>
  <c r="O308" i="1"/>
  <c r="J309" i="1"/>
  <c r="T188" i="1"/>
  <c r="V188" i="1"/>
  <c r="L308" i="1"/>
  <c r="J310" i="1"/>
  <c r="O309" i="1"/>
  <c r="T189" i="1"/>
  <c r="V189" i="1"/>
  <c r="L309" i="1"/>
  <c r="J311" i="1"/>
  <c r="O310" i="1"/>
  <c r="T190" i="1"/>
  <c r="V190" i="1"/>
  <c r="L310" i="1"/>
  <c r="O311" i="1"/>
  <c r="J312" i="1"/>
  <c r="T191" i="1"/>
  <c r="V191" i="1"/>
  <c r="L311" i="1"/>
  <c r="T192" i="1"/>
  <c r="V192" i="1"/>
  <c r="O312" i="1"/>
  <c r="J313" i="1"/>
  <c r="L312" i="1"/>
  <c r="O313" i="1"/>
  <c r="T193" i="1"/>
  <c r="V193" i="1"/>
  <c r="J314" i="1"/>
  <c r="L313" i="1"/>
  <c r="O314" i="1"/>
  <c r="T194" i="1"/>
  <c r="V194" i="1"/>
  <c r="J315" i="1"/>
  <c r="L314" i="1"/>
  <c r="O315" i="1"/>
  <c r="J316" i="1"/>
  <c r="T195" i="1"/>
  <c r="V195" i="1"/>
  <c r="L315" i="1"/>
  <c r="T196" i="1"/>
  <c r="V196" i="1"/>
  <c r="J317" i="1"/>
  <c r="O316" i="1"/>
  <c r="L316" i="1"/>
  <c r="J318" i="1"/>
  <c r="O317" i="1"/>
  <c r="T197" i="1"/>
  <c r="V197" i="1"/>
  <c r="L317" i="1"/>
  <c r="J319" i="1"/>
  <c r="T198" i="1"/>
  <c r="V198" i="1"/>
  <c r="O318" i="1"/>
  <c r="L318" i="1"/>
  <c r="T199" i="1"/>
  <c r="V199" i="1"/>
  <c r="J320" i="1"/>
  <c r="O319" i="1"/>
  <c r="L319" i="1"/>
  <c r="J321" i="1"/>
  <c r="O320" i="1"/>
  <c r="T200" i="1"/>
  <c r="V200" i="1"/>
  <c r="L320" i="1"/>
  <c r="J322" i="1"/>
  <c r="T201" i="1"/>
  <c r="V201" i="1"/>
  <c r="O321" i="1"/>
  <c r="L321" i="1"/>
  <c r="J323" i="1"/>
  <c r="O322" i="1"/>
  <c r="T202" i="1"/>
  <c r="V202" i="1"/>
  <c r="L322" i="1"/>
  <c r="T203" i="1"/>
  <c r="V203" i="1"/>
  <c r="J324" i="1"/>
  <c r="O323" i="1"/>
  <c r="L323" i="1"/>
  <c r="O324" i="1"/>
  <c r="T204" i="1"/>
  <c r="V204" i="1"/>
  <c r="J325" i="1"/>
  <c r="L324" i="1"/>
  <c r="J326" i="1"/>
  <c r="O325" i="1"/>
  <c r="T205" i="1"/>
  <c r="V205" i="1"/>
  <c r="L325" i="1"/>
  <c r="T206" i="1"/>
  <c r="V206" i="1"/>
  <c r="J327" i="1"/>
  <c r="O326" i="1"/>
  <c r="L326" i="1"/>
  <c r="T207" i="1"/>
  <c r="V207" i="1"/>
  <c r="J328" i="1"/>
  <c r="O327" i="1"/>
  <c r="L327" i="1"/>
  <c r="J329" i="1"/>
  <c r="T208" i="1"/>
  <c r="V208" i="1"/>
  <c r="O328" i="1"/>
  <c r="L328" i="1"/>
  <c r="J330" i="1"/>
  <c r="T209" i="1"/>
  <c r="V209" i="1"/>
  <c r="O329" i="1"/>
  <c r="L329" i="1"/>
  <c r="O330" i="1"/>
  <c r="J331" i="1"/>
  <c r="T210" i="1"/>
  <c r="V210" i="1"/>
  <c r="L330" i="1"/>
  <c r="O331" i="1"/>
  <c r="J332" i="1"/>
  <c r="T211" i="1"/>
  <c r="V211" i="1"/>
  <c r="L331" i="1"/>
  <c r="T212" i="1"/>
  <c r="V212" i="1"/>
  <c r="J333" i="1"/>
  <c r="O332" i="1"/>
  <c r="L332" i="1"/>
  <c r="T213" i="1"/>
  <c r="V213" i="1"/>
  <c r="O333" i="1"/>
  <c r="J334" i="1"/>
  <c r="L333" i="1"/>
  <c r="T214" i="1"/>
  <c r="V214" i="1"/>
  <c r="J335" i="1"/>
  <c r="O334" i="1"/>
  <c r="L334" i="1"/>
  <c r="J336" i="1"/>
  <c r="O335" i="1"/>
  <c r="T215" i="1"/>
  <c r="V215" i="1"/>
  <c r="L335" i="1"/>
  <c r="J337" i="1"/>
  <c r="O336" i="1"/>
  <c r="T216" i="1"/>
  <c r="V216" i="1"/>
  <c r="L336" i="1"/>
  <c r="J338" i="1"/>
  <c r="T217" i="1"/>
  <c r="V217" i="1"/>
  <c r="O337" i="1"/>
  <c r="L337" i="1"/>
  <c r="T218" i="1"/>
  <c r="V218" i="1"/>
  <c r="O338" i="1"/>
  <c r="J339" i="1"/>
  <c r="L338" i="1"/>
  <c r="O339" i="1"/>
  <c r="J340" i="1"/>
  <c r="T219" i="1"/>
  <c r="V219" i="1"/>
  <c r="L339" i="1"/>
  <c r="T220" i="1"/>
  <c r="V220" i="1"/>
  <c r="O340" i="1"/>
  <c r="J341" i="1"/>
  <c r="L340" i="1"/>
  <c r="T221" i="1"/>
  <c r="V221" i="1"/>
  <c r="J342" i="1"/>
  <c r="O341" i="1"/>
  <c r="L341" i="1"/>
  <c r="J343" i="1"/>
  <c r="T222" i="1"/>
  <c r="V222" i="1"/>
  <c r="O342" i="1"/>
  <c r="L342" i="1"/>
  <c r="O343" i="1"/>
  <c r="J344" i="1"/>
  <c r="T223" i="1"/>
  <c r="V223" i="1"/>
  <c r="L343" i="1"/>
  <c r="J345" i="1"/>
  <c r="T224" i="1"/>
  <c r="V224" i="1"/>
  <c r="O344" i="1"/>
  <c r="L344" i="1"/>
  <c r="O345" i="1"/>
  <c r="J346" i="1"/>
  <c r="T225" i="1"/>
  <c r="V225" i="1"/>
  <c r="L345" i="1"/>
  <c r="J347" i="1"/>
  <c r="O346" i="1"/>
  <c r="T226" i="1"/>
  <c r="V226" i="1"/>
  <c r="L346" i="1"/>
  <c r="O347" i="1"/>
  <c r="J348" i="1"/>
  <c r="T227" i="1"/>
  <c r="V227" i="1"/>
  <c r="L347" i="1"/>
  <c r="T228" i="1"/>
  <c r="V228" i="1"/>
  <c r="O348" i="1"/>
  <c r="J349" i="1"/>
  <c r="L348" i="1"/>
  <c r="T229" i="1"/>
  <c r="V229" i="1"/>
  <c r="J350" i="1"/>
  <c r="O349" i="1"/>
  <c r="L349" i="1"/>
  <c r="O350" i="1"/>
  <c r="J351" i="1"/>
  <c r="T230" i="1"/>
  <c r="V230" i="1"/>
  <c r="L350" i="1"/>
  <c r="T231" i="1"/>
  <c r="V231" i="1"/>
  <c r="O351" i="1"/>
  <c r="J352" i="1"/>
  <c r="L351" i="1"/>
  <c r="T232" i="1"/>
  <c r="V232" i="1"/>
  <c r="J353" i="1"/>
  <c r="O352" i="1"/>
  <c r="L352" i="1"/>
  <c r="O353" i="1"/>
  <c r="J354" i="1"/>
  <c r="T233" i="1"/>
  <c r="V233" i="1"/>
  <c r="L353" i="1"/>
  <c r="T234" i="1"/>
  <c r="V234" i="1"/>
  <c r="O354" i="1"/>
  <c r="J355" i="1"/>
  <c r="L354" i="1"/>
  <c r="J356" i="1"/>
  <c r="T235" i="1"/>
  <c r="V235" i="1"/>
  <c r="O355" i="1"/>
  <c r="L355" i="1"/>
  <c r="J357" i="1"/>
  <c r="T236" i="1"/>
  <c r="V236" i="1"/>
  <c r="O356" i="1"/>
  <c r="L356" i="1"/>
  <c r="O357" i="1"/>
  <c r="J358" i="1"/>
  <c r="T237" i="1"/>
  <c r="V237" i="1"/>
  <c r="L357" i="1"/>
  <c r="O358" i="1"/>
  <c r="T238" i="1"/>
  <c r="V238" i="1"/>
  <c r="J359" i="1"/>
  <c r="L358" i="1"/>
  <c r="O359" i="1"/>
  <c r="T239" i="1"/>
  <c r="V239" i="1"/>
  <c r="J360" i="1"/>
  <c r="L359" i="1"/>
  <c r="J361" i="1"/>
  <c r="T240" i="1"/>
  <c r="V240" i="1"/>
  <c r="O360" i="1"/>
  <c r="L360" i="1"/>
  <c r="O361" i="1"/>
  <c r="T241" i="1"/>
  <c r="V241" i="1"/>
  <c r="J362" i="1"/>
  <c r="L361" i="1"/>
  <c r="O362" i="1"/>
  <c r="T242" i="1"/>
  <c r="V242" i="1"/>
  <c r="J363" i="1"/>
  <c r="L362" i="1"/>
  <c r="O363" i="1"/>
  <c r="J364" i="1"/>
  <c r="T243" i="1"/>
  <c r="V243" i="1"/>
  <c r="L363" i="1"/>
  <c r="J365" i="1"/>
  <c r="O364" i="1"/>
  <c r="T244" i="1"/>
  <c r="V244" i="1"/>
  <c r="L364" i="1"/>
  <c r="O365" i="1"/>
  <c r="J366" i="1"/>
  <c r="T245" i="1"/>
  <c r="V245" i="1"/>
  <c r="L365" i="1"/>
  <c r="J367" i="1"/>
  <c r="O366" i="1"/>
  <c r="T246" i="1"/>
  <c r="V246" i="1"/>
  <c r="L366" i="1"/>
  <c r="T247" i="1"/>
  <c r="V247" i="1"/>
  <c r="O367" i="1"/>
  <c r="J368" i="1"/>
  <c r="L367" i="1"/>
  <c r="O368" i="1"/>
  <c r="J369" i="1"/>
  <c r="T248" i="1"/>
  <c r="V248" i="1"/>
  <c r="L368" i="1"/>
  <c r="O369" i="1"/>
  <c r="T249" i="1"/>
  <c r="V249" i="1"/>
  <c r="J370" i="1"/>
  <c r="L369" i="1"/>
  <c r="T250" i="1"/>
  <c r="V250" i="1"/>
  <c r="J371" i="1"/>
  <c r="O370" i="1"/>
  <c r="L370" i="1"/>
  <c r="J372" i="1"/>
  <c r="T251" i="1"/>
  <c r="V251" i="1"/>
  <c r="O371" i="1"/>
  <c r="L371" i="1"/>
  <c r="J373" i="1"/>
  <c r="T252" i="1"/>
  <c r="V252" i="1"/>
  <c r="O372" i="1"/>
  <c r="L372" i="1"/>
  <c r="O373" i="1"/>
  <c r="J374" i="1"/>
  <c r="T253" i="1"/>
  <c r="V253" i="1"/>
  <c r="L373" i="1"/>
  <c r="O374" i="1"/>
  <c r="J375" i="1"/>
  <c r="T254" i="1"/>
  <c r="V254" i="1"/>
  <c r="L374" i="1"/>
  <c r="T255" i="1"/>
  <c r="V255" i="1"/>
  <c r="O375" i="1"/>
  <c r="J376" i="1"/>
  <c r="L375" i="1"/>
  <c r="O376" i="1"/>
  <c r="T256" i="1"/>
  <c r="V256" i="1"/>
  <c r="J377" i="1"/>
  <c r="L376" i="1"/>
  <c r="J378" i="1"/>
  <c r="T257" i="1"/>
  <c r="V257" i="1"/>
  <c r="O377" i="1"/>
  <c r="L377" i="1"/>
  <c r="T258" i="1"/>
  <c r="V258" i="1"/>
  <c r="J379" i="1"/>
  <c r="O378" i="1"/>
  <c r="L378" i="1"/>
  <c r="J380" i="1"/>
  <c r="O379" i="1"/>
  <c r="T259" i="1"/>
  <c r="V259" i="1"/>
  <c r="L379" i="1"/>
  <c r="T260" i="1"/>
  <c r="V260" i="1"/>
  <c r="J381" i="1"/>
  <c r="O380" i="1"/>
  <c r="L380" i="1"/>
  <c r="T261" i="1"/>
  <c r="V261" i="1"/>
  <c r="O381" i="1"/>
  <c r="J382" i="1"/>
  <c r="L381" i="1"/>
  <c r="O382" i="1"/>
  <c r="T262" i="1"/>
  <c r="V262" i="1"/>
  <c r="J383" i="1"/>
  <c r="L382" i="1"/>
  <c r="T263" i="1"/>
  <c r="V263" i="1"/>
  <c r="J384" i="1"/>
  <c r="O383" i="1"/>
  <c r="L383" i="1"/>
  <c r="O384" i="1"/>
  <c r="J385" i="1"/>
  <c r="T264" i="1"/>
  <c r="V264" i="1"/>
  <c r="L384" i="1"/>
  <c r="J386" i="1"/>
  <c r="T265" i="1"/>
  <c r="V265" i="1"/>
  <c r="O385" i="1"/>
  <c r="L385" i="1"/>
  <c r="O386" i="1"/>
  <c r="J387" i="1"/>
  <c r="T266" i="1"/>
  <c r="V266" i="1"/>
  <c r="L386" i="1"/>
  <c r="T267" i="1"/>
  <c r="V267" i="1"/>
  <c r="O387" i="1"/>
  <c r="J388" i="1"/>
  <c r="L387" i="1"/>
  <c r="O388" i="1"/>
  <c r="T268" i="1"/>
  <c r="V268" i="1"/>
  <c r="J389" i="1"/>
  <c r="L388" i="1"/>
  <c r="O389" i="1"/>
  <c r="J390" i="1"/>
  <c r="T269" i="1"/>
  <c r="V269" i="1"/>
  <c r="L389" i="1"/>
  <c r="J391" i="1"/>
  <c r="O390" i="1"/>
  <c r="T270" i="1"/>
  <c r="V270" i="1"/>
  <c r="L390" i="1"/>
  <c r="O391" i="1"/>
  <c r="T271" i="1"/>
  <c r="V271" i="1"/>
  <c r="J392" i="1"/>
  <c r="L391" i="1"/>
  <c r="J393" i="1"/>
  <c r="O392" i="1"/>
  <c r="T272" i="1"/>
  <c r="V272" i="1"/>
  <c r="L392" i="1"/>
  <c r="J394" i="1"/>
  <c r="O393" i="1"/>
  <c r="T273" i="1"/>
  <c r="V273" i="1"/>
  <c r="L393" i="1"/>
  <c r="J395" i="1"/>
  <c r="T274" i="1"/>
  <c r="V274" i="1"/>
  <c r="O394" i="1"/>
  <c r="L394" i="1"/>
  <c r="O395" i="1"/>
  <c r="J396" i="1"/>
  <c r="T275" i="1"/>
  <c r="V275" i="1"/>
  <c r="L395" i="1"/>
  <c r="T276" i="1"/>
  <c r="V276" i="1"/>
  <c r="J397" i="1"/>
  <c r="O396" i="1"/>
  <c r="L396" i="1"/>
  <c r="J398" i="1"/>
  <c r="O397" i="1"/>
  <c r="T277" i="1"/>
  <c r="V277" i="1"/>
  <c r="L397" i="1"/>
  <c r="J399" i="1"/>
  <c r="O398" i="1"/>
  <c r="T278" i="1"/>
  <c r="V278" i="1"/>
  <c r="L398" i="1"/>
  <c r="O399" i="1"/>
  <c r="T279" i="1"/>
  <c r="V279" i="1"/>
  <c r="J400" i="1"/>
  <c r="L399" i="1"/>
  <c r="O400" i="1"/>
  <c r="J401" i="1"/>
  <c r="T280" i="1"/>
  <c r="V280" i="1"/>
  <c r="L400" i="1"/>
  <c r="J402" i="1"/>
  <c r="T281" i="1"/>
  <c r="V281" i="1"/>
  <c r="O401" i="1"/>
  <c r="L401" i="1"/>
  <c r="O402" i="1"/>
  <c r="J403" i="1"/>
  <c r="T282" i="1"/>
  <c r="V282" i="1"/>
  <c r="L402" i="1"/>
  <c r="J404" i="1"/>
  <c r="O403" i="1"/>
  <c r="T283" i="1"/>
  <c r="V283" i="1"/>
  <c r="L403" i="1"/>
  <c r="T284" i="1"/>
  <c r="V284" i="1"/>
  <c r="O404" i="1"/>
  <c r="J405" i="1"/>
  <c r="L404" i="1"/>
  <c r="O405" i="1"/>
  <c r="T285" i="1"/>
  <c r="V285" i="1"/>
  <c r="J406" i="1"/>
  <c r="L405" i="1"/>
  <c r="J407" i="1"/>
  <c r="T286" i="1"/>
  <c r="V286" i="1"/>
  <c r="O406" i="1"/>
  <c r="L406" i="1"/>
  <c r="O407" i="1"/>
  <c r="J408" i="1"/>
  <c r="T287" i="1"/>
  <c r="V287" i="1"/>
  <c r="L407" i="1"/>
  <c r="O408" i="1"/>
  <c r="T288" i="1"/>
  <c r="V288" i="1"/>
  <c r="J409" i="1"/>
  <c r="L408" i="1"/>
  <c r="J410" i="1"/>
  <c r="O409" i="1"/>
  <c r="T289" i="1"/>
  <c r="V289" i="1"/>
  <c r="L409" i="1"/>
  <c r="J411" i="1"/>
  <c r="T290" i="1"/>
  <c r="V290" i="1"/>
  <c r="O410" i="1"/>
  <c r="L410" i="1"/>
  <c r="O411" i="1"/>
  <c r="T291" i="1"/>
  <c r="V291" i="1"/>
  <c r="J412" i="1"/>
  <c r="L411" i="1"/>
  <c r="J413" i="1"/>
  <c r="T292" i="1"/>
  <c r="V292" i="1"/>
  <c r="O412" i="1"/>
  <c r="L412" i="1"/>
  <c r="J414" i="1"/>
  <c r="T293" i="1"/>
  <c r="V293" i="1"/>
  <c r="O413" i="1"/>
  <c r="L413" i="1"/>
  <c r="O414" i="1"/>
  <c r="J415" i="1"/>
  <c r="T294" i="1"/>
  <c r="V294" i="1"/>
  <c r="L414" i="1"/>
  <c r="T295" i="1"/>
  <c r="V295" i="1"/>
  <c r="O415" i="1"/>
  <c r="J416" i="1"/>
  <c r="L415" i="1"/>
  <c r="J417" i="1"/>
  <c r="T296" i="1"/>
  <c r="V296" i="1"/>
  <c r="O416" i="1"/>
  <c r="L416" i="1"/>
  <c r="J418" i="1"/>
  <c r="O417" i="1"/>
  <c r="T297" i="1"/>
  <c r="V297" i="1"/>
  <c r="L417" i="1"/>
  <c r="O418" i="1"/>
  <c r="J419" i="1"/>
  <c r="T298" i="1"/>
  <c r="V298" i="1"/>
  <c r="L418" i="1"/>
  <c r="J420" i="1"/>
  <c r="T299" i="1"/>
  <c r="V299" i="1"/>
  <c r="O419" i="1"/>
  <c r="L419" i="1"/>
  <c r="J421" i="1"/>
  <c r="T300" i="1"/>
  <c r="V300" i="1"/>
  <c r="O420" i="1"/>
  <c r="L420" i="1"/>
  <c r="J422" i="1"/>
  <c r="O421" i="1"/>
  <c r="T301" i="1"/>
  <c r="V301" i="1"/>
  <c r="L421" i="1"/>
  <c r="O422" i="1"/>
  <c r="J423" i="1"/>
  <c r="T302" i="1"/>
  <c r="V302" i="1"/>
  <c r="L422" i="1"/>
  <c r="J424" i="1"/>
  <c r="T303" i="1"/>
  <c r="V303" i="1"/>
  <c r="O423" i="1"/>
  <c r="L423" i="1"/>
  <c r="J425" i="1"/>
  <c r="T304" i="1"/>
  <c r="V304" i="1"/>
  <c r="O424" i="1"/>
  <c r="L424" i="1"/>
  <c r="J426" i="1"/>
  <c r="O425" i="1"/>
  <c r="T305" i="1"/>
  <c r="V305" i="1"/>
  <c r="L425" i="1"/>
  <c r="T306" i="1"/>
  <c r="V306" i="1"/>
  <c r="O426" i="1"/>
  <c r="J427" i="1"/>
  <c r="L426" i="1"/>
  <c r="T307" i="1"/>
  <c r="V307" i="1"/>
  <c r="J428" i="1"/>
  <c r="O427" i="1"/>
  <c r="L427" i="1"/>
  <c r="T308" i="1"/>
  <c r="V308" i="1"/>
  <c r="O428" i="1"/>
  <c r="J429" i="1"/>
  <c r="L428" i="1"/>
  <c r="O429" i="1"/>
  <c r="J430" i="1"/>
  <c r="T309" i="1"/>
  <c r="V309" i="1"/>
  <c r="L429" i="1"/>
  <c r="J431" i="1"/>
  <c r="T310" i="1"/>
  <c r="V310" i="1"/>
  <c r="O430" i="1"/>
  <c r="L430" i="1"/>
  <c r="T311" i="1"/>
  <c r="V311" i="1"/>
  <c r="J432" i="1"/>
  <c r="O431" i="1"/>
  <c r="L431" i="1"/>
  <c r="O432" i="1"/>
  <c r="T312" i="1"/>
  <c r="V312" i="1"/>
  <c r="J433" i="1"/>
  <c r="L432" i="1"/>
  <c r="O433" i="1"/>
  <c r="T313" i="1"/>
  <c r="V313" i="1"/>
  <c r="J434" i="1"/>
  <c r="L433" i="1"/>
  <c r="J435" i="1"/>
  <c r="T314" i="1"/>
  <c r="V314" i="1"/>
  <c r="O434" i="1"/>
  <c r="L434" i="1"/>
  <c r="T315" i="1"/>
  <c r="V315" i="1"/>
  <c r="J436" i="1"/>
  <c r="O435" i="1"/>
  <c r="L435" i="1"/>
  <c r="J437" i="1"/>
  <c r="O436" i="1"/>
  <c r="T316" i="1"/>
  <c r="V316" i="1"/>
  <c r="L436" i="1"/>
  <c r="O437" i="1"/>
  <c r="J438" i="1"/>
  <c r="T317" i="1"/>
  <c r="V317" i="1"/>
  <c r="L437" i="1"/>
  <c r="O438" i="1"/>
  <c r="T318" i="1"/>
  <c r="V318" i="1"/>
  <c r="J439" i="1"/>
  <c r="L438" i="1"/>
  <c r="O439" i="1"/>
  <c r="T319" i="1"/>
  <c r="V319" i="1"/>
  <c r="J440" i="1"/>
  <c r="L439" i="1"/>
  <c r="J441" i="1"/>
  <c r="O440" i="1"/>
  <c r="T320" i="1"/>
  <c r="V320" i="1"/>
  <c r="L440" i="1"/>
  <c r="O441" i="1"/>
  <c r="J442" i="1"/>
  <c r="T321" i="1"/>
  <c r="V321" i="1"/>
  <c r="L441" i="1"/>
  <c r="T322" i="1"/>
  <c r="V322" i="1"/>
  <c r="O442" i="1"/>
  <c r="J443" i="1"/>
  <c r="L442" i="1"/>
  <c r="J444" i="1"/>
  <c r="O443" i="1"/>
  <c r="T323" i="1"/>
  <c r="V323" i="1"/>
  <c r="L443" i="1"/>
  <c r="T324" i="1"/>
  <c r="V324" i="1"/>
  <c r="O444" i="1"/>
  <c r="J445" i="1"/>
  <c r="L444" i="1"/>
  <c r="O445" i="1"/>
  <c r="J446" i="1"/>
  <c r="T325" i="1"/>
  <c r="V325" i="1"/>
  <c r="L445" i="1"/>
  <c r="J447" i="1"/>
  <c r="O446" i="1"/>
  <c r="T326" i="1"/>
  <c r="V326" i="1"/>
  <c r="L446" i="1"/>
  <c r="J448" i="1"/>
  <c r="T327" i="1"/>
  <c r="V327" i="1"/>
  <c r="O447" i="1"/>
  <c r="L447" i="1"/>
  <c r="T328" i="1"/>
  <c r="V328" i="1"/>
  <c r="O448" i="1"/>
  <c r="J449" i="1"/>
  <c r="L448" i="1"/>
  <c r="J450" i="1"/>
  <c r="O449" i="1"/>
  <c r="T329" i="1"/>
  <c r="V329" i="1"/>
  <c r="L449" i="1"/>
  <c r="T330" i="1"/>
  <c r="V330" i="1"/>
  <c r="O450" i="1"/>
  <c r="J451" i="1"/>
  <c r="L450" i="1"/>
  <c r="O451" i="1"/>
  <c r="T331" i="1"/>
  <c r="V331" i="1"/>
  <c r="J452" i="1"/>
  <c r="L451" i="1"/>
  <c r="J453" i="1"/>
  <c r="O452" i="1"/>
  <c r="T332" i="1"/>
  <c r="V332" i="1"/>
  <c r="L452" i="1"/>
  <c r="J454" i="1"/>
  <c r="T333" i="1"/>
  <c r="V333" i="1"/>
  <c r="O453" i="1"/>
  <c r="L453" i="1"/>
  <c r="J455" i="1"/>
  <c r="T334" i="1"/>
  <c r="V334" i="1"/>
  <c r="O454" i="1"/>
  <c r="L454" i="1"/>
  <c r="O455" i="1"/>
  <c r="J456" i="1"/>
  <c r="T335" i="1"/>
  <c r="V335" i="1"/>
  <c r="L455" i="1"/>
  <c r="O456" i="1"/>
  <c r="T336" i="1"/>
  <c r="V336" i="1"/>
  <c r="J457" i="1"/>
  <c r="L456" i="1"/>
  <c r="J458" i="1"/>
  <c r="O457" i="1"/>
  <c r="T337" i="1"/>
  <c r="V337" i="1"/>
  <c r="L457" i="1"/>
  <c r="J459" i="1"/>
  <c r="T338" i="1"/>
  <c r="V338" i="1"/>
  <c r="O458" i="1"/>
  <c r="L458" i="1"/>
  <c r="J460" i="1"/>
  <c r="O459" i="1"/>
  <c r="T339" i="1"/>
  <c r="V339" i="1"/>
  <c r="L459" i="1"/>
  <c r="T340" i="1"/>
  <c r="V340" i="1"/>
  <c r="J461" i="1"/>
  <c r="O460" i="1"/>
  <c r="L460" i="1"/>
  <c r="T341" i="1"/>
  <c r="V341" i="1"/>
  <c r="J462" i="1"/>
  <c r="O461" i="1"/>
  <c r="L461" i="1"/>
  <c r="J463" i="1"/>
  <c r="O462" i="1"/>
  <c r="T342" i="1"/>
  <c r="V342" i="1"/>
  <c r="L462" i="1"/>
  <c r="O463" i="1"/>
  <c r="J464" i="1"/>
  <c r="T343" i="1"/>
  <c r="V343" i="1"/>
  <c r="L463" i="1"/>
  <c r="J465" i="1"/>
  <c r="T344" i="1"/>
  <c r="V344" i="1"/>
  <c r="O464" i="1"/>
  <c r="L464" i="1"/>
  <c r="J466" i="1"/>
  <c r="T345" i="1"/>
  <c r="V345" i="1"/>
  <c r="O465" i="1"/>
  <c r="L465" i="1"/>
  <c r="J467" i="1"/>
  <c r="T346" i="1"/>
  <c r="V346" i="1"/>
  <c r="O466" i="1"/>
  <c r="L466" i="1"/>
  <c r="T347" i="1"/>
  <c r="V347" i="1"/>
  <c r="J468" i="1"/>
  <c r="O467" i="1"/>
  <c r="L467" i="1"/>
  <c r="J469" i="1"/>
  <c r="T348" i="1"/>
  <c r="V348" i="1"/>
  <c r="O468" i="1"/>
  <c r="L468" i="1"/>
  <c r="O469" i="1"/>
  <c r="J470" i="1"/>
  <c r="T349" i="1"/>
  <c r="V349" i="1"/>
  <c r="L469" i="1"/>
  <c r="J471" i="1"/>
  <c r="O470" i="1"/>
  <c r="T350" i="1"/>
  <c r="V350" i="1"/>
  <c r="L470" i="1"/>
  <c r="J472" i="1"/>
  <c r="O471" i="1"/>
  <c r="T351" i="1"/>
  <c r="V351" i="1"/>
  <c r="L471" i="1"/>
  <c r="O472" i="1"/>
  <c r="T352" i="1"/>
  <c r="V352" i="1"/>
  <c r="J473" i="1"/>
  <c r="L472" i="1"/>
  <c r="O473" i="1"/>
  <c r="T353" i="1"/>
  <c r="V353" i="1"/>
  <c r="J474" i="1"/>
  <c r="L473" i="1"/>
  <c r="J475" i="1"/>
  <c r="T354" i="1"/>
  <c r="V354" i="1"/>
  <c r="O474" i="1"/>
  <c r="L474" i="1"/>
  <c r="O475" i="1"/>
  <c r="J476" i="1"/>
  <c r="T355" i="1"/>
  <c r="V355" i="1"/>
  <c r="L475" i="1"/>
  <c r="J477" i="1"/>
  <c r="O476" i="1"/>
  <c r="T356" i="1"/>
  <c r="V356" i="1"/>
  <c r="L476" i="1"/>
  <c r="T357" i="1"/>
  <c r="V357" i="1"/>
  <c r="O477" i="1"/>
  <c r="J478" i="1"/>
  <c r="L477" i="1"/>
  <c r="O478" i="1"/>
  <c r="T358" i="1"/>
  <c r="V358" i="1"/>
  <c r="J479" i="1"/>
  <c r="L478" i="1"/>
  <c r="O479" i="1"/>
  <c r="T359" i="1"/>
  <c r="V359" i="1"/>
  <c r="J480" i="1"/>
  <c r="L479" i="1"/>
  <c r="J481" i="1"/>
  <c r="T360" i="1"/>
  <c r="V360" i="1"/>
  <c r="O480" i="1"/>
  <c r="L480" i="1"/>
  <c r="T361" i="1"/>
  <c r="V361" i="1"/>
  <c r="J482" i="1"/>
  <c r="O481" i="1"/>
  <c r="L481" i="1"/>
  <c r="J483" i="1"/>
  <c r="O482" i="1"/>
  <c r="T362" i="1"/>
  <c r="V362" i="1"/>
  <c r="L482" i="1"/>
  <c r="T363" i="1"/>
  <c r="V363" i="1"/>
  <c r="J484" i="1"/>
  <c r="O483" i="1"/>
  <c r="L483" i="1"/>
  <c r="J485" i="1"/>
  <c r="O484" i="1"/>
  <c r="T364" i="1"/>
  <c r="V364" i="1"/>
  <c r="L484" i="1"/>
  <c r="T365" i="1"/>
  <c r="V365" i="1"/>
  <c r="J486" i="1"/>
  <c r="O485" i="1"/>
  <c r="L485" i="1"/>
  <c r="O486" i="1"/>
  <c r="T366" i="1"/>
  <c r="V366" i="1"/>
  <c r="J487" i="1"/>
  <c r="L486" i="1"/>
  <c r="J488" i="1"/>
  <c r="T367" i="1"/>
  <c r="V367" i="1"/>
  <c r="O487" i="1"/>
  <c r="L487" i="1"/>
  <c r="T368" i="1"/>
  <c r="V368" i="1"/>
  <c r="O488" i="1"/>
  <c r="J489" i="1"/>
  <c r="L488" i="1"/>
  <c r="T369" i="1"/>
  <c r="V369" i="1"/>
  <c r="O489" i="1"/>
  <c r="J490" i="1"/>
  <c r="L489" i="1"/>
  <c r="J491" i="1"/>
  <c r="O490" i="1"/>
  <c r="T370" i="1"/>
  <c r="V370" i="1"/>
  <c r="L490" i="1"/>
  <c r="T371" i="1"/>
  <c r="V371" i="1"/>
  <c r="J492" i="1"/>
  <c r="O491" i="1"/>
  <c r="L491" i="1"/>
  <c r="J493" i="1"/>
  <c r="O492" i="1"/>
  <c r="T372" i="1"/>
  <c r="V372" i="1"/>
  <c r="L492" i="1"/>
  <c r="T373" i="1"/>
  <c r="V373" i="1"/>
  <c r="O493" i="1"/>
  <c r="J494" i="1"/>
  <c r="L493" i="1"/>
  <c r="T374" i="1"/>
  <c r="V374" i="1"/>
  <c r="O494" i="1"/>
  <c r="J495" i="1"/>
  <c r="L494" i="1"/>
  <c r="O495" i="1"/>
  <c r="T375" i="1"/>
  <c r="V375" i="1"/>
  <c r="J496" i="1"/>
  <c r="L495" i="1"/>
  <c r="T376" i="1"/>
  <c r="V376" i="1"/>
  <c r="J497" i="1"/>
  <c r="O496" i="1"/>
  <c r="L496" i="1"/>
  <c r="O497" i="1"/>
  <c r="J498" i="1"/>
  <c r="T377" i="1"/>
  <c r="V377" i="1"/>
  <c r="L497" i="1"/>
  <c r="O498" i="1"/>
  <c r="J499" i="1"/>
  <c r="T378" i="1"/>
  <c r="V378" i="1"/>
  <c r="L498" i="1"/>
  <c r="J500" i="1"/>
  <c r="T379" i="1"/>
  <c r="V379" i="1"/>
  <c r="O499" i="1"/>
  <c r="L499" i="1"/>
  <c r="T380" i="1"/>
  <c r="V380" i="1"/>
  <c r="O500" i="1"/>
  <c r="J501" i="1"/>
  <c r="L500" i="1"/>
  <c r="J502" i="1"/>
  <c r="T381" i="1"/>
  <c r="V381" i="1"/>
  <c r="O501" i="1"/>
  <c r="L501" i="1"/>
  <c r="J503" i="1"/>
  <c r="T382" i="1"/>
  <c r="V382" i="1"/>
  <c r="O502" i="1"/>
  <c r="L502" i="1"/>
  <c r="O503" i="1"/>
  <c r="J504" i="1"/>
  <c r="T383" i="1"/>
  <c r="V383" i="1"/>
  <c r="L503" i="1"/>
  <c r="O504" i="1"/>
  <c r="J505" i="1"/>
  <c r="T384" i="1"/>
  <c r="V384" i="1"/>
  <c r="L504" i="1"/>
  <c r="O505" i="1"/>
  <c r="J506" i="1"/>
  <c r="T385" i="1"/>
  <c r="V385" i="1"/>
  <c r="L505" i="1"/>
  <c r="J507" i="1"/>
  <c r="O506" i="1"/>
  <c r="T386" i="1"/>
  <c r="V386" i="1"/>
  <c r="L506" i="1"/>
  <c r="O507" i="1"/>
  <c r="T387" i="1"/>
  <c r="V387" i="1"/>
  <c r="J508" i="1"/>
  <c r="L507" i="1"/>
  <c r="T388" i="1"/>
  <c r="V388" i="1"/>
  <c r="J509" i="1"/>
  <c r="O508" i="1"/>
  <c r="L508" i="1"/>
  <c r="T389" i="1"/>
  <c r="V389" i="1"/>
  <c r="O509" i="1"/>
  <c r="J510" i="1"/>
  <c r="L509" i="1"/>
  <c r="O510" i="1"/>
  <c r="J511" i="1"/>
  <c r="T390" i="1"/>
  <c r="V390" i="1"/>
  <c r="L510" i="1"/>
  <c r="T391" i="1"/>
  <c r="V391" i="1"/>
  <c r="J512" i="1"/>
  <c r="O511" i="1"/>
  <c r="L511" i="1"/>
  <c r="T392" i="1"/>
  <c r="V392" i="1"/>
  <c r="J513" i="1"/>
  <c r="O512" i="1"/>
  <c r="L512" i="1"/>
  <c r="O513" i="1"/>
  <c r="J514" i="1"/>
  <c r="T393" i="1"/>
  <c r="V393" i="1"/>
  <c r="L513" i="1"/>
  <c r="T394" i="1"/>
  <c r="V394" i="1"/>
  <c r="O514" i="1"/>
  <c r="J515" i="1"/>
  <c r="L514" i="1"/>
  <c r="J516" i="1"/>
  <c r="O515" i="1"/>
  <c r="T395" i="1"/>
  <c r="V395" i="1"/>
  <c r="L515" i="1"/>
  <c r="J517" i="1"/>
  <c r="O516" i="1"/>
  <c r="T396" i="1"/>
  <c r="V396" i="1"/>
  <c r="L516" i="1"/>
  <c r="T397" i="1"/>
  <c r="V397" i="1"/>
  <c r="O517" i="1"/>
  <c r="J518" i="1"/>
  <c r="L517" i="1"/>
  <c r="T398" i="1"/>
  <c r="V398" i="1"/>
  <c r="J519" i="1"/>
  <c r="O518" i="1"/>
  <c r="L518" i="1"/>
  <c r="J520" i="1"/>
  <c r="T399" i="1"/>
  <c r="V399" i="1"/>
  <c r="O519" i="1"/>
  <c r="L519" i="1"/>
  <c r="T400" i="1"/>
  <c r="V400" i="1"/>
  <c r="O520" i="1"/>
  <c r="J521" i="1"/>
  <c r="L520" i="1"/>
  <c r="T401" i="1"/>
  <c r="V401" i="1"/>
  <c r="J522" i="1"/>
  <c r="O521" i="1"/>
  <c r="L521" i="1"/>
  <c r="J523" i="1"/>
  <c r="T402" i="1"/>
  <c r="V402" i="1"/>
  <c r="O522" i="1"/>
  <c r="L522" i="1"/>
  <c r="T403" i="1"/>
  <c r="V403" i="1"/>
  <c r="O523" i="1"/>
  <c r="J524" i="1"/>
  <c r="L523" i="1"/>
  <c r="J525" i="1"/>
  <c r="O524" i="1"/>
  <c r="T404" i="1"/>
  <c r="V404" i="1"/>
  <c r="L524" i="1"/>
  <c r="J526" i="1"/>
  <c r="O525" i="1"/>
  <c r="T405" i="1"/>
  <c r="V405" i="1"/>
  <c r="L525" i="1"/>
  <c r="J527" i="1"/>
  <c r="O526" i="1"/>
  <c r="T406" i="1"/>
  <c r="V406" i="1"/>
  <c r="L526" i="1"/>
  <c r="T407" i="1"/>
  <c r="V407" i="1"/>
  <c r="J528" i="1"/>
  <c r="O527" i="1"/>
  <c r="L527" i="1"/>
  <c r="T408" i="1"/>
  <c r="V408" i="1"/>
  <c r="J529" i="1"/>
  <c r="O528" i="1"/>
  <c r="L528" i="1"/>
  <c r="J530" i="1"/>
  <c r="T409" i="1"/>
  <c r="V409" i="1"/>
  <c r="O529" i="1"/>
  <c r="L529" i="1"/>
  <c r="T410" i="1"/>
  <c r="V410" i="1"/>
  <c r="J531" i="1"/>
  <c r="O530" i="1"/>
  <c r="L530" i="1"/>
  <c r="J532" i="1"/>
  <c r="O531" i="1"/>
  <c r="T411" i="1"/>
  <c r="V411" i="1"/>
  <c r="L531" i="1"/>
  <c r="J533" i="1"/>
  <c r="T412" i="1"/>
  <c r="V412" i="1"/>
  <c r="O532" i="1"/>
  <c r="L532" i="1"/>
  <c r="O533" i="1"/>
  <c r="J534" i="1"/>
  <c r="T413" i="1"/>
  <c r="V413" i="1"/>
  <c r="L533" i="1"/>
  <c r="J535" i="1"/>
  <c r="O534" i="1"/>
  <c r="T414" i="1"/>
  <c r="V414" i="1"/>
  <c r="L534" i="1"/>
  <c r="J536" i="1"/>
  <c r="T415" i="1"/>
  <c r="V415" i="1"/>
  <c r="O535" i="1"/>
  <c r="L535" i="1"/>
  <c r="T416" i="1"/>
  <c r="V416" i="1"/>
  <c r="J537" i="1"/>
  <c r="O536" i="1"/>
  <c r="L536" i="1"/>
  <c r="J538" i="1"/>
  <c r="O537" i="1"/>
  <c r="T417" i="1"/>
  <c r="V417" i="1"/>
  <c r="L537" i="1"/>
  <c r="O538" i="1"/>
  <c r="J539" i="1"/>
  <c r="T418" i="1"/>
  <c r="V418" i="1"/>
  <c r="L538" i="1"/>
  <c r="J540" i="1"/>
  <c r="T419" i="1"/>
  <c r="V419" i="1"/>
  <c r="O539" i="1"/>
  <c r="L539" i="1"/>
  <c r="T420" i="1"/>
  <c r="V420" i="1"/>
  <c r="O540" i="1"/>
  <c r="J541" i="1"/>
  <c r="L540" i="1"/>
  <c r="J542" i="1"/>
  <c r="O541" i="1"/>
  <c r="T421" i="1"/>
  <c r="V421" i="1"/>
  <c r="L541" i="1"/>
  <c r="J543" i="1"/>
  <c r="O542" i="1"/>
  <c r="T422" i="1"/>
  <c r="V422" i="1"/>
  <c r="L542" i="1"/>
  <c r="T423" i="1"/>
  <c r="V423" i="1"/>
  <c r="O543" i="1"/>
  <c r="J544" i="1"/>
  <c r="L543" i="1"/>
  <c r="T424" i="1"/>
  <c r="V424" i="1"/>
  <c r="J545" i="1"/>
  <c r="O544" i="1"/>
  <c r="L544" i="1"/>
  <c r="O545" i="1"/>
  <c r="T425" i="1"/>
  <c r="V425" i="1"/>
  <c r="J546" i="1"/>
  <c r="L545" i="1"/>
  <c r="T426" i="1"/>
  <c r="V426" i="1"/>
  <c r="O546" i="1"/>
  <c r="J547" i="1"/>
  <c r="L546" i="1"/>
  <c r="J548" i="1"/>
  <c r="O547" i="1"/>
  <c r="T427" i="1"/>
  <c r="V427" i="1"/>
  <c r="L547" i="1"/>
  <c r="T428" i="1"/>
  <c r="V428" i="1"/>
  <c r="J549" i="1"/>
  <c r="O548" i="1"/>
  <c r="L548" i="1"/>
  <c r="T429" i="1"/>
  <c r="V429" i="1"/>
  <c r="J550" i="1"/>
  <c r="O549" i="1"/>
  <c r="L549" i="1"/>
  <c r="J551" i="1"/>
  <c r="O550" i="1"/>
  <c r="T430" i="1"/>
  <c r="V430" i="1"/>
  <c r="L550" i="1"/>
  <c r="O551" i="1"/>
  <c r="T431" i="1"/>
  <c r="V431" i="1"/>
  <c r="J552" i="1"/>
  <c r="L551" i="1"/>
  <c r="T432" i="1"/>
  <c r="V432" i="1"/>
  <c r="O552" i="1"/>
  <c r="J553" i="1"/>
  <c r="L552" i="1"/>
  <c r="J554" i="1"/>
  <c r="T433" i="1"/>
  <c r="V433" i="1"/>
  <c r="O553" i="1"/>
  <c r="L553" i="1"/>
  <c r="T434" i="1"/>
  <c r="V434" i="1"/>
  <c r="J555" i="1"/>
  <c r="O554" i="1"/>
  <c r="L554" i="1"/>
  <c r="O555" i="1"/>
  <c r="J556" i="1"/>
  <c r="T435" i="1"/>
  <c r="V435" i="1"/>
  <c r="L555" i="1"/>
  <c r="O556" i="1"/>
  <c r="T436" i="1"/>
  <c r="V436" i="1"/>
  <c r="J557" i="1"/>
  <c r="L556" i="1"/>
  <c r="O557" i="1"/>
  <c r="T437" i="1"/>
  <c r="V437" i="1"/>
  <c r="J558" i="1"/>
  <c r="L557" i="1"/>
  <c r="T438" i="1"/>
  <c r="V438" i="1"/>
  <c r="J559" i="1"/>
  <c r="O558" i="1"/>
  <c r="L558" i="1"/>
  <c r="T439" i="1"/>
  <c r="V439" i="1"/>
  <c r="J560" i="1"/>
  <c r="O559" i="1"/>
  <c r="L559" i="1"/>
  <c r="T440" i="1"/>
  <c r="V440" i="1"/>
  <c r="O560" i="1"/>
  <c r="J561" i="1"/>
  <c r="L560" i="1"/>
  <c r="J562" i="1"/>
  <c r="O561" i="1"/>
  <c r="T441" i="1"/>
  <c r="V441" i="1"/>
  <c r="L561" i="1"/>
  <c r="T442" i="1"/>
  <c r="V442" i="1"/>
  <c r="J563" i="1"/>
  <c r="O562" i="1"/>
  <c r="L562" i="1"/>
  <c r="J564" i="1"/>
  <c r="T443" i="1"/>
  <c r="V443" i="1"/>
  <c r="O563" i="1"/>
  <c r="L563" i="1"/>
  <c r="O564" i="1"/>
  <c r="J565" i="1"/>
  <c r="T444" i="1"/>
  <c r="V444" i="1"/>
  <c r="L564" i="1"/>
  <c r="T445" i="1"/>
  <c r="V445" i="1"/>
  <c r="J566" i="1"/>
  <c r="O565" i="1"/>
  <c r="L565" i="1"/>
  <c r="T446" i="1"/>
  <c r="V446" i="1"/>
  <c r="J567" i="1"/>
  <c r="O566" i="1"/>
  <c r="L566" i="1"/>
  <c r="O567" i="1"/>
  <c r="J568" i="1"/>
  <c r="T447" i="1"/>
  <c r="V447" i="1"/>
  <c r="L567" i="1"/>
  <c r="J569" i="1"/>
  <c r="O568" i="1"/>
  <c r="T448" i="1"/>
  <c r="V448" i="1"/>
  <c r="L568" i="1"/>
  <c r="O569" i="1"/>
  <c r="T449" i="1"/>
  <c r="V449" i="1"/>
  <c r="J570" i="1"/>
  <c r="L569" i="1"/>
  <c r="J571" i="1"/>
  <c r="O570" i="1"/>
  <c r="T450" i="1"/>
  <c r="V450" i="1"/>
  <c r="L570" i="1"/>
  <c r="O571" i="1"/>
  <c r="T451" i="1"/>
  <c r="V451" i="1"/>
  <c r="J572" i="1"/>
  <c r="L571" i="1"/>
  <c r="O572" i="1"/>
  <c r="J573" i="1"/>
  <c r="T452" i="1"/>
  <c r="V452" i="1"/>
  <c r="L572" i="1"/>
  <c r="O573" i="1"/>
  <c r="J574" i="1"/>
  <c r="T453" i="1"/>
  <c r="V453" i="1"/>
  <c r="L573" i="1"/>
  <c r="O574" i="1"/>
  <c r="J575" i="1"/>
  <c r="T454" i="1"/>
  <c r="V454" i="1"/>
  <c r="L574" i="1"/>
  <c r="T455" i="1"/>
  <c r="V455" i="1"/>
  <c r="J576" i="1"/>
  <c r="O575" i="1"/>
  <c r="L575" i="1"/>
  <c r="T456" i="1"/>
  <c r="V456" i="1"/>
  <c r="O576" i="1"/>
  <c r="J577" i="1"/>
  <c r="L576" i="1"/>
  <c r="O577" i="1"/>
  <c r="J578" i="1"/>
  <c r="T457" i="1"/>
  <c r="V457" i="1"/>
  <c r="L577" i="1"/>
  <c r="J579" i="1"/>
  <c r="O578" i="1"/>
  <c r="T458" i="1"/>
  <c r="V458" i="1"/>
  <c r="L578" i="1"/>
  <c r="J580" i="1"/>
  <c r="O579" i="1"/>
  <c r="T459" i="1"/>
  <c r="V459" i="1"/>
  <c r="L579" i="1"/>
  <c r="T460" i="1"/>
  <c r="V460" i="1"/>
  <c r="J581" i="1"/>
  <c r="O580" i="1"/>
  <c r="L580" i="1"/>
  <c r="T461" i="1"/>
  <c r="V461" i="1"/>
  <c r="J582" i="1"/>
  <c r="O581" i="1"/>
  <c r="L581" i="1"/>
  <c r="J583" i="1"/>
  <c r="O582" i="1"/>
  <c r="T462" i="1"/>
  <c r="V462" i="1"/>
  <c r="L582" i="1"/>
  <c r="O583" i="1"/>
  <c r="T463" i="1"/>
  <c r="V463" i="1"/>
  <c r="J584" i="1"/>
  <c r="L583" i="1"/>
  <c r="O584" i="1"/>
  <c r="J585" i="1"/>
  <c r="T464" i="1"/>
  <c r="V464" i="1"/>
  <c r="L584" i="1"/>
  <c r="J586" i="1"/>
  <c r="O585" i="1"/>
  <c r="T465" i="1"/>
  <c r="V465" i="1"/>
  <c r="L585" i="1"/>
  <c r="O586" i="1"/>
  <c r="J587" i="1"/>
  <c r="T466" i="1"/>
  <c r="V466" i="1"/>
  <c r="L586" i="1"/>
  <c r="J588" i="1"/>
  <c r="T467" i="1"/>
  <c r="V467" i="1"/>
  <c r="O587" i="1"/>
  <c r="L587" i="1"/>
  <c r="O588" i="1"/>
  <c r="T468" i="1"/>
  <c r="V468" i="1"/>
  <c r="J589" i="1"/>
  <c r="L588" i="1"/>
  <c r="O589" i="1"/>
  <c r="T469" i="1"/>
  <c r="V469" i="1"/>
  <c r="J590" i="1"/>
  <c r="L589" i="1"/>
  <c r="J591" i="1"/>
  <c r="O590" i="1"/>
  <c r="T470" i="1"/>
  <c r="V470" i="1"/>
  <c r="L590" i="1"/>
  <c r="J592" i="1"/>
  <c r="T471" i="1"/>
  <c r="V471" i="1"/>
  <c r="O591" i="1"/>
  <c r="L591" i="1"/>
  <c r="T472" i="1"/>
  <c r="V472" i="1"/>
  <c r="J593" i="1"/>
  <c r="O592" i="1"/>
  <c r="L592" i="1"/>
  <c r="O593" i="1"/>
  <c r="J594" i="1"/>
  <c r="T473" i="1"/>
  <c r="V473" i="1"/>
  <c r="L593" i="1"/>
  <c r="J595" i="1"/>
  <c r="T474" i="1"/>
  <c r="V474" i="1"/>
  <c r="O594" i="1"/>
  <c r="L594" i="1"/>
  <c r="T475" i="1"/>
  <c r="V475" i="1"/>
  <c r="J596" i="1"/>
  <c r="O595" i="1"/>
  <c r="L595" i="1"/>
  <c r="J597" i="1"/>
  <c r="O596" i="1"/>
  <c r="T476" i="1"/>
  <c r="V476" i="1"/>
  <c r="L596" i="1"/>
  <c r="O597" i="1"/>
  <c r="J598" i="1"/>
  <c r="T477" i="1"/>
  <c r="V477" i="1"/>
  <c r="L597" i="1"/>
  <c r="J599" i="1"/>
  <c r="O598" i="1"/>
  <c r="T478" i="1"/>
  <c r="V478" i="1"/>
  <c r="L598" i="1"/>
  <c r="T479" i="1"/>
  <c r="V479" i="1"/>
  <c r="O599" i="1"/>
  <c r="J600" i="1"/>
  <c r="L599" i="1"/>
  <c r="J601" i="1"/>
  <c r="O600" i="1"/>
  <c r="T480" i="1"/>
  <c r="V480" i="1"/>
  <c r="L600" i="1"/>
  <c r="J602" i="1"/>
  <c r="O601" i="1"/>
  <c r="T481" i="1"/>
  <c r="V481" i="1"/>
  <c r="L601" i="1"/>
  <c r="J603" i="1"/>
  <c r="O602" i="1"/>
  <c r="T482" i="1"/>
  <c r="V482" i="1"/>
  <c r="L602" i="1"/>
  <c r="J604" i="1"/>
  <c r="T483" i="1"/>
  <c r="V483" i="1"/>
  <c r="O603" i="1"/>
  <c r="L603" i="1"/>
  <c r="J605" i="1"/>
  <c r="T484" i="1"/>
  <c r="V484" i="1"/>
  <c r="O604" i="1"/>
  <c r="L604" i="1"/>
  <c r="J606" i="1"/>
  <c r="T485" i="1"/>
  <c r="V485" i="1"/>
  <c r="O605" i="1"/>
  <c r="L605" i="1"/>
  <c r="J607" i="1"/>
  <c r="O606" i="1"/>
  <c r="T486" i="1"/>
  <c r="V486" i="1"/>
  <c r="L606" i="1"/>
  <c r="O607" i="1"/>
  <c r="J608" i="1"/>
  <c r="T487" i="1"/>
  <c r="V487" i="1"/>
  <c r="L607" i="1"/>
  <c r="O608" i="1"/>
  <c r="T488" i="1"/>
  <c r="V488" i="1"/>
  <c r="J609" i="1"/>
  <c r="L608" i="1"/>
  <c r="O609" i="1"/>
  <c r="J610" i="1"/>
  <c r="T489" i="1"/>
  <c r="V489" i="1"/>
  <c r="L609" i="1"/>
  <c r="O610" i="1"/>
  <c r="J611" i="1"/>
  <c r="T490" i="1"/>
  <c r="V490" i="1"/>
  <c r="L610" i="1"/>
  <c r="J612" i="1"/>
  <c r="O611" i="1"/>
  <c r="T491" i="1"/>
  <c r="V491" i="1"/>
  <c r="L611" i="1"/>
  <c r="J613" i="1"/>
  <c r="T492" i="1"/>
  <c r="V492" i="1"/>
  <c r="O612" i="1"/>
  <c r="L612" i="1"/>
  <c r="J614" i="1"/>
  <c r="T493" i="1"/>
  <c r="V493" i="1"/>
  <c r="O613" i="1"/>
  <c r="L613" i="1"/>
  <c r="J615" i="1"/>
  <c r="T494" i="1"/>
  <c r="V494" i="1"/>
  <c r="O614" i="1"/>
  <c r="L614" i="1"/>
  <c r="J616" i="1"/>
  <c r="O615" i="1"/>
  <c r="T495" i="1"/>
  <c r="V495" i="1"/>
  <c r="L615" i="1"/>
  <c r="T496" i="1"/>
  <c r="V496" i="1"/>
  <c r="J617" i="1"/>
  <c r="O616" i="1"/>
  <c r="L616" i="1"/>
  <c r="O617" i="1"/>
  <c r="T497" i="1"/>
  <c r="V497" i="1"/>
  <c r="J618" i="1"/>
  <c r="L617" i="1"/>
  <c r="O618" i="1"/>
  <c r="J619" i="1"/>
  <c r="T498" i="1"/>
  <c r="V498" i="1"/>
  <c r="L618" i="1"/>
  <c r="O619" i="1"/>
  <c r="T499" i="1"/>
  <c r="V499" i="1"/>
  <c r="J620" i="1"/>
  <c r="L619" i="1"/>
  <c r="O620" i="1"/>
  <c r="T500" i="1"/>
  <c r="V500" i="1"/>
  <c r="J621" i="1"/>
  <c r="L620" i="1"/>
  <c r="J622" i="1"/>
  <c r="T501" i="1"/>
  <c r="V501" i="1"/>
  <c r="O621" i="1"/>
  <c r="L621" i="1"/>
  <c r="J623" i="1"/>
  <c r="O622" i="1"/>
  <c r="T502" i="1"/>
  <c r="V502" i="1"/>
  <c r="L622" i="1"/>
  <c r="O623" i="1"/>
  <c r="T503" i="1"/>
  <c r="V503" i="1"/>
  <c r="J624" i="1"/>
  <c r="L623" i="1"/>
  <c r="T504" i="1"/>
  <c r="V504" i="1"/>
  <c r="O624" i="1"/>
  <c r="J625" i="1"/>
  <c r="L624" i="1"/>
  <c r="T505" i="1"/>
  <c r="V505" i="1"/>
  <c r="J626" i="1"/>
  <c r="O625" i="1"/>
  <c r="L625" i="1"/>
  <c r="T506" i="1"/>
  <c r="V506" i="1"/>
  <c r="O626" i="1"/>
  <c r="J627" i="1"/>
  <c r="L626" i="1"/>
  <c r="J628" i="1"/>
  <c r="O627" i="1"/>
  <c r="T507" i="1"/>
  <c r="V507" i="1"/>
  <c r="L627" i="1"/>
  <c r="T508" i="1"/>
  <c r="V508" i="1"/>
  <c r="J629" i="1"/>
  <c r="O628" i="1"/>
  <c r="L628" i="1"/>
  <c r="O629" i="1"/>
  <c r="T509" i="1"/>
  <c r="V509" i="1"/>
  <c r="J630" i="1"/>
  <c r="L629" i="1"/>
  <c r="T510" i="1"/>
  <c r="V510" i="1"/>
  <c r="J631" i="1"/>
  <c r="O630" i="1"/>
  <c r="L630" i="1"/>
  <c r="O631" i="1"/>
  <c r="T511" i="1"/>
  <c r="V511" i="1"/>
  <c r="J632" i="1"/>
  <c r="L631" i="1"/>
  <c r="O632" i="1"/>
  <c r="J633" i="1"/>
  <c r="T512" i="1"/>
  <c r="V512" i="1"/>
  <c r="L632" i="1"/>
  <c r="J634" i="1"/>
  <c r="T513" i="1"/>
  <c r="V513" i="1"/>
  <c r="O633" i="1"/>
  <c r="L633" i="1"/>
  <c r="O634" i="1"/>
  <c r="T514" i="1"/>
  <c r="V514" i="1"/>
  <c r="J635" i="1"/>
  <c r="L634" i="1"/>
  <c r="O635" i="1"/>
  <c r="J636" i="1"/>
  <c r="T515" i="1"/>
  <c r="V515" i="1"/>
  <c r="L635" i="1"/>
  <c r="J637" i="1"/>
  <c r="T516" i="1"/>
  <c r="V516" i="1"/>
  <c r="O636" i="1"/>
  <c r="L636" i="1"/>
  <c r="O637" i="1"/>
  <c r="J638" i="1"/>
  <c r="T517" i="1"/>
  <c r="V517" i="1"/>
  <c r="L637" i="1"/>
  <c r="J639" i="1"/>
  <c r="O638" i="1"/>
  <c r="T518" i="1"/>
  <c r="V518" i="1"/>
  <c r="L638" i="1"/>
  <c r="O639" i="1"/>
  <c r="J640" i="1"/>
  <c r="T519" i="1"/>
  <c r="V519" i="1"/>
  <c r="L639" i="1"/>
  <c r="O640" i="1"/>
  <c r="J641" i="1"/>
  <c r="T520" i="1"/>
  <c r="V520" i="1"/>
  <c r="L640" i="1"/>
  <c r="O641" i="1"/>
  <c r="T521" i="1"/>
  <c r="V521" i="1"/>
  <c r="J642" i="1"/>
  <c r="L641" i="1"/>
  <c r="T522" i="1"/>
  <c r="V522" i="1"/>
  <c r="J643" i="1"/>
  <c r="O642" i="1"/>
  <c r="L642" i="1"/>
  <c r="J644" i="1"/>
  <c r="T523" i="1"/>
  <c r="V523" i="1"/>
  <c r="O643" i="1"/>
  <c r="L643" i="1"/>
  <c r="O644" i="1"/>
  <c r="J645" i="1"/>
  <c r="T524" i="1"/>
  <c r="V524" i="1"/>
  <c r="L644" i="1"/>
  <c r="J646" i="1"/>
  <c r="O645" i="1"/>
  <c r="T525" i="1"/>
  <c r="V525" i="1"/>
  <c r="L645" i="1"/>
  <c r="O646" i="1"/>
  <c r="J647" i="1"/>
  <c r="T526" i="1"/>
  <c r="V526" i="1"/>
  <c r="L646" i="1"/>
  <c r="O647" i="1"/>
  <c r="J648" i="1"/>
  <c r="T527" i="1"/>
  <c r="V527" i="1"/>
  <c r="L647" i="1"/>
  <c r="T528" i="1"/>
  <c r="V528" i="1"/>
  <c r="J649" i="1"/>
  <c r="O648" i="1"/>
  <c r="L648" i="1"/>
  <c r="J650" i="1"/>
  <c r="T529" i="1"/>
  <c r="V529" i="1"/>
  <c r="O649" i="1"/>
  <c r="L649" i="1"/>
  <c r="J651" i="1"/>
  <c r="T530" i="1"/>
  <c r="V530" i="1"/>
  <c r="O650" i="1"/>
  <c r="L650" i="1"/>
  <c r="O651" i="1"/>
  <c r="J652" i="1"/>
  <c r="T531" i="1"/>
  <c r="V531" i="1"/>
  <c r="L651" i="1"/>
  <c r="T532" i="1"/>
  <c r="V532" i="1"/>
  <c r="J653" i="1"/>
  <c r="O652" i="1"/>
  <c r="L652" i="1"/>
  <c r="O653" i="1"/>
  <c r="T533" i="1"/>
  <c r="V533" i="1"/>
  <c r="J654" i="1"/>
  <c r="L653" i="1"/>
  <c r="T534" i="1"/>
  <c r="V534" i="1"/>
  <c r="O654" i="1"/>
  <c r="J655" i="1"/>
  <c r="L654" i="1"/>
  <c r="O655" i="1"/>
  <c r="T535" i="1"/>
  <c r="V535" i="1"/>
  <c r="J656" i="1"/>
  <c r="L655" i="1"/>
  <c r="T536" i="1"/>
  <c r="V536" i="1"/>
  <c r="J657" i="1"/>
  <c r="O656" i="1"/>
  <c r="L656" i="1"/>
  <c r="J658" i="1"/>
  <c r="T537" i="1"/>
  <c r="V537" i="1"/>
  <c r="O657" i="1"/>
  <c r="L657" i="1"/>
  <c r="O658" i="1"/>
  <c r="T538" i="1"/>
  <c r="V538" i="1"/>
  <c r="J659" i="1"/>
  <c r="L658" i="1"/>
  <c r="J660" i="1"/>
  <c r="T539" i="1"/>
  <c r="V539" i="1"/>
  <c r="O659" i="1"/>
  <c r="L659" i="1"/>
  <c r="T540" i="1"/>
  <c r="V540" i="1"/>
  <c r="J661" i="1"/>
  <c r="O660" i="1"/>
  <c r="L660" i="1"/>
  <c r="O661" i="1"/>
  <c r="T541" i="1"/>
  <c r="V541" i="1"/>
  <c r="J662" i="1"/>
  <c r="L661" i="1"/>
  <c r="T542" i="1"/>
  <c r="V542" i="1"/>
  <c r="J663" i="1"/>
  <c r="O662" i="1"/>
  <c r="L662" i="1"/>
  <c r="J664" i="1"/>
  <c r="O663" i="1"/>
  <c r="T543" i="1"/>
  <c r="V543" i="1"/>
  <c r="L663" i="1"/>
  <c r="O664" i="1"/>
  <c r="J665" i="1"/>
  <c r="T544" i="1"/>
  <c r="V544" i="1"/>
  <c r="L664" i="1"/>
  <c r="O665" i="1"/>
  <c r="T545" i="1"/>
  <c r="V545" i="1"/>
  <c r="J666" i="1"/>
  <c r="L665" i="1"/>
  <c r="O666" i="1"/>
  <c r="J667" i="1"/>
  <c r="T546" i="1"/>
  <c r="V546" i="1"/>
  <c r="L666" i="1"/>
  <c r="O667" i="1"/>
  <c r="T547" i="1"/>
  <c r="V547" i="1"/>
  <c r="J668" i="1"/>
  <c r="L667" i="1"/>
  <c r="J669" i="1"/>
  <c r="T548" i="1"/>
  <c r="V548" i="1"/>
  <c r="O668" i="1"/>
  <c r="L668" i="1"/>
  <c r="J670" i="1"/>
  <c r="O669" i="1"/>
  <c r="T549" i="1"/>
  <c r="V549" i="1"/>
  <c r="L669" i="1"/>
  <c r="T550" i="1"/>
  <c r="V550" i="1"/>
  <c r="J671" i="1"/>
  <c r="O670" i="1"/>
  <c r="L670" i="1"/>
  <c r="O671" i="1"/>
  <c r="T551" i="1"/>
  <c r="V551" i="1"/>
  <c r="J672" i="1"/>
  <c r="L671" i="1"/>
  <c r="O672" i="1"/>
  <c r="J673" i="1"/>
  <c r="T552" i="1"/>
  <c r="V552" i="1"/>
  <c r="L672" i="1"/>
  <c r="J674" i="1"/>
  <c r="T553" i="1"/>
  <c r="V553" i="1"/>
  <c r="O673" i="1"/>
  <c r="L673" i="1"/>
  <c r="O674" i="1"/>
  <c r="J675" i="1"/>
  <c r="T554" i="1"/>
  <c r="V554" i="1"/>
  <c r="L674" i="1"/>
  <c r="J676" i="1"/>
  <c r="O675" i="1"/>
  <c r="T555" i="1"/>
  <c r="V555" i="1"/>
  <c r="L675" i="1"/>
  <c r="J677" i="1"/>
  <c r="O676" i="1"/>
  <c r="T556" i="1"/>
  <c r="V556" i="1"/>
  <c r="L676" i="1"/>
  <c r="O677" i="1"/>
  <c r="T557" i="1"/>
  <c r="V557" i="1"/>
  <c r="J678" i="1"/>
  <c r="L677" i="1"/>
  <c r="J679" i="1"/>
  <c r="O678" i="1"/>
  <c r="T558" i="1"/>
  <c r="V558" i="1"/>
  <c r="L678" i="1"/>
  <c r="O679" i="1"/>
  <c r="J680" i="1"/>
  <c r="T559" i="1"/>
  <c r="V559" i="1"/>
  <c r="L679" i="1"/>
  <c r="J681" i="1"/>
  <c r="O680" i="1"/>
  <c r="T560" i="1"/>
  <c r="V560" i="1"/>
  <c r="L680" i="1"/>
  <c r="O681" i="1"/>
  <c r="J682" i="1"/>
  <c r="T561" i="1"/>
  <c r="V561" i="1"/>
  <c r="L681" i="1"/>
  <c r="J683" i="1"/>
  <c r="O682" i="1"/>
  <c r="T562" i="1"/>
  <c r="V562" i="1"/>
  <c r="L682" i="1"/>
  <c r="O683" i="1"/>
  <c r="J684" i="1"/>
  <c r="T563" i="1"/>
  <c r="V563" i="1"/>
  <c r="L683" i="1"/>
  <c r="O684" i="1"/>
  <c r="T564" i="1"/>
  <c r="V564" i="1"/>
  <c r="J685" i="1"/>
  <c r="L684" i="1"/>
  <c r="O685" i="1"/>
  <c r="J686" i="1"/>
  <c r="T565" i="1"/>
  <c r="V565" i="1"/>
  <c r="L685" i="1"/>
  <c r="J687" i="1"/>
  <c r="O686" i="1"/>
  <c r="T566" i="1"/>
  <c r="V566" i="1"/>
  <c r="L686" i="1"/>
  <c r="T567" i="1"/>
  <c r="V567" i="1"/>
  <c r="J688" i="1"/>
  <c r="O687" i="1"/>
  <c r="L687" i="1"/>
  <c r="J689" i="1"/>
  <c r="O688" i="1"/>
  <c r="T568" i="1"/>
  <c r="V568" i="1"/>
  <c r="L688" i="1"/>
  <c r="J690" i="1"/>
  <c r="O689" i="1"/>
  <c r="T569" i="1"/>
  <c r="V569" i="1"/>
  <c r="L689" i="1"/>
  <c r="J691" i="1"/>
  <c r="T570" i="1"/>
  <c r="V570" i="1"/>
  <c r="O690" i="1"/>
  <c r="L690" i="1"/>
  <c r="J692" i="1"/>
  <c r="O691" i="1"/>
  <c r="T571" i="1"/>
  <c r="V571" i="1"/>
  <c r="L691" i="1"/>
  <c r="J693" i="1"/>
  <c r="O692" i="1"/>
  <c r="T572" i="1"/>
  <c r="V572" i="1"/>
  <c r="L692" i="1"/>
  <c r="J694" i="1"/>
  <c r="O693" i="1"/>
  <c r="T573" i="1"/>
  <c r="V573" i="1"/>
  <c r="L693" i="1"/>
  <c r="T574" i="1"/>
  <c r="V574" i="1"/>
  <c r="O694" i="1"/>
  <c r="J695" i="1"/>
  <c r="L694" i="1"/>
  <c r="T575" i="1"/>
  <c r="V575" i="1"/>
  <c r="J696" i="1"/>
  <c r="O695" i="1"/>
  <c r="L695" i="1"/>
  <c r="T576" i="1"/>
  <c r="V576" i="1"/>
  <c r="O696" i="1"/>
  <c r="J697" i="1"/>
  <c r="L696" i="1"/>
  <c r="O697" i="1"/>
  <c r="J698" i="1"/>
  <c r="T577" i="1"/>
  <c r="V577" i="1"/>
  <c r="L697" i="1"/>
  <c r="O698" i="1"/>
  <c r="T578" i="1"/>
  <c r="V578" i="1"/>
  <c r="J699" i="1"/>
  <c r="L698" i="1"/>
  <c r="O699" i="1"/>
  <c r="T579" i="1"/>
  <c r="V579" i="1"/>
  <c r="J700" i="1"/>
  <c r="L699" i="1"/>
  <c r="J701" i="1"/>
  <c r="O700" i="1"/>
  <c r="T580" i="1"/>
  <c r="V580" i="1"/>
  <c r="L700" i="1"/>
  <c r="O701" i="1"/>
  <c r="J702" i="1"/>
  <c r="T581" i="1"/>
  <c r="V581" i="1"/>
  <c r="L701" i="1"/>
  <c r="J703" i="1"/>
  <c r="O702" i="1"/>
  <c r="T582" i="1"/>
  <c r="V582" i="1"/>
  <c r="L702" i="1"/>
  <c r="O703" i="1"/>
  <c r="J704" i="1"/>
  <c r="T583" i="1"/>
  <c r="V583" i="1"/>
  <c r="L703" i="1"/>
  <c r="T584" i="1"/>
  <c r="V584" i="1"/>
  <c r="J705" i="1"/>
  <c r="O704" i="1"/>
  <c r="L704" i="1"/>
  <c r="O705" i="1"/>
  <c r="T585" i="1"/>
  <c r="V585" i="1"/>
  <c r="J706" i="1"/>
  <c r="L705" i="1"/>
  <c r="T586" i="1"/>
  <c r="V586" i="1"/>
  <c r="J707" i="1"/>
  <c r="O706" i="1"/>
  <c r="L706" i="1"/>
  <c r="O707" i="1"/>
  <c r="J708" i="1"/>
  <c r="T587" i="1"/>
  <c r="V587" i="1"/>
  <c r="L707" i="1"/>
  <c r="J709" i="1"/>
  <c r="O708" i="1"/>
  <c r="T588" i="1"/>
  <c r="V588" i="1"/>
  <c r="L708" i="1"/>
  <c r="T589" i="1"/>
  <c r="V589" i="1"/>
  <c r="J710" i="1"/>
  <c r="O709" i="1"/>
  <c r="L709" i="1"/>
  <c r="O710" i="1"/>
  <c r="J711" i="1"/>
  <c r="T590" i="1"/>
  <c r="V590" i="1"/>
  <c r="L710" i="1"/>
  <c r="J712" i="1"/>
  <c r="T591" i="1"/>
  <c r="V591" i="1"/>
  <c r="O711" i="1"/>
  <c r="L711" i="1"/>
  <c r="T592" i="1"/>
  <c r="V592" i="1"/>
  <c r="O712" i="1"/>
  <c r="J713" i="1"/>
  <c r="L712" i="1"/>
  <c r="O713" i="1"/>
  <c r="T593" i="1"/>
  <c r="V593" i="1"/>
  <c r="J714" i="1"/>
  <c r="L713" i="1"/>
  <c r="J715" i="1"/>
  <c r="T594" i="1"/>
  <c r="V594" i="1"/>
  <c r="O714" i="1"/>
  <c r="L714" i="1"/>
  <c r="O715" i="1"/>
  <c r="J716" i="1"/>
  <c r="T595" i="1"/>
  <c r="V595" i="1"/>
  <c r="L715" i="1"/>
  <c r="T596" i="1"/>
  <c r="V596" i="1"/>
  <c r="O716" i="1"/>
  <c r="J717" i="1"/>
  <c r="L716" i="1"/>
  <c r="J718" i="1"/>
  <c r="O717" i="1"/>
  <c r="T597" i="1"/>
  <c r="V597" i="1"/>
  <c r="L717" i="1"/>
  <c r="T598" i="1"/>
  <c r="V598" i="1"/>
  <c r="O718" i="1"/>
  <c r="J719" i="1"/>
  <c r="L718" i="1"/>
  <c r="T599" i="1"/>
  <c r="V599" i="1"/>
  <c r="O719" i="1"/>
  <c r="J720" i="1"/>
  <c r="L719" i="1"/>
  <c r="O720" i="1"/>
  <c r="J721" i="1"/>
  <c r="T600" i="1"/>
  <c r="V600" i="1"/>
  <c r="L720" i="1"/>
  <c r="J722" i="1"/>
  <c r="O721" i="1"/>
  <c r="T601" i="1"/>
  <c r="V601" i="1"/>
  <c r="L721" i="1"/>
  <c r="O722" i="1"/>
  <c r="T602" i="1"/>
  <c r="V602" i="1"/>
  <c r="J723" i="1"/>
  <c r="L722" i="1"/>
  <c r="J724" i="1"/>
  <c r="T603" i="1"/>
  <c r="V603" i="1"/>
  <c r="O723" i="1"/>
  <c r="L723" i="1"/>
  <c r="O724" i="1"/>
  <c r="T604" i="1"/>
  <c r="V604" i="1"/>
  <c r="J725" i="1"/>
  <c r="L724" i="1"/>
  <c r="O725" i="1"/>
  <c r="T605" i="1"/>
  <c r="V605" i="1"/>
  <c r="J726" i="1"/>
  <c r="L725" i="1"/>
  <c r="O726" i="1"/>
  <c r="J727" i="1"/>
  <c r="T606" i="1"/>
  <c r="V606" i="1"/>
  <c r="L726" i="1"/>
  <c r="O727" i="1"/>
  <c r="J728" i="1"/>
  <c r="T607" i="1"/>
  <c r="V607" i="1"/>
  <c r="L727" i="1"/>
  <c r="T608" i="1"/>
  <c r="V608" i="1"/>
  <c r="J729" i="1"/>
  <c r="O728" i="1"/>
  <c r="L728" i="1"/>
  <c r="T609" i="1"/>
  <c r="V609" i="1"/>
  <c r="J730" i="1"/>
  <c r="O729" i="1"/>
  <c r="L729" i="1"/>
  <c r="J731" i="1"/>
  <c r="O730" i="1"/>
  <c r="T610" i="1"/>
  <c r="V610" i="1"/>
  <c r="L730" i="1"/>
  <c r="J732" i="1"/>
  <c r="O731" i="1"/>
  <c r="T611" i="1"/>
  <c r="V611" i="1"/>
  <c r="L731" i="1"/>
  <c r="T612" i="1"/>
  <c r="V612" i="1"/>
  <c r="J733" i="1"/>
  <c r="O732" i="1"/>
  <c r="L732" i="1"/>
  <c r="O733" i="1"/>
  <c r="J734" i="1"/>
  <c r="T613" i="1"/>
  <c r="V613" i="1"/>
  <c r="L733" i="1"/>
  <c r="O734" i="1"/>
  <c r="J735" i="1"/>
  <c r="T614" i="1"/>
  <c r="V614" i="1"/>
  <c r="L734" i="1"/>
  <c r="O735" i="1"/>
  <c r="T615" i="1"/>
  <c r="V615" i="1"/>
  <c r="J736" i="1"/>
  <c r="L735" i="1"/>
  <c r="O736" i="1"/>
  <c r="T616" i="1"/>
  <c r="V616" i="1"/>
  <c r="J737" i="1"/>
  <c r="L736" i="1"/>
  <c r="J738" i="1"/>
  <c r="T617" i="1"/>
  <c r="V617" i="1"/>
  <c r="O737" i="1"/>
  <c r="L737" i="1"/>
  <c r="T618" i="1"/>
  <c r="V618" i="1"/>
  <c r="J739" i="1"/>
  <c r="O738" i="1"/>
  <c r="L738" i="1"/>
  <c r="O739" i="1"/>
  <c r="J740" i="1"/>
  <c r="T619" i="1"/>
  <c r="V619" i="1"/>
  <c r="L739" i="1"/>
  <c r="O740" i="1"/>
  <c r="J741" i="1"/>
  <c r="T620" i="1"/>
  <c r="V620" i="1"/>
  <c r="L740" i="1"/>
  <c r="J742" i="1"/>
  <c r="O741" i="1"/>
  <c r="T621" i="1"/>
  <c r="V621" i="1"/>
  <c r="L741" i="1"/>
  <c r="T622" i="1"/>
  <c r="V622" i="1"/>
  <c r="J743" i="1"/>
  <c r="O742" i="1"/>
  <c r="L742" i="1"/>
  <c r="O743" i="1"/>
  <c r="J744" i="1"/>
  <c r="T623" i="1"/>
  <c r="V623" i="1"/>
  <c r="L743" i="1"/>
  <c r="O744" i="1"/>
  <c r="J745" i="1"/>
  <c r="T624" i="1"/>
  <c r="V624" i="1"/>
  <c r="L744" i="1"/>
  <c r="T625" i="1"/>
  <c r="V625" i="1"/>
  <c r="J746" i="1"/>
  <c r="O745" i="1"/>
  <c r="L745" i="1"/>
  <c r="T626" i="1"/>
  <c r="V626" i="1"/>
  <c r="O746" i="1"/>
  <c r="J747" i="1"/>
  <c r="L746" i="1"/>
  <c r="O747" i="1"/>
  <c r="T627" i="1"/>
  <c r="V627" i="1"/>
  <c r="J748" i="1"/>
  <c r="L747" i="1"/>
  <c r="T628" i="1"/>
  <c r="V628" i="1"/>
  <c r="J749" i="1"/>
  <c r="O748" i="1"/>
  <c r="L748" i="1"/>
  <c r="J750" i="1"/>
  <c r="O749" i="1"/>
  <c r="T629" i="1"/>
  <c r="V629" i="1"/>
  <c r="L749" i="1"/>
  <c r="T630" i="1"/>
  <c r="V630" i="1"/>
  <c r="O750" i="1"/>
  <c r="J751" i="1"/>
  <c r="L750" i="1"/>
  <c r="T631" i="1"/>
  <c r="V631" i="1"/>
  <c r="J752" i="1"/>
  <c r="O751" i="1"/>
  <c r="L751" i="1"/>
  <c r="J753" i="1"/>
  <c r="O752" i="1"/>
  <c r="T632" i="1"/>
  <c r="V632" i="1"/>
  <c r="L752" i="1"/>
  <c r="J754" i="1"/>
  <c r="O753" i="1"/>
  <c r="T633" i="1"/>
  <c r="V633" i="1"/>
  <c r="L753" i="1"/>
  <c r="O754" i="1"/>
  <c r="T634" i="1"/>
  <c r="V634" i="1"/>
  <c r="J755" i="1"/>
  <c r="L754" i="1"/>
  <c r="O755" i="1"/>
  <c r="J756" i="1"/>
  <c r="T635" i="1"/>
  <c r="V635" i="1"/>
  <c r="L755" i="1"/>
  <c r="O756" i="1"/>
  <c r="J757" i="1"/>
  <c r="T636" i="1"/>
  <c r="V636" i="1"/>
  <c r="L756" i="1"/>
  <c r="O757" i="1"/>
  <c r="J758" i="1"/>
  <c r="T637" i="1"/>
  <c r="V637" i="1"/>
  <c r="L757" i="1"/>
  <c r="O758" i="1"/>
  <c r="T638" i="1"/>
  <c r="V638" i="1"/>
  <c r="J759" i="1"/>
  <c r="L758" i="1"/>
  <c r="T639" i="1"/>
  <c r="V639" i="1"/>
  <c r="O759" i="1"/>
  <c r="J760" i="1"/>
  <c r="L759" i="1"/>
  <c r="J761" i="1"/>
  <c r="T640" i="1"/>
  <c r="V640" i="1"/>
  <c r="O760" i="1"/>
  <c r="L760" i="1"/>
  <c r="J762" i="1"/>
  <c r="T641" i="1"/>
  <c r="V641" i="1"/>
  <c r="O761" i="1"/>
  <c r="L761" i="1"/>
  <c r="T642" i="1"/>
  <c r="V642" i="1"/>
  <c r="J763" i="1"/>
  <c r="O762" i="1"/>
  <c r="L762" i="1"/>
  <c r="O763" i="1"/>
  <c r="J764" i="1"/>
  <c r="T643" i="1"/>
  <c r="V643" i="1"/>
  <c r="L763" i="1"/>
  <c r="T644" i="1"/>
  <c r="V644" i="1"/>
  <c r="J765" i="1"/>
  <c r="O764" i="1"/>
  <c r="L764" i="1"/>
  <c r="O765" i="1"/>
  <c r="T645" i="1"/>
  <c r="V645" i="1"/>
  <c r="J766" i="1"/>
  <c r="L765" i="1"/>
  <c r="J767" i="1"/>
  <c r="O766" i="1"/>
  <c r="T646" i="1"/>
  <c r="V646" i="1"/>
  <c r="L766" i="1"/>
  <c r="T647" i="1"/>
  <c r="V647" i="1"/>
  <c r="O767" i="1"/>
  <c r="J768" i="1"/>
  <c r="L767" i="1"/>
  <c r="O768" i="1"/>
  <c r="J769" i="1"/>
  <c r="T648" i="1"/>
  <c r="V648" i="1"/>
  <c r="L768" i="1"/>
  <c r="J770" i="1"/>
  <c r="O769" i="1"/>
  <c r="T649" i="1"/>
  <c r="V649" i="1"/>
  <c r="L769" i="1"/>
  <c r="O770" i="1"/>
  <c r="J771" i="1"/>
  <c r="T650" i="1"/>
  <c r="V650" i="1"/>
  <c r="L770" i="1"/>
  <c r="J772" i="1"/>
  <c r="O771" i="1"/>
  <c r="T651" i="1"/>
  <c r="V651" i="1"/>
  <c r="L771" i="1"/>
  <c r="O772" i="1"/>
  <c r="J773" i="1"/>
  <c r="T652" i="1"/>
  <c r="V652" i="1"/>
  <c r="L772" i="1"/>
  <c r="J774" i="1"/>
  <c r="T653" i="1"/>
  <c r="V653" i="1"/>
  <c r="O773" i="1"/>
  <c r="L773" i="1"/>
  <c r="O774" i="1"/>
  <c r="J775" i="1"/>
  <c r="T654" i="1"/>
  <c r="V654" i="1"/>
  <c r="L774" i="1"/>
  <c r="O775" i="1"/>
  <c r="J776" i="1"/>
  <c r="T655" i="1"/>
  <c r="V655" i="1"/>
  <c r="L775" i="1"/>
  <c r="J777" i="1"/>
  <c r="T656" i="1"/>
  <c r="V656" i="1"/>
  <c r="O776" i="1"/>
  <c r="L776" i="1"/>
  <c r="J778" i="1"/>
  <c r="O777" i="1"/>
  <c r="T657" i="1"/>
  <c r="V657" i="1"/>
  <c r="L777" i="1"/>
  <c r="J779" i="1"/>
  <c r="O778" i="1"/>
  <c r="T658" i="1"/>
  <c r="V658" i="1"/>
  <c r="L778" i="1"/>
  <c r="O779" i="1"/>
  <c r="J780" i="1"/>
  <c r="T659" i="1"/>
  <c r="V659" i="1"/>
  <c r="L779" i="1"/>
  <c r="T660" i="1"/>
  <c r="V660" i="1"/>
  <c r="J781" i="1"/>
  <c r="O780" i="1"/>
  <c r="L780" i="1"/>
  <c r="J782" i="1"/>
  <c r="O781" i="1"/>
  <c r="T661" i="1"/>
  <c r="V661" i="1"/>
  <c r="L781" i="1"/>
  <c r="T662" i="1"/>
  <c r="V662" i="1"/>
  <c r="O782" i="1"/>
  <c r="J783" i="1"/>
  <c r="L782" i="1"/>
  <c r="O783" i="1"/>
  <c r="J784" i="1"/>
  <c r="T663" i="1"/>
  <c r="V663" i="1"/>
  <c r="L783" i="1"/>
  <c r="O784" i="1"/>
  <c r="T664" i="1"/>
  <c r="V664" i="1"/>
  <c r="J785" i="1"/>
  <c r="L784" i="1"/>
  <c r="O785" i="1"/>
  <c r="J786" i="1"/>
  <c r="T665" i="1"/>
  <c r="V665" i="1"/>
  <c r="L785" i="1"/>
  <c r="O786" i="1"/>
  <c r="T666" i="1"/>
  <c r="V666" i="1"/>
  <c r="J787" i="1"/>
  <c r="L786" i="1"/>
  <c r="J788" i="1"/>
  <c r="T667" i="1"/>
  <c r="V667" i="1"/>
  <c r="O787" i="1"/>
  <c r="L787" i="1"/>
  <c r="J789" i="1"/>
  <c r="O788" i="1"/>
  <c r="T668" i="1"/>
  <c r="V668" i="1"/>
  <c r="L788" i="1"/>
  <c r="O789" i="1"/>
  <c r="T669" i="1"/>
  <c r="V669" i="1"/>
  <c r="J790" i="1"/>
  <c r="L789" i="1"/>
  <c r="J791" i="1"/>
  <c r="T670" i="1"/>
  <c r="V670" i="1"/>
  <c r="O790" i="1"/>
  <c r="L790" i="1"/>
  <c r="O791" i="1"/>
  <c r="T671" i="1"/>
  <c r="V671" i="1"/>
  <c r="J792" i="1"/>
  <c r="L791" i="1"/>
  <c r="J793" i="1"/>
  <c r="T672" i="1"/>
  <c r="V672" i="1"/>
  <c r="O792" i="1"/>
  <c r="L792" i="1"/>
  <c r="O793" i="1"/>
  <c r="J794" i="1"/>
  <c r="T673" i="1"/>
  <c r="V673" i="1"/>
  <c r="L793" i="1"/>
  <c r="J795" i="1"/>
  <c r="O794" i="1"/>
  <c r="T674" i="1"/>
  <c r="V674" i="1"/>
  <c r="L794" i="1"/>
  <c r="J796" i="1"/>
  <c r="O795" i="1"/>
  <c r="T675" i="1"/>
  <c r="V675" i="1"/>
  <c r="L795" i="1"/>
  <c r="O796" i="1"/>
  <c r="J797" i="1"/>
  <c r="T676" i="1"/>
  <c r="V676" i="1"/>
  <c r="L796" i="1"/>
  <c r="T677" i="1"/>
  <c r="V677" i="1"/>
  <c r="J798" i="1"/>
  <c r="O797" i="1"/>
  <c r="L797" i="1"/>
  <c r="T678" i="1"/>
  <c r="V678" i="1"/>
  <c r="O798" i="1"/>
  <c r="J799" i="1"/>
  <c r="L798" i="1"/>
  <c r="O799" i="1"/>
  <c r="J800" i="1"/>
  <c r="T679" i="1"/>
  <c r="V679" i="1"/>
  <c r="L799" i="1"/>
  <c r="J801" i="1"/>
  <c r="T680" i="1"/>
  <c r="V680" i="1"/>
  <c r="O800" i="1"/>
  <c r="L800" i="1"/>
  <c r="J802" i="1"/>
  <c r="T681" i="1"/>
  <c r="V681" i="1"/>
  <c r="O801" i="1"/>
  <c r="L801" i="1"/>
  <c r="O802" i="1"/>
  <c r="J803" i="1"/>
  <c r="T682" i="1"/>
  <c r="V682" i="1"/>
  <c r="L802" i="1"/>
  <c r="O803" i="1"/>
  <c r="T683" i="1"/>
  <c r="V683" i="1"/>
  <c r="J804" i="1"/>
  <c r="L803" i="1"/>
  <c r="J805" i="1"/>
  <c r="O804" i="1"/>
  <c r="T684" i="1"/>
  <c r="V684" i="1"/>
  <c r="L804" i="1"/>
  <c r="J806" i="1"/>
  <c r="T685" i="1"/>
  <c r="V685" i="1"/>
  <c r="O805" i="1"/>
  <c r="L805" i="1"/>
  <c r="T686" i="1"/>
  <c r="V686" i="1"/>
  <c r="J807" i="1"/>
  <c r="O806" i="1"/>
  <c r="L806" i="1"/>
  <c r="T687" i="1"/>
  <c r="V687" i="1"/>
  <c r="J808" i="1"/>
  <c r="O807" i="1"/>
  <c r="L807" i="1"/>
  <c r="J809" i="1"/>
  <c r="O808" i="1"/>
  <c r="T688" i="1"/>
  <c r="V688" i="1"/>
  <c r="L808" i="1"/>
  <c r="O809" i="1"/>
  <c r="J810" i="1"/>
  <c r="T689" i="1"/>
  <c r="V689" i="1"/>
  <c r="L809" i="1"/>
  <c r="T690" i="1"/>
  <c r="V690" i="1"/>
  <c r="O810" i="1"/>
  <c r="J811" i="1"/>
  <c r="L810" i="1"/>
  <c r="T691" i="1"/>
  <c r="V691" i="1"/>
  <c r="J812" i="1"/>
  <c r="O811" i="1"/>
  <c r="L811" i="1"/>
  <c r="O812" i="1"/>
  <c r="T692" i="1"/>
  <c r="V692" i="1"/>
  <c r="J813" i="1"/>
  <c r="L812" i="1"/>
  <c r="T693" i="1"/>
  <c r="V693" i="1"/>
  <c r="J814" i="1"/>
  <c r="O813" i="1"/>
  <c r="L813" i="1"/>
  <c r="J815" i="1"/>
  <c r="T694" i="1"/>
  <c r="V694" i="1"/>
  <c r="O814" i="1"/>
  <c r="L814" i="1"/>
  <c r="O815" i="1"/>
  <c r="T695" i="1"/>
  <c r="V695" i="1"/>
  <c r="J816" i="1"/>
  <c r="L815" i="1"/>
  <c r="J817" i="1"/>
  <c r="O816" i="1"/>
  <c r="T696" i="1"/>
  <c r="V696" i="1"/>
  <c r="L816" i="1"/>
  <c r="O817" i="1"/>
  <c r="J818" i="1"/>
  <c r="T697" i="1"/>
  <c r="V697" i="1"/>
  <c r="L817" i="1"/>
  <c r="J819" i="1"/>
  <c r="O818" i="1"/>
  <c r="T698" i="1"/>
  <c r="V698" i="1"/>
  <c r="L818" i="1"/>
  <c r="J820" i="1"/>
  <c r="T699" i="1"/>
  <c r="V699" i="1"/>
  <c r="O819" i="1"/>
  <c r="L819" i="1"/>
  <c r="J821" i="1"/>
  <c r="T700" i="1"/>
  <c r="V700" i="1"/>
  <c r="O820" i="1"/>
  <c r="L820" i="1"/>
  <c r="T701" i="1"/>
  <c r="V701" i="1"/>
  <c r="O821" i="1"/>
  <c r="J822" i="1"/>
  <c r="L821" i="1"/>
  <c r="O822" i="1"/>
  <c r="T702" i="1"/>
  <c r="V702" i="1"/>
  <c r="J823" i="1"/>
  <c r="L822" i="1"/>
  <c r="J824" i="1"/>
  <c r="T703" i="1"/>
  <c r="V703" i="1"/>
  <c r="O823" i="1"/>
  <c r="L823" i="1"/>
  <c r="J825" i="1"/>
  <c r="T704" i="1"/>
  <c r="V704" i="1"/>
  <c r="O824" i="1"/>
  <c r="L824" i="1"/>
  <c r="O825" i="1"/>
  <c r="J826" i="1"/>
  <c r="T705" i="1"/>
  <c r="V705" i="1"/>
  <c r="L825" i="1"/>
  <c r="O826" i="1"/>
  <c r="T706" i="1"/>
  <c r="V706" i="1"/>
  <c r="J827" i="1"/>
  <c r="L826" i="1"/>
  <c r="T707" i="1"/>
  <c r="V707" i="1"/>
  <c r="J828" i="1"/>
  <c r="O827" i="1"/>
  <c r="L827" i="1"/>
  <c r="O828" i="1"/>
  <c r="T708" i="1"/>
  <c r="V708" i="1"/>
  <c r="J829" i="1"/>
  <c r="L828" i="1"/>
  <c r="J830" i="1"/>
  <c r="O829" i="1"/>
  <c r="T709" i="1"/>
  <c r="V709" i="1"/>
  <c r="L829" i="1"/>
  <c r="T710" i="1"/>
  <c r="V710" i="1"/>
  <c r="J831" i="1"/>
  <c r="O830" i="1"/>
  <c r="L830" i="1"/>
  <c r="O831" i="1"/>
  <c r="J832" i="1"/>
  <c r="T711" i="1"/>
  <c r="V711" i="1"/>
  <c r="L831" i="1"/>
  <c r="J833" i="1"/>
  <c r="T712" i="1"/>
  <c r="V712" i="1"/>
  <c r="O832" i="1"/>
  <c r="L832" i="1"/>
  <c r="O833" i="1"/>
  <c r="J834" i="1"/>
  <c r="T713" i="1"/>
  <c r="V713" i="1"/>
  <c r="L833" i="1"/>
  <c r="J835" i="1"/>
  <c r="T714" i="1"/>
  <c r="V714" i="1"/>
  <c r="O834" i="1"/>
  <c r="L834" i="1"/>
  <c r="T715" i="1"/>
  <c r="V715" i="1"/>
  <c r="J836" i="1"/>
  <c r="O835" i="1"/>
  <c r="L835" i="1"/>
  <c r="O836" i="1"/>
  <c r="T716" i="1"/>
  <c r="V716" i="1"/>
  <c r="J837" i="1"/>
  <c r="L836" i="1"/>
  <c r="O837" i="1"/>
  <c r="T717" i="1"/>
  <c r="V717" i="1"/>
  <c r="J838" i="1"/>
  <c r="L837" i="1"/>
  <c r="J839" i="1"/>
  <c r="O838" i="1"/>
  <c r="T718" i="1"/>
  <c r="V718" i="1"/>
  <c r="L838" i="1"/>
  <c r="J840" i="1"/>
  <c r="O839" i="1"/>
  <c r="T719" i="1"/>
  <c r="V719" i="1"/>
  <c r="L839" i="1"/>
  <c r="T720" i="1"/>
  <c r="V720" i="1"/>
  <c r="J841" i="1"/>
  <c r="O840" i="1"/>
  <c r="L840" i="1"/>
  <c r="T721" i="1"/>
  <c r="V721" i="1"/>
  <c r="J842" i="1"/>
  <c r="O841" i="1"/>
  <c r="L841" i="1"/>
  <c r="O842" i="1"/>
  <c r="J843" i="1"/>
  <c r="T722" i="1"/>
  <c r="V722" i="1"/>
  <c r="L842" i="1"/>
  <c r="J844" i="1"/>
  <c r="T723" i="1"/>
  <c r="V723" i="1"/>
  <c r="O843" i="1"/>
  <c r="L843" i="1"/>
  <c r="J845" i="1"/>
  <c r="O844" i="1"/>
  <c r="T724" i="1"/>
  <c r="V724" i="1"/>
  <c r="L844" i="1"/>
  <c r="J846" i="1"/>
  <c r="O845" i="1"/>
  <c r="T725" i="1"/>
  <c r="V725" i="1"/>
  <c r="L845" i="1"/>
  <c r="O846" i="1"/>
  <c r="T726" i="1"/>
  <c r="V726" i="1"/>
  <c r="J847" i="1"/>
  <c r="L846" i="1"/>
  <c r="O847" i="1"/>
  <c r="J848" i="1"/>
  <c r="T727" i="1"/>
  <c r="V727" i="1"/>
  <c r="L847" i="1"/>
  <c r="J849" i="1"/>
  <c r="T728" i="1"/>
  <c r="V728" i="1"/>
  <c r="O848" i="1"/>
  <c r="L848" i="1"/>
  <c r="O849" i="1"/>
  <c r="T729" i="1"/>
  <c r="V729" i="1"/>
  <c r="J850" i="1"/>
  <c r="L849" i="1"/>
  <c r="T730" i="1"/>
  <c r="V730" i="1"/>
  <c r="J851" i="1"/>
  <c r="O850" i="1"/>
  <c r="L850" i="1"/>
  <c r="T731" i="1"/>
  <c r="V731" i="1"/>
  <c r="O851" i="1"/>
  <c r="J852" i="1"/>
  <c r="L851" i="1"/>
  <c r="J853" i="1"/>
  <c r="T732" i="1"/>
  <c r="V732" i="1"/>
  <c r="O852" i="1"/>
  <c r="L852" i="1"/>
  <c r="T733" i="1"/>
  <c r="V733" i="1"/>
  <c r="J854" i="1"/>
  <c r="O853" i="1"/>
  <c r="L853" i="1"/>
  <c r="O854" i="1"/>
  <c r="T734" i="1"/>
  <c r="V734" i="1"/>
  <c r="J855" i="1"/>
  <c r="L854" i="1"/>
  <c r="T735" i="1"/>
  <c r="V735" i="1"/>
  <c r="O855" i="1"/>
  <c r="J856" i="1"/>
  <c r="L855" i="1"/>
  <c r="T736" i="1"/>
  <c r="V736" i="1"/>
  <c r="O856" i="1"/>
  <c r="J857" i="1"/>
  <c r="L856" i="1"/>
  <c r="O857" i="1"/>
  <c r="J858" i="1"/>
  <c r="T737" i="1"/>
  <c r="V737" i="1"/>
  <c r="L857" i="1"/>
  <c r="O858" i="1"/>
  <c r="J859" i="1"/>
  <c r="T738" i="1"/>
  <c r="V738" i="1"/>
  <c r="L858" i="1"/>
  <c r="T739" i="1"/>
  <c r="V739" i="1"/>
  <c r="J860" i="1"/>
  <c r="O859" i="1"/>
  <c r="L859" i="1"/>
  <c r="O860" i="1"/>
  <c r="T740" i="1"/>
  <c r="V740" i="1"/>
  <c r="J861" i="1"/>
  <c r="L860" i="1"/>
  <c r="O861" i="1"/>
  <c r="J862" i="1"/>
  <c r="T741" i="1"/>
  <c r="V741" i="1"/>
  <c r="L861" i="1"/>
  <c r="T742" i="1"/>
  <c r="V742" i="1"/>
  <c r="J863" i="1"/>
  <c r="O862" i="1"/>
  <c r="L862" i="1"/>
  <c r="O863" i="1"/>
  <c r="J864" i="1"/>
  <c r="T743" i="1"/>
  <c r="V743" i="1"/>
  <c r="L863" i="1"/>
  <c r="J865" i="1"/>
  <c r="O864" i="1"/>
  <c r="T744" i="1"/>
  <c r="V744" i="1"/>
  <c r="L864" i="1"/>
  <c r="O865" i="1"/>
  <c r="T745" i="1"/>
  <c r="V745" i="1"/>
  <c r="J866" i="1"/>
  <c r="L865" i="1"/>
  <c r="T746" i="1"/>
  <c r="V746" i="1"/>
  <c r="J867" i="1"/>
  <c r="O866" i="1"/>
  <c r="L866" i="1"/>
  <c r="T747" i="1"/>
  <c r="V747" i="1"/>
  <c r="J868" i="1"/>
  <c r="O867" i="1"/>
  <c r="L867" i="1"/>
  <c r="O868" i="1"/>
  <c r="T748" i="1"/>
  <c r="V748" i="1"/>
  <c r="J869" i="1"/>
  <c r="L868" i="1"/>
  <c r="J870" i="1"/>
  <c r="T749" i="1"/>
  <c r="V749" i="1"/>
  <c r="O869" i="1"/>
  <c r="L869" i="1"/>
  <c r="J871" i="1"/>
  <c r="O870" i="1"/>
  <c r="T750" i="1"/>
  <c r="V750" i="1"/>
  <c r="L870" i="1"/>
  <c r="O871" i="1"/>
  <c r="J872" i="1"/>
  <c r="T751" i="1"/>
  <c r="V751" i="1"/>
  <c r="L871" i="1"/>
  <c r="J873" i="1"/>
  <c r="T752" i="1"/>
  <c r="V752" i="1"/>
  <c r="O872" i="1"/>
  <c r="L872" i="1"/>
  <c r="J874" i="1"/>
  <c r="O873" i="1"/>
  <c r="T753" i="1"/>
  <c r="V753" i="1"/>
  <c r="L873" i="1"/>
  <c r="T754" i="1"/>
  <c r="V754" i="1"/>
  <c r="O874" i="1"/>
  <c r="J875" i="1"/>
  <c r="L874" i="1"/>
  <c r="T755" i="1"/>
  <c r="V755" i="1"/>
  <c r="O875" i="1"/>
  <c r="J876" i="1"/>
  <c r="L875" i="1"/>
  <c r="O876" i="1"/>
  <c r="J877" i="1"/>
  <c r="T756" i="1"/>
  <c r="V756" i="1"/>
  <c r="L876" i="1"/>
  <c r="T757" i="1"/>
  <c r="V757" i="1"/>
  <c r="J878" i="1"/>
  <c r="O877" i="1"/>
  <c r="L877" i="1"/>
  <c r="O878" i="1"/>
  <c r="J879" i="1"/>
  <c r="T758" i="1"/>
  <c r="V758" i="1"/>
  <c r="L878" i="1"/>
  <c r="J880" i="1"/>
  <c r="T759" i="1"/>
  <c r="V759" i="1"/>
  <c r="O879" i="1"/>
  <c r="L879" i="1"/>
  <c r="J881" i="1"/>
  <c r="O880" i="1"/>
  <c r="T760" i="1"/>
  <c r="V760" i="1"/>
  <c r="L880" i="1"/>
  <c r="O881" i="1"/>
  <c r="J882" i="1"/>
  <c r="T761" i="1"/>
  <c r="V761" i="1"/>
  <c r="L881" i="1"/>
  <c r="J883" i="1"/>
  <c r="T762" i="1"/>
  <c r="V762" i="1"/>
  <c r="O882" i="1"/>
  <c r="L882" i="1"/>
  <c r="T763" i="1"/>
  <c r="V763" i="1"/>
  <c r="O883" i="1"/>
  <c r="J884" i="1"/>
  <c r="L883" i="1"/>
  <c r="T764" i="1"/>
  <c r="V764" i="1"/>
  <c r="J885" i="1"/>
  <c r="O884" i="1"/>
  <c r="L884" i="1"/>
  <c r="O885" i="1"/>
  <c r="J886" i="1"/>
  <c r="T765" i="1"/>
  <c r="V765" i="1"/>
  <c r="L885" i="1"/>
  <c r="O886" i="1"/>
  <c r="T766" i="1"/>
  <c r="V766" i="1"/>
  <c r="J887" i="1"/>
  <c r="L886" i="1"/>
  <c r="T767" i="1"/>
  <c r="V767" i="1"/>
  <c r="J888" i="1"/>
  <c r="O887" i="1"/>
  <c r="L887" i="1"/>
  <c r="J889" i="1"/>
  <c r="O888" i="1"/>
  <c r="T768" i="1"/>
  <c r="V768" i="1"/>
  <c r="L888" i="1"/>
  <c r="T769" i="1"/>
  <c r="V769" i="1"/>
  <c r="J890" i="1"/>
  <c r="O889" i="1"/>
  <c r="L889" i="1"/>
  <c r="O890" i="1"/>
  <c r="T770" i="1"/>
  <c r="V770" i="1"/>
  <c r="J891" i="1"/>
  <c r="L890" i="1"/>
  <c r="J892" i="1"/>
  <c r="O891" i="1"/>
  <c r="T771" i="1"/>
  <c r="V771" i="1"/>
  <c r="L891" i="1"/>
  <c r="J893" i="1"/>
  <c r="T772" i="1"/>
  <c r="V772" i="1"/>
  <c r="O892" i="1"/>
  <c r="L892" i="1"/>
  <c r="T773" i="1"/>
  <c r="V773" i="1"/>
  <c r="O893" i="1"/>
  <c r="J894" i="1"/>
  <c r="L893" i="1"/>
  <c r="J895" i="1"/>
  <c r="O894" i="1"/>
  <c r="T774" i="1"/>
  <c r="V774" i="1"/>
  <c r="L894" i="1"/>
  <c r="O895" i="1"/>
  <c r="T775" i="1"/>
  <c r="V775" i="1"/>
  <c r="J896" i="1"/>
  <c r="L895" i="1"/>
  <c r="J897" i="1"/>
  <c r="O896" i="1"/>
  <c r="T776" i="1"/>
  <c r="V776" i="1"/>
  <c r="L896" i="1"/>
  <c r="J898" i="1"/>
  <c r="T777" i="1"/>
  <c r="V777" i="1"/>
  <c r="O897" i="1"/>
  <c r="L897" i="1"/>
  <c r="T778" i="1"/>
  <c r="V778" i="1"/>
  <c r="O898" i="1"/>
  <c r="J899" i="1"/>
  <c r="L898" i="1"/>
  <c r="J900" i="1"/>
  <c r="O899" i="1"/>
  <c r="T779" i="1"/>
  <c r="V779" i="1"/>
  <c r="L899" i="1"/>
  <c r="T780" i="1"/>
  <c r="V780" i="1"/>
  <c r="J901" i="1"/>
  <c r="O900" i="1"/>
  <c r="L900" i="1"/>
  <c r="O901" i="1"/>
  <c r="T781" i="1"/>
  <c r="V781" i="1"/>
  <c r="J902" i="1"/>
  <c r="L901" i="1"/>
  <c r="O902" i="1"/>
  <c r="T782" i="1"/>
  <c r="V782" i="1"/>
  <c r="J903" i="1"/>
  <c r="L902" i="1"/>
  <c r="J904" i="1"/>
  <c r="O903" i="1"/>
  <c r="T783" i="1"/>
  <c r="V783" i="1"/>
  <c r="L903" i="1"/>
  <c r="O904" i="1"/>
  <c r="J905" i="1"/>
  <c r="T784" i="1"/>
  <c r="V784" i="1"/>
  <c r="L904" i="1"/>
  <c r="O905" i="1"/>
  <c r="T785" i="1"/>
  <c r="V785" i="1"/>
  <c r="J906" i="1"/>
  <c r="L905" i="1"/>
  <c r="J907" i="1"/>
  <c r="T786" i="1"/>
  <c r="V786" i="1"/>
  <c r="O906" i="1"/>
  <c r="L906" i="1"/>
  <c r="T787" i="1"/>
  <c r="V787" i="1"/>
  <c r="J908" i="1"/>
  <c r="O907" i="1"/>
  <c r="L907" i="1"/>
  <c r="O908" i="1"/>
  <c r="J909" i="1"/>
  <c r="T788" i="1"/>
  <c r="V788" i="1"/>
  <c r="L908" i="1"/>
  <c r="J910" i="1"/>
  <c r="O909" i="1"/>
  <c r="T789" i="1"/>
  <c r="V789" i="1"/>
  <c r="L909" i="1"/>
  <c r="J911" i="1"/>
  <c r="O910" i="1"/>
  <c r="T790" i="1"/>
  <c r="V790" i="1"/>
  <c r="L910" i="1"/>
  <c r="O911" i="1"/>
  <c r="T791" i="1"/>
  <c r="V791" i="1"/>
  <c r="J912" i="1"/>
  <c r="L911" i="1"/>
  <c r="O912" i="1"/>
  <c r="J913" i="1"/>
  <c r="T792" i="1"/>
  <c r="V792" i="1"/>
  <c r="L912" i="1"/>
  <c r="T793" i="1"/>
  <c r="V793" i="1"/>
  <c r="O913" i="1"/>
  <c r="J914" i="1"/>
  <c r="L913" i="1"/>
  <c r="J915" i="1"/>
  <c r="T794" i="1"/>
  <c r="V794" i="1"/>
  <c r="O914" i="1"/>
  <c r="L914" i="1"/>
  <c r="J916" i="1"/>
  <c r="T795" i="1"/>
  <c r="V795" i="1"/>
  <c r="O915" i="1"/>
  <c r="L915" i="1"/>
  <c r="O916" i="1"/>
  <c r="T796" i="1"/>
  <c r="V796" i="1"/>
  <c r="J917" i="1"/>
  <c r="L916" i="1"/>
  <c r="J918" i="1"/>
  <c r="O917" i="1"/>
  <c r="T797" i="1"/>
  <c r="V797" i="1"/>
  <c r="L917" i="1"/>
  <c r="J919" i="1"/>
  <c r="O918" i="1"/>
  <c r="T798" i="1"/>
  <c r="V798" i="1"/>
  <c r="L918" i="1"/>
  <c r="O919" i="1"/>
  <c r="J920" i="1"/>
  <c r="T799" i="1"/>
  <c r="V799" i="1"/>
  <c r="L919" i="1"/>
  <c r="T800" i="1"/>
  <c r="V800" i="1"/>
  <c r="O920" i="1"/>
  <c r="J921" i="1"/>
  <c r="L920" i="1"/>
  <c r="T801" i="1"/>
  <c r="V801" i="1"/>
  <c r="O921" i="1"/>
  <c r="J922" i="1"/>
  <c r="L921" i="1"/>
  <c r="O922" i="1"/>
  <c r="J923" i="1"/>
  <c r="T802" i="1"/>
  <c r="V802" i="1"/>
  <c r="L922" i="1"/>
  <c r="J924" i="1"/>
  <c r="O923" i="1"/>
  <c r="T803" i="1"/>
  <c r="V803" i="1"/>
  <c r="L923" i="1"/>
  <c r="J925" i="1"/>
  <c r="T804" i="1"/>
  <c r="V804" i="1"/>
  <c r="O924" i="1"/>
  <c r="L924" i="1"/>
  <c r="T805" i="1"/>
  <c r="V805" i="1"/>
  <c r="O925" i="1"/>
  <c r="J926" i="1"/>
  <c r="L925" i="1"/>
  <c r="T806" i="1"/>
  <c r="V806" i="1"/>
  <c r="O926" i="1"/>
  <c r="J927" i="1"/>
  <c r="L926" i="1"/>
  <c r="J928" i="1"/>
  <c r="O927" i="1"/>
  <c r="T807" i="1"/>
  <c r="V807" i="1"/>
  <c r="L927" i="1"/>
  <c r="O928" i="1"/>
  <c r="J929" i="1"/>
  <c r="T808" i="1"/>
  <c r="V808" i="1"/>
  <c r="L928" i="1"/>
  <c r="J930" i="1"/>
  <c r="T809" i="1"/>
  <c r="V809" i="1"/>
  <c r="O929" i="1"/>
  <c r="L929" i="1"/>
  <c r="O930" i="1"/>
  <c r="T810" i="1"/>
  <c r="V810" i="1"/>
  <c r="J931" i="1"/>
  <c r="L930" i="1"/>
  <c r="O931" i="1"/>
  <c r="T811" i="1"/>
  <c r="V811" i="1"/>
  <c r="J932" i="1"/>
  <c r="L931" i="1"/>
  <c r="J933" i="1"/>
  <c r="T812" i="1"/>
  <c r="V812" i="1"/>
  <c r="O932" i="1"/>
  <c r="L932" i="1"/>
  <c r="J934" i="1"/>
  <c r="T813" i="1"/>
  <c r="V813" i="1"/>
  <c r="O933" i="1"/>
  <c r="L933" i="1"/>
  <c r="J935" i="1"/>
  <c r="O934" i="1"/>
  <c r="T814" i="1"/>
  <c r="V814" i="1"/>
  <c r="L934" i="1"/>
  <c r="J936" i="1"/>
  <c r="O935" i="1"/>
  <c r="T815" i="1"/>
  <c r="V815" i="1"/>
  <c r="L935" i="1"/>
  <c r="O936" i="1"/>
  <c r="J937" i="1"/>
  <c r="T816" i="1"/>
  <c r="V816" i="1"/>
  <c r="L936" i="1"/>
  <c r="O937" i="1"/>
  <c r="T817" i="1"/>
  <c r="V817" i="1"/>
  <c r="J938" i="1"/>
  <c r="L937" i="1"/>
  <c r="T818" i="1"/>
  <c r="V818" i="1"/>
  <c r="O938" i="1"/>
  <c r="J939" i="1"/>
  <c r="L938" i="1"/>
  <c r="O939" i="1"/>
  <c r="T819" i="1"/>
  <c r="V819" i="1"/>
  <c r="J940" i="1"/>
  <c r="L939" i="1"/>
  <c r="J941" i="1"/>
  <c r="O940" i="1"/>
  <c r="T820" i="1"/>
  <c r="V820" i="1"/>
  <c r="L940" i="1"/>
  <c r="O941" i="1"/>
  <c r="T821" i="1"/>
  <c r="V821" i="1"/>
  <c r="J942" i="1"/>
  <c r="L941" i="1"/>
  <c r="T822" i="1"/>
  <c r="V822" i="1"/>
  <c r="O942" i="1"/>
  <c r="J943" i="1"/>
  <c r="L942" i="1"/>
  <c r="T823" i="1"/>
  <c r="V823" i="1"/>
  <c r="J944" i="1"/>
  <c r="O943" i="1"/>
  <c r="L943" i="1"/>
  <c r="J945" i="1"/>
  <c r="O944" i="1"/>
  <c r="T824" i="1"/>
  <c r="V824" i="1"/>
  <c r="L944" i="1"/>
  <c r="O945" i="1"/>
  <c r="J946" i="1"/>
  <c r="T825" i="1"/>
  <c r="V825" i="1"/>
  <c r="L945" i="1"/>
  <c r="T826" i="1"/>
  <c r="V826" i="1"/>
  <c r="J947" i="1"/>
  <c r="O946" i="1"/>
  <c r="L946" i="1"/>
  <c r="T827" i="1"/>
  <c r="V827" i="1"/>
  <c r="J948" i="1"/>
  <c r="O947" i="1"/>
  <c r="L947" i="1"/>
  <c r="J949" i="1"/>
  <c r="T828" i="1"/>
  <c r="V828" i="1"/>
  <c r="O948" i="1"/>
  <c r="L948" i="1"/>
  <c r="T829" i="1"/>
  <c r="V829" i="1"/>
  <c r="O949" i="1"/>
  <c r="J950" i="1"/>
  <c r="L949" i="1"/>
  <c r="J951" i="1"/>
  <c r="O950" i="1"/>
  <c r="T830" i="1"/>
  <c r="V830" i="1"/>
  <c r="L950" i="1"/>
  <c r="J952" i="1"/>
  <c r="T831" i="1"/>
  <c r="V831" i="1"/>
  <c r="O951" i="1"/>
  <c r="L951" i="1"/>
  <c r="O952" i="1"/>
  <c r="J953" i="1"/>
  <c r="T832" i="1"/>
  <c r="V832" i="1"/>
  <c r="L952" i="1"/>
  <c r="J954" i="1"/>
  <c r="T833" i="1"/>
  <c r="V833" i="1"/>
  <c r="O953" i="1"/>
  <c r="L953" i="1"/>
  <c r="T834" i="1"/>
  <c r="V834" i="1"/>
  <c r="O954" i="1"/>
  <c r="J955" i="1"/>
  <c r="L954" i="1"/>
  <c r="T835" i="1"/>
  <c r="V835" i="1"/>
  <c r="O955" i="1"/>
  <c r="J956" i="1"/>
  <c r="L955" i="1"/>
  <c r="J957" i="1"/>
  <c r="T836" i="1"/>
  <c r="V836" i="1"/>
  <c r="O956" i="1"/>
  <c r="L956" i="1"/>
  <c r="O957" i="1"/>
  <c r="J958" i="1"/>
  <c r="T837" i="1"/>
  <c r="V837" i="1"/>
  <c r="L957" i="1"/>
  <c r="J959" i="1"/>
  <c r="O958" i="1"/>
  <c r="T838" i="1"/>
  <c r="V838" i="1"/>
  <c r="L958" i="1"/>
  <c r="O959" i="1"/>
  <c r="T839" i="1"/>
  <c r="V839" i="1"/>
  <c r="J960" i="1"/>
  <c r="L959" i="1"/>
  <c r="J961" i="1"/>
  <c r="T840" i="1"/>
  <c r="V840" i="1"/>
  <c r="O960" i="1"/>
  <c r="L960" i="1"/>
  <c r="J962" i="1"/>
  <c r="O961" i="1"/>
  <c r="T841" i="1"/>
  <c r="V841" i="1"/>
  <c r="L961" i="1"/>
  <c r="T842" i="1"/>
  <c r="V842" i="1"/>
  <c r="J963" i="1"/>
  <c r="O962" i="1"/>
  <c r="L962" i="1"/>
  <c r="O963" i="1"/>
  <c r="T843" i="1"/>
  <c r="V843" i="1"/>
  <c r="J964" i="1"/>
  <c r="L963" i="1"/>
  <c r="T844" i="1"/>
  <c r="V844" i="1"/>
  <c r="O964" i="1"/>
  <c r="J965" i="1"/>
  <c r="L964" i="1"/>
  <c r="J966" i="1"/>
  <c r="T845" i="1"/>
  <c r="V845" i="1"/>
  <c r="O965" i="1"/>
  <c r="L965" i="1"/>
  <c r="O966" i="1"/>
  <c r="T846" i="1"/>
  <c r="V846" i="1"/>
  <c r="J967" i="1"/>
  <c r="L966" i="1"/>
  <c r="O967" i="1"/>
  <c r="J968" i="1"/>
  <c r="T847" i="1"/>
  <c r="V847" i="1"/>
  <c r="L967" i="1"/>
  <c r="J969" i="1"/>
  <c r="O968" i="1"/>
  <c r="T848" i="1"/>
  <c r="V848" i="1"/>
  <c r="L968" i="1"/>
  <c r="J970" i="1"/>
  <c r="T849" i="1"/>
  <c r="V849" i="1"/>
  <c r="O969" i="1"/>
  <c r="L969" i="1"/>
  <c r="J971" i="1"/>
  <c r="T850" i="1"/>
  <c r="V850" i="1"/>
  <c r="O970" i="1"/>
  <c r="L970" i="1"/>
  <c r="O971" i="1"/>
  <c r="J972" i="1"/>
  <c r="T851" i="1"/>
  <c r="V851" i="1"/>
  <c r="L971" i="1"/>
  <c r="J973" i="1"/>
  <c r="O972" i="1"/>
  <c r="T852" i="1"/>
  <c r="V852" i="1"/>
  <c r="L972" i="1"/>
  <c r="J974" i="1"/>
  <c r="T853" i="1"/>
  <c r="V853" i="1"/>
  <c r="O973" i="1"/>
  <c r="L973" i="1"/>
  <c r="O974" i="1"/>
  <c r="J975" i="1"/>
  <c r="T854" i="1"/>
  <c r="V854" i="1"/>
  <c r="L974" i="1"/>
  <c r="T855" i="1"/>
  <c r="V855" i="1"/>
  <c r="O975" i="1"/>
  <c r="J976" i="1"/>
  <c r="L975" i="1"/>
  <c r="J977" i="1"/>
  <c r="O976" i="1"/>
  <c r="T856" i="1"/>
  <c r="V856" i="1"/>
  <c r="L976" i="1"/>
  <c r="T857" i="1"/>
  <c r="V857" i="1"/>
  <c r="O977" i="1"/>
  <c r="J978" i="1"/>
  <c r="L977" i="1"/>
  <c r="T858" i="1"/>
  <c r="V858" i="1"/>
  <c r="O978" i="1"/>
  <c r="J979" i="1"/>
  <c r="L978" i="1"/>
  <c r="O979" i="1"/>
  <c r="J980" i="1"/>
  <c r="T859" i="1"/>
  <c r="V859" i="1"/>
  <c r="L979" i="1"/>
  <c r="O980" i="1"/>
  <c r="J981" i="1"/>
  <c r="T860" i="1"/>
  <c r="V860" i="1"/>
  <c r="L980" i="1"/>
  <c r="O981" i="1"/>
  <c r="J982" i="1"/>
  <c r="T861" i="1"/>
  <c r="V861" i="1"/>
  <c r="L981" i="1"/>
  <c r="T862" i="1"/>
  <c r="V862" i="1"/>
  <c r="J983" i="1"/>
  <c r="O982" i="1"/>
  <c r="L982" i="1"/>
  <c r="J984" i="1"/>
  <c r="T863" i="1"/>
  <c r="V863" i="1"/>
  <c r="O983" i="1"/>
  <c r="L983" i="1"/>
  <c r="J985" i="1"/>
  <c r="O984" i="1"/>
  <c r="T864" i="1"/>
  <c r="V864" i="1"/>
  <c r="L984" i="1"/>
  <c r="T865" i="1"/>
  <c r="V865" i="1"/>
  <c r="O985" i="1"/>
  <c r="J986" i="1"/>
  <c r="L985" i="1"/>
  <c r="T866" i="1"/>
  <c r="V866" i="1"/>
  <c r="J987" i="1"/>
  <c r="O986" i="1"/>
  <c r="L986" i="1"/>
  <c r="T867" i="1"/>
  <c r="V867" i="1"/>
  <c r="O987" i="1"/>
  <c r="J988" i="1"/>
  <c r="L987" i="1"/>
  <c r="J989" i="1"/>
  <c r="O988" i="1"/>
  <c r="T868" i="1"/>
  <c r="V868" i="1"/>
  <c r="L988" i="1"/>
  <c r="O989" i="1"/>
  <c r="J990" i="1"/>
  <c r="T869" i="1"/>
  <c r="V869" i="1"/>
  <c r="L989" i="1"/>
  <c r="T870" i="1"/>
  <c r="V870" i="1"/>
  <c r="J991" i="1"/>
  <c r="O990" i="1"/>
  <c r="L990" i="1"/>
  <c r="J992" i="1"/>
  <c r="O991" i="1"/>
  <c r="T871" i="1"/>
  <c r="V871" i="1"/>
  <c r="L991" i="1"/>
  <c r="O992" i="1"/>
  <c r="J993" i="1"/>
  <c r="T872" i="1"/>
  <c r="V872" i="1"/>
  <c r="L992" i="1"/>
  <c r="J994" i="1"/>
  <c r="T873" i="1"/>
  <c r="V873" i="1"/>
  <c r="O993" i="1"/>
  <c r="L993" i="1"/>
  <c r="T874" i="1"/>
  <c r="V874" i="1"/>
  <c r="J995" i="1"/>
  <c r="O994" i="1"/>
  <c r="L994" i="1"/>
  <c r="J996" i="1"/>
  <c r="T875" i="1"/>
  <c r="V875" i="1"/>
  <c r="O995" i="1"/>
  <c r="L995" i="1"/>
  <c r="O996" i="1"/>
  <c r="T876" i="1"/>
  <c r="V876" i="1"/>
  <c r="J997" i="1"/>
  <c r="L996" i="1"/>
  <c r="O997" i="1"/>
  <c r="J998" i="1"/>
  <c r="T877" i="1"/>
  <c r="V877" i="1"/>
  <c r="L997" i="1"/>
  <c r="O998" i="1"/>
  <c r="T878" i="1"/>
  <c r="V878" i="1"/>
  <c r="J999" i="1"/>
  <c r="L998" i="1"/>
  <c r="O999" i="1"/>
  <c r="J1000" i="1"/>
  <c r="T879" i="1"/>
  <c r="V879" i="1"/>
  <c r="L999" i="1"/>
  <c r="J1001" i="1"/>
  <c r="O1000" i="1"/>
  <c r="T880" i="1"/>
  <c r="V880" i="1"/>
  <c r="L1000" i="1"/>
  <c r="T881" i="1"/>
  <c r="V881" i="1"/>
  <c r="J1002" i="1"/>
  <c r="O1001" i="1"/>
  <c r="L1001" i="1"/>
  <c r="O1002" i="1"/>
  <c r="J1003" i="1"/>
  <c r="T882" i="1"/>
  <c r="V882" i="1"/>
  <c r="L1002" i="1"/>
  <c r="T883" i="1"/>
  <c r="V883" i="1"/>
  <c r="J1004" i="1"/>
  <c r="O1003" i="1"/>
  <c r="L1003" i="1"/>
  <c r="O1004" i="1"/>
  <c r="T884" i="1"/>
  <c r="V884" i="1"/>
  <c r="J1005" i="1"/>
  <c r="L1004" i="1"/>
  <c r="O1005" i="1"/>
  <c r="T885" i="1"/>
  <c r="V885" i="1"/>
  <c r="J1006" i="1"/>
  <c r="L1005" i="1"/>
  <c r="O1006" i="1"/>
  <c r="T886" i="1"/>
  <c r="V886" i="1"/>
  <c r="J1007" i="1"/>
  <c r="L1006" i="1"/>
  <c r="O1007" i="1"/>
  <c r="T887" i="1"/>
  <c r="V887" i="1"/>
  <c r="J1008" i="1"/>
  <c r="L1007" i="1"/>
  <c r="J1009" i="1"/>
  <c r="T888" i="1"/>
  <c r="V888" i="1"/>
  <c r="O1008" i="1"/>
  <c r="L1008" i="1"/>
  <c r="T889" i="1"/>
  <c r="V889" i="1"/>
  <c r="O1009" i="1"/>
  <c r="J1010" i="1"/>
  <c r="L1009" i="1"/>
  <c r="T890" i="1"/>
  <c r="V890" i="1"/>
  <c r="J1011" i="1"/>
  <c r="O1010" i="1"/>
  <c r="L1010" i="1"/>
  <c r="J1012" i="1"/>
  <c r="T891" i="1"/>
  <c r="V891" i="1"/>
  <c r="O1011" i="1"/>
  <c r="L1011" i="1"/>
  <c r="J1013" i="1"/>
  <c r="O1012" i="1"/>
  <c r="T892" i="1"/>
  <c r="V892" i="1"/>
  <c r="L1012" i="1"/>
  <c r="T893" i="1"/>
  <c r="V893" i="1"/>
  <c r="J1014" i="1"/>
  <c r="O1013" i="1"/>
  <c r="L1013" i="1"/>
  <c r="J1015" i="1"/>
  <c r="O1014" i="1"/>
  <c r="T894" i="1"/>
  <c r="V894" i="1"/>
  <c r="L1014" i="1"/>
  <c r="O1015" i="1"/>
  <c r="J1016" i="1"/>
  <c r="T895" i="1"/>
  <c r="V895" i="1"/>
  <c r="L1015" i="1"/>
  <c r="T896" i="1"/>
  <c r="V896" i="1"/>
  <c r="O1016" i="1"/>
  <c r="J1017" i="1"/>
  <c r="L1016" i="1"/>
  <c r="J1018" i="1"/>
  <c r="O1017" i="1"/>
  <c r="T897" i="1"/>
  <c r="V897" i="1"/>
  <c r="L1017" i="1"/>
  <c r="J1019" i="1"/>
  <c r="O1018" i="1"/>
  <c r="T898" i="1"/>
  <c r="V898" i="1"/>
  <c r="L1018" i="1"/>
  <c r="O1019" i="1"/>
  <c r="J1020" i="1"/>
  <c r="T899" i="1"/>
  <c r="V899" i="1"/>
  <c r="L1019" i="1"/>
  <c r="T900" i="1"/>
  <c r="V900" i="1"/>
  <c r="J1021" i="1"/>
  <c r="O1020" i="1"/>
  <c r="L1020" i="1"/>
  <c r="J1022" i="1"/>
  <c r="T901" i="1"/>
  <c r="V901" i="1"/>
  <c r="O1021" i="1"/>
  <c r="L1021" i="1"/>
  <c r="O1022" i="1"/>
  <c r="J1023" i="1"/>
  <c r="T902" i="1"/>
  <c r="V902" i="1"/>
  <c r="L1022" i="1"/>
  <c r="T903" i="1"/>
  <c r="V903" i="1"/>
  <c r="O1023" i="1"/>
  <c r="J1024" i="1"/>
  <c r="L1023" i="1"/>
  <c r="J1025" i="1"/>
  <c r="T904" i="1"/>
  <c r="V904" i="1"/>
  <c r="O1024" i="1"/>
  <c r="L1024" i="1"/>
  <c r="J1026" i="1"/>
  <c r="T905" i="1"/>
  <c r="V905" i="1"/>
  <c r="O1025" i="1"/>
  <c r="L1025" i="1"/>
  <c r="T906" i="1"/>
  <c r="V906" i="1"/>
  <c r="J1027" i="1"/>
  <c r="O1026" i="1"/>
  <c r="L1026" i="1"/>
  <c r="J1028" i="1"/>
  <c r="O1027" i="1"/>
  <c r="T907" i="1"/>
  <c r="V907" i="1"/>
  <c r="L1027" i="1"/>
  <c r="O1028" i="1"/>
  <c r="J1029" i="1"/>
  <c r="T908" i="1"/>
  <c r="V908" i="1"/>
  <c r="L1028" i="1"/>
  <c r="T909" i="1"/>
  <c r="V909" i="1"/>
  <c r="O1029" i="1"/>
  <c r="J1030" i="1"/>
  <c r="L1029" i="1"/>
  <c r="T910" i="1"/>
  <c r="V910" i="1"/>
  <c r="O1030" i="1"/>
  <c r="J1031" i="1"/>
  <c r="L1030" i="1"/>
  <c r="O1031" i="1"/>
  <c r="J1032" i="1"/>
  <c r="T911" i="1"/>
  <c r="V911" i="1"/>
  <c r="L1031" i="1"/>
  <c r="O1032" i="1"/>
  <c r="J1033" i="1"/>
  <c r="T912" i="1"/>
  <c r="V912" i="1"/>
  <c r="L1032" i="1"/>
  <c r="J1034" i="1"/>
  <c r="T913" i="1"/>
  <c r="V913" i="1"/>
  <c r="O1033" i="1"/>
  <c r="L1033" i="1"/>
  <c r="T914" i="1"/>
  <c r="V914" i="1"/>
  <c r="J1035" i="1"/>
  <c r="O1034" i="1"/>
  <c r="L1034" i="1"/>
  <c r="J1036" i="1"/>
  <c r="T915" i="1"/>
  <c r="V915" i="1"/>
  <c r="O1035" i="1"/>
  <c r="L1035" i="1"/>
  <c r="J1037" i="1"/>
  <c r="T916" i="1"/>
  <c r="V916" i="1"/>
  <c r="O1036" i="1"/>
  <c r="L1036" i="1"/>
  <c r="J1038" i="1"/>
  <c r="O1037" i="1"/>
  <c r="T917" i="1"/>
  <c r="V917" i="1"/>
  <c r="L1037" i="1"/>
  <c r="T918" i="1"/>
  <c r="V918" i="1"/>
  <c r="J1039" i="1"/>
  <c r="O1038" i="1"/>
  <c r="L1038" i="1"/>
  <c r="J1040" i="1"/>
  <c r="O1039" i="1"/>
  <c r="T919" i="1"/>
  <c r="V919" i="1"/>
  <c r="L1039" i="1"/>
  <c r="J1041" i="1"/>
  <c r="T920" i="1"/>
  <c r="V920" i="1"/>
  <c r="O1040" i="1"/>
  <c r="L1040" i="1"/>
  <c r="O1041" i="1"/>
  <c r="T921" i="1"/>
  <c r="V921" i="1"/>
  <c r="J1042" i="1"/>
  <c r="L1041" i="1"/>
  <c r="J1043" i="1"/>
  <c r="O1042" i="1"/>
  <c r="T922" i="1"/>
  <c r="V922" i="1"/>
  <c r="L1042" i="1"/>
  <c r="O1043" i="1"/>
  <c r="T923" i="1"/>
  <c r="V923" i="1"/>
  <c r="J1044" i="1"/>
  <c r="L1043" i="1"/>
  <c r="O1044" i="1"/>
  <c r="J1045" i="1"/>
  <c r="T924" i="1"/>
  <c r="V924" i="1"/>
  <c r="L1044" i="1"/>
  <c r="J1046" i="1"/>
  <c r="O1045" i="1"/>
  <c r="T925" i="1"/>
  <c r="V925" i="1"/>
  <c r="L1045" i="1"/>
  <c r="J1047" i="1"/>
  <c r="O1046" i="1"/>
  <c r="T926" i="1"/>
  <c r="V926" i="1"/>
  <c r="L1046" i="1"/>
  <c r="J1048" i="1"/>
  <c r="O1047" i="1"/>
  <c r="T927" i="1"/>
  <c r="V927" i="1"/>
  <c r="L1047" i="1"/>
  <c r="O1048" i="1"/>
  <c r="J1049" i="1"/>
  <c r="T928" i="1"/>
  <c r="V928" i="1"/>
  <c r="L1048" i="1"/>
  <c r="T929" i="1"/>
  <c r="V929" i="1"/>
  <c r="O1049" i="1"/>
  <c r="J1050" i="1"/>
  <c r="L1049" i="1"/>
  <c r="T930" i="1"/>
  <c r="V930" i="1"/>
  <c r="J1051" i="1"/>
  <c r="O1050" i="1"/>
  <c r="L1050" i="1"/>
  <c r="J1052" i="1"/>
  <c r="O1051" i="1"/>
  <c r="T931" i="1"/>
  <c r="V931" i="1"/>
  <c r="L1051" i="1"/>
  <c r="O1052" i="1"/>
  <c r="T932" i="1"/>
  <c r="V932" i="1"/>
  <c r="J1053" i="1"/>
  <c r="L1052" i="1"/>
  <c r="O1053" i="1"/>
  <c r="J1054" i="1"/>
  <c r="T933" i="1"/>
  <c r="V933" i="1"/>
  <c r="L1053" i="1"/>
  <c r="T934" i="1"/>
  <c r="V934" i="1"/>
  <c r="J1055" i="1"/>
  <c r="O1054" i="1"/>
  <c r="L1054" i="1"/>
  <c r="O1055" i="1"/>
  <c r="T935" i="1"/>
  <c r="V935" i="1"/>
  <c r="J1056" i="1"/>
  <c r="L1055" i="1"/>
  <c r="J1057" i="1"/>
  <c r="T936" i="1"/>
  <c r="V936" i="1"/>
  <c r="O1056" i="1"/>
  <c r="L1056" i="1"/>
  <c r="T937" i="1"/>
  <c r="V937" i="1"/>
  <c r="J1058" i="1"/>
  <c r="O1057" i="1"/>
  <c r="L1057" i="1"/>
  <c r="T938" i="1"/>
  <c r="V938" i="1"/>
  <c r="J1059" i="1"/>
  <c r="O1058" i="1"/>
  <c r="L1058" i="1"/>
  <c r="O1059" i="1"/>
  <c r="T939" i="1"/>
  <c r="V939" i="1"/>
  <c r="J1060" i="1"/>
  <c r="L1059" i="1"/>
  <c r="O1060" i="1"/>
  <c r="J1061" i="1"/>
  <c r="T940" i="1"/>
  <c r="V940" i="1"/>
  <c r="L1060" i="1"/>
  <c r="J1062" i="1"/>
  <c r="O1061" i="1"/>
  <c r="T941" i="1"/>
  <c r="V941" i="1"/>
  <c r="L1061" i="1"/>
  <c r="O1062" i="1"/>
  <c r="T942" i="1"/>
  <c r="V942" i="1"/>
  <c r="J1063" i="1"/>
  <c r="L1062" i="1"/>
  <c r="J1064" i="1"/>
  <c r="T943" i="1"/>
  <c r="V943" i="1"/>
  <c r="O1063" i="1"/>
  <c r="L1063" i="1"/>
  <c r="O1064" i="1"/>
  <c r="J1065" i="1"/>
  <c r="T944" i="1"/>
  <c r="V944" i="1"/>
  <c r="L1064" i="1"/>
  <c r="J1066" i="1"/>
  <c r="O1065" i="1"/>
  <c r="T945" i="1"/>
  <c r="V945" i="1"/>
  <c r="L1065" i="1"/>
  <c r="O1066" i="1"/>
  <c r="T946" i="1"/>
  <c r="V946" i="1"/>
  <c r="J1067" i="1"/>
  <c r="L1066" i="1"/>
  <c r="J1068" i="1"/>
  <c r="T947" i="1"/>
  <c r="V947" i="1"/>
  <c r="O1067" i="1"/>
  <c r="L1067" i="1"/>
  <c r="O1068" i="1"/>
  <c r="J1069" i="1"/>
  <c r="T948" i="1"/>
  <c r="V948" i="1"/>
  <c r="L1068" i="1"/>
  <c r="T949" i="1"/>
  <c r="V949" i="1"/>
  <c r="O1069" i="1"/>
  <c r="J1070" i="1"/>
  <c r="L1069" i="1"/>
  <c r="T950" i="1"/>
  <c r="V950" i="1"/>
  <c r="J1071" i="1"/>
  <c r="O1070" i="1"/>
  <c r="L1070" i="1"/>
  <c r="J1072" i="1"/>
  <c r="T951" i="1"/>
  <c r="V951" i="1"/>
  <c r="O1071" i="1"/>
  <c r="L1071" i="1"/>
  <c r="J1073" i="1"/>
  <c r="T952" i="1"/>
  <c r="V952" i="1"/>
  <c r="O1072" i="1"/>
  <c r="L1072" i="1"/>
  <c r="T953" i="1"/>
  <c r="V953" i="1"/>
  <c r="J1074" i="1"/>
  <c r="O1073" i="1"/>
  <c r="L1073" i="1"/>
  <c r="T954" i="1"/>
  <c r="V954" i="1"/>
  <c r="O1074" i="1"/>
  <c r="J1075" i="1"/>
  <c r="L1074" i="1"/>
  <c r="J1076" i="1"/>
  <c r="O1075" i="1"/>
  <c r="T955" i="1"/>
  <c r="V955" i="1"/>
  <c r="L1075" i="1"/>
  <c r="J1077" i="1"/>
  <c r="O1076" i="1"/>
  <c r="T956" i="1"/>
  <c r="V956" i="1"/>
  <c r="L1076" i="1"/>
  <c r="T957" i="1"/>
  <c r="V957" i="1"/>
  <c r="O1077" i="1"/>
  <c r="J1078" i="1"/>
  <c r="L1077" i="1"/>
  <c r="J1079" i="1"/>
  <c r="O1078" i="1"/>
  <c r="T958" i="1"/>
  <c r="V958" i="1"/>
  <c r="L1078" i="1"/>
  <c r="T959" i="1"/>
  <c r="V959" i="1"/>
  <c r="O1079" i="1"/>
  <c r="J1080" i="1"/>
  <c r="L1079" i="1"/>
  <c r="J1081" i="1"/>
  <c r="O1080" i="1"/>
  <c r="T960" i="1"/>
  <c r="V960" i="1"/>
  <c r="L1080" i="1"/>
  <c r="J1082" i="1"/>
  <c r="O1081" i="1"/>
  <c r="T961" i="1"/>
  <c r="V961" i="1"/>
  <c r="L1081" i="1"/>
  <c r="J1083" i="1"/>
  <c r="T962" i="1"/>
  <c r="V962" i="1"/>
  <c r="O1082" i="1"/>
  <c r="L1082" i="1"/>
  <c r="O1083" i="1"/>
  <c r="T963" i="1"/>
  <c r="V963" i="1"/>
  <c r="J1084" i="1"/>
  <c r="L1083" i="1"/>
  <c r="O1084" i="1"/>
  <c r="J1085" i="1"/>
  <c r="T964" i="1"/>
  <c r="V964" i="1"/>
  <c r="L1084" i="1"/>
  <c r="O1085" i="1"/>
  <c r="J1086" i="1"/>
  <c r="T965" i="1"/>
  <c r="V965" i="1"/>
  <c r="L1085" i="1"/>
  <c r="J1087" i="1"/>
  <c r="T966" i="1"/>
  <c r="V966" i="1"/>
  <c r="O1086" i="1"/>
  <c r="L1086" i="1"/>
  <c r="O1087" i="1"/>
  <c r="T967" i="1"/>
  <c r="V967" i="1"/>
  <c r="J1088" i="1"/>
  <c r="L1087" i="1"/>
  <c r="O1088" i="1"/>
  <c r="J1089" i="1"/>
  <c r="T968" i="1"/>
  <c r="V968" i="1"/>
  <c r="L1088" i="1"/>
  <c r="O1089" i="1"/>
  <c r="J1090" i="1"/>
  <c r="T969" i="1"/>
  <c r="V969" i="1"/>
  <c r="L1089" i="1"/>
  <c r="T970" i="1"/>
  <c r="V970" i="1"/>
  <c r="O1090" i="1"/>
  <c r="J1091" i="1"/>
  <c r="L1090" i="1"/>
  <c r="T971" i="1"/>
  <c r="V971" i="1"/>
  <c r="J1092" i="1"/>
  <c r="O1091" i="1"/>
  <c r="L1091" i="1"/>
  <c r="J1093" i="1"/>
  <c r="O1092" i="1"/>
  <c r="T972" i="1"/>
  <c r="V972" i="1"/>
  <c r="L1092" i="1"/>
  <c r="J1094" i="1"/>
  <c r="O1093" i="1"/>
  <c r="T973" i="1"/>
  <c r="V973" i="1"/>
  <c r="L1093" i="1"/>
  <c r="O1094" i="1"/>
  <c r="J1095" i="1"/>
  <c r="T974" i="1"/>
  <c r="V974" i="1"/>
  <c r="L1094" i="1"/>
  <c r="J1096" i="1"/>
  <c r="O1095" i="1"/>
  <c r="T975" i="1"/>
  <c r="V975" i="1"/>
  <c r="L1095" i="1"/>
  <c r="J1097" i="1"/>
  <c r="T976" i="1"/>
  <c r="V976" i="1"/>
  <c r="O1096" i="1"/>
  <c r="L1096" i="1"/>
  <c r="O1097" i="1"/>
  <c r="T977" i="1"/>
  <c r="V977" i="1"/>
  <c r="J1098" i="1"/>
  <c r="L1097" i="1"/>
  <c r="J1099" i="1"/>
  <c r="O1098" i="1"/>
  <c r="T978" i="1"/>
  <c r="V978" i="1"/>
  <c r="L1098" i="1"/>
  <c r="J1100" i="1"/>
  <c r="T979" i="1"/>
  <c r="V979" i="1"/>
  <c r="O1099" i="1"/>
  <c r="L1099" i="1"/>
  <c r="O1100" i="1"/>
  <c r="T980" i="1"/>
  <c r="V980" i="1"/>
  <c r="J1101" i="1"/>
  <c r="L1100" i="1"/>
  <c r="O1101" i="1"/>
  <c r="J1102" i="1"/>
  <c r="T981" i="1"/>
  <c r="V981" i="1"/>
  <c r="L1101" i="1"/>
  <c r="J1103" i="1"/>
  <c r="O1102" i="1"/>
  <c r="T982" i="1"/>
  <c r="V982" i="1"/>
  <c r="L1102" i="1"/>
  <c r="O1103" i="1"/>
  <c r="T983" i="1"/>
  <c r="V983" i="1"/>
  <c r="J1104" i="1"/>
  <c r="L1103" i="1"/>
  <c r="T984" i="1"/>
  <c r="V984" i="1"/>
  <c r="O1104" i="1"/>
  <c r="J1105" i="1"/>
  <c r="L1104" i="1"/>
  <c r="J1106" i="1"/>
  <c r="T985" i="1"/>
  <c r="V985" i="1"/>
  <c r="O1105" i="1"/>
  <c r="L1105" i="1"/>
  <c r="T986" i="1"/>
  <c r="V986" i="1"/>
  <c r="J1107" i="1"/>
  <c r="O1106" i="1"/>
  <c r="L1106" i="1"/>
  <c r="O1107" i="1"/>
  <c r="T987" i="1"/>
  <c r="V987" i="1"/>
  <c r="J1108" i="1"/>
  <c r="L1107" i="1"/>
  <c r="O1108" i="1"/>
  <c r="T988" i="1"/>
  <c r="V988" i="1"/>
  <c r="J1109" i="1"/>
  <c r="L1108" i="1"/>
  <c r="O1109" i="1"/>
  <c r="J1110" i="1"/>
  <c r="T989" i="1"/>
  <c r="V989" i="1"/>
  <c r="L1109" i="1"/>
  <c r="T990" i="1"/>
  <c r="V990" i="1"/>
  <c r="J1111" i="1"/>
  <c r="O1110" i="1"/>
  <c r="L1110" i="1"/>
  <c r="J1112" i="1"/>
  <c r="O1111" i="1"/>
  <c r="T991" i="1"/>
  <c r="V991" i="1"/>
  <c r="L1111" i="1"/>
  <c r="O1112" i="1"/>
  <c r="T992" i="1"/>
  <c r="V992" i="1"/>
  <c r="J1113" i="1"/>
  <c r="L1112" i="1"/>
  <c r="O1113" i="1"/>
  <c r="J1114" i="1"/>
  <c r="T993" i="1"/>
  <c r="V993" i="1"/>
  <c r="L1113" i="1"/>
  <c r="O1114" i="1"/>
  <c r="J1115" i="1"/>
  <c r="T994" i="1"/>
  <c r="V994" i="1"/>
  <c r="L1114" i="1"/>
  <c r="T995" i="1"/>
  <c r="V995" i="1"/>
  <c r="J1116" i="1"/>
  <c r="O1115" i="1"/>
  <c r="L1115" i="1"/>
  <c r="J1117" i="1"/>
  <c r="O1116" i="1"/>
  <c r="T996" i="1"/>
  <c r="V996" i="1"/>
  <c r="L1116" i="1"/>
  <c r="J1118" i="1"/>
  <c r="O1117" i="1"/>
  <c r="T997" i="1"/>
  <c r="V997" i="1"/>
  <c r="L1117" i="1"/>
  <c r="O1118" i="1"/>
  <c r="J1119" i="1"/>
  <c r="T998" i="1"/>
  <c r="V998" i="1"/>
  <c r="L1118" i="1"/>
  <c r="O1119" i="1"/>
  <c r="T999" i="1"/>
  <c r="V999" i="1"/>
  <c r="J1120" i="1"/>
  <c r="L1119" i="1"/>
  <c r="O1120" i="1"/>
  <c r="T1000" i="1"/>
  <c r="V1000" i="1"/>
  <c r="J1121" i="1"/>
  <c r="L1120" i="1"/>
  <c r="O1121" i="1"/>
  <c r="T1001" i="1"/>
  <c r="V1001" i="1"/>
  <c r="J1122" i="1"/>
  <c r="L1121" i="1"/>
  <c r="J1123" i="1"/>
  <c r="T1002" i="1"/>
  <c r="V1002" i="1"/>
  <c r="O1122" i="1"/>
  <c r="L1122" i="1"/>
  <c r="J1124" i="1"/>
  <c r="O1123" i="1"/>
  <c r="T1003" i="1"/>
  <c r="V1003" i="1"/>
  <c r="L1123" i="1"/>
  <c r="T1004" i="1"/>
  <c r="V1004" i="1"/>
  <c r="O1124" i="1"/>
  <c r="J1125" i="1"/>
  <c r="L1124" i="1"/>
  <c r="O1125" i="1"/>
  <c r="J1126" i="1"/>
  <c r="T1005" i="1"/>
  <c r="V1005" i="1"/>
  <c r="L1125" i="1"/>
  <c r="T1006" i="1"/>
  <c r="V1006" i="1"/>
  <c r="O1126" i="1"/>
  <c r="J1127" i="1"/>
  <c r="L1126" i="1"/>
  <c r="O1127" i="1"/>
  <c r="J1128" i="1"/>
  <c r="T1007" i="1"/>
  <c r="V1007" i="1"/>
  <c r="L1127" i="1"/>
  <c r="J1129" i="1"/>
  <c r="T1008" i="1"/>
  <c r="V1008" i="1"/>
  <c r="O1128" i="1"/>
  <c r="L1128" i="1"/>
  <c r="J1130" i="1"/>
  <c r="T1009" i="1"/>
  <c r="V1009" i="1"/>
  <c r="O1129" i="1"/>
  <c r="L1129" i="1"/>
  <c r="O1130" i="1"/>
  <c r="J1131" i="1"/>
  <c r="T1010" i="1"/>
  <c r="V1010" i="1"/>
  <c r="L1130" i="1"/>
  <c r="J1132" i="1"/>
  <c r="T1011" i="1"/>
  <c r="V1011" i="1"/>
  <c r="O1131" i="1"/>
  <c r="L1131" i="1"/>
  <c r="J1133" i="1"/>
  <c r="O1132" i="1"/>
  <c r="T1012" i="1"/>
  <c r="V1012" i="1"/>
  <c r="L1132" i="1"/>
  <c r="J1134" i="1"/>
  <c r="T1013" i="1"/>
  <c r="V1013" i="1"/>
  <c r="O1133" i="1"/>
  <c r="L1133" i="1"/>
  <c r="T1014" i="1"/>
  <c r="V1014" i="1"/>
  <c r="J1135" i="1"/>
  <c r="O1134" i="1"/>
  <c r="L1134" i="1"/>
  <c r="O1135" i="1"/>
  <c r="J1136" i="1"/>
  <c r="T1015" i="1"/>
  <c r="V1015" i="1"/>
  <c r="L1135" i="1"/>
  <c r="J1137" i="1"/>
  <c r="O1136" i="1"/>
  <c r="T1016" i="1"/>
  <c r="V1016" i="1"/>
  <c r="L1136" i="1"/>
  <c r="O1137" i="1"/>
  <c r="J1138" i="1"/>
  <c r="T1017" i="1"/>
  <c r="V1017" i="1"/>
  <c r="L1137" i="1"/>
  <c r="O1138" i="1"/>
  <c r="J1139" i="1"/>
  <c r="T1018" i="1"/>
  <c r="V1018" i="1"/>
  <c r="L1138" i="1"/>
  <c r="T1019" i="1"/>
  <c r="V1019" i="1"/>
  <c r="O1139" i="1"/>
  <c r="J1140" i="1"/>
  <c r="L1139" i="1"/>
  <c r="O1140" i="1"/>
  <c r="J1141" i="1"/>
  <c r="T1020" i="1"/>
  <c r="V1020" i="1"/>
  <c r="L1140" i="1"/>
  <c r="J1142" i="1"/>
  <c r="O1141" i="1"/>
  <c r="T1021" i="1"/>
  <c r="V1021" i="1"/>
  <c r="L1141" i="1"/>
  <c r="J1143" i="1"/>
  <c r="O1142" i="1"/>
  <c r="T1022" i="1"/>
  <c r="V1022" i="1"/>
  <c r="L1142" i="1"/>
  <c r="O1143" i="1"/>
  <c r="J1144" i="1"/>
  <c r="T1023" i="1"/>
  <c r="V1023" i="1"/>
  <c r="L1143" i="1"/>
  <c r="J1145" i="1"/>
  <c r="T1024" i="1"/>
  <c r="V1024" i="1"/>
  <c r="O1144" i="1"/>
  <c r="L1144" i="1"/>
  <c r="T1025" i="1"/>
  <c r="V1025" i="1"/>
  <c r="O1145" i="1"/>
  <c r="J1146" i="1"/>
  <c r="L1145" i="1"/>
  <c r="T1026" i="1"/>
  <c r="V1026" i="1"/>
  <c r="J1147" i="1"/>
  <c r="O1146" i="1"/>
  <c r="L1146" i="1"/>
  <c r="J1148" i="1"/>
  <c r="T1027" i="1"/>
  <c r="V1027" i="1"/>
  <c r="O1147" i="1"/>
  <c r="L1147" i="1"/>
  <c r="O1148" i="1"/>
  <c r="J1149" i="1"/>
  <c r="T1028" i="1"/>
  <c r="V1028" i="1"/>
  <c r="L1148" i="1"/>
  <c r="J1150" i="1"/>
  <c r="T1029" i="1"/>
  <c r="V1029" i="1"/>
  <c r="O1149" i="1"/>
  <c r="L1149" i="1"/>
  <c r="J1151" i="1"/>
  <c r="O1150" i="1"/>
  <c r="T1030" i="1"/>
  <c r="V1030" i="1"/>
  <c r="L1150" i="1"/>
  <c r="J1152" i="1"/>
  <c r="T1031" i="1"/>
  <c r="V1031" i="1"/>
  <c r="O1151" i="1"/>
  <c r="L1151" i="1"/>
  <c r="O1152" i="1"/>
  <c r="T1032" i="1"/>
  <c r="V1032" i="1"/>
  <c r="J1153" i="1"/>
  <c r="L1152" i="1"/>
  <c r="J1154" i="1"/>
  <c r="T1033" i="1"/>
  <c r="V1033" i="1"/>
  <c r="O1153" i="1"/>
  <c r="L1153" i="1"/>
  <c r="J1155" i="1"/>
  <c r="T1034" i="1"/>
  <c r="V1034" i="1"/>
  <c r="O1154" i="1"/>
  <c r="L1154" i="1"/>
  <c r="J1156" i="1"/>
  <c r="T1035" i="1"/>
  <c r="V1035" i="1"/>
  <c r="O1155" i="1"/>
  <c r="L1155" i="1"/>
  <c r="T1036" i="1"/>
  <c r="V1036" i="1"/>
  <c r="O1156" i="1"/>
  <c r="J1157" i="1"/>
  <c r="L1156" i="1"/>
  <c r="J1158" i="1"/>
  <c r="T1037" i="1"/>
  <c r="V1037" i="1"/>
  <c r="O1157" i="1"/>
  <c r="L1157" i="1"/>
  <c r="O1158" i="1"/>
  <c r="T1038" i="1"/>
  <c r="V1038" i="1"/>
  <c r="J1159" i="1"/>
  <c r="L1158" i="1"/>
  <c r="J1160" i="1"/>
  <c r="O1159" i="1"/>
  <c r="T1039" i="1"/>
  <c r="V1039" i="1"/>
  <c r="L1159" i="1"/>
  <c r="J1161" i="1"/>
  <c r="O1160" i="1"/>
  <c r="T1040" i="1"/>
  <c r="V1040" i="1"/>
  <c r="L1160" i="1"/>
  <c r="T1041" i="1"/>
  <c r="V1041" i="1"/>
  <c r="J1162" i="1"/>
  <c r="O1161" i="1"/>
  <c r="L1161" i="1"/>
  <c r="J1163" i="1"/>
  <c r="O1162" i="1"/>
  <c r="T1042" i="1"/>
  <c r="V1042" i="1"/>
  <c r="L1162" i="1"/>
  <c r="J1164" i="1"/>
  <c r="T1043" i="1"/>
  <c r="V1043" i="1"/>
  <c r="O1163" i="1"/>
  <c r="L1163" i="1"/>
  <c r="T1044" i="1"/>
  <c r="V1044" i="1"/>
  <c r="O1164" i="1"/>
  <c r="J1165" i="1"/>
  <c r="L1164" i="1"/>
  <c r="O1165" i="1"/>
  <c r="J1166" i="1"/>
  <c r="T1045" i="1"/>
  <c r="V1045" i="1"/>
  <c r="L1165" i="1"/>
  <c r="T1046" i="1"/>
  <c r="V1046" i="1"/>
  <c r="J1167" i="1"/>
  <c r="O1166" i="1"/>
  <c r="L1166" i="1"/>
  <c r="T1047" i="1"/>
  <c r="V1047" i="1"/>
  <c r="J1168" i="1"/>
  <c r="O1167" i="1"/>
  <c r="L1167" i="1"/>
  <c r="O1168" i="1"/>
  <c r="T1048" i="1"/>
  <c r="V1048" i="1"/>
  <c r="J1169" i="1"/>
  <c r="L1168" i="1"/>
  <c r="T1049" i="1"/>
  <c r="V1049" i="1"/>
  <c r="J1170" i="1"/>
  <c r="O1169" i="1"/>
  <c r="L1169" i="1"/>
  <c r="J1171" i="1"/>
  <c r="T1050" i="1"/>
  <c r="V1050" i="1"/>
  <c r="O1170" i="1"/>
  <c r="L1170" i="1"/>
  <c r="J1172" i="1"/>
  <c r="T1051" i="1"/>
  <c r="V1051" i="1"/>
  <c r="O1171" i="1"/>
  <c r="L1171" i="1"/>
  <c r="J1173" i="1"/>
  <c r="O1172" i="1"/>
  <c r="T1052" i="1"/>
  <c r="V1052" i="1"/>
  <c r="L1172" i="1"/>
  <c r="O1173" i="1"/>
  <c r="J1174" i="1"/>
  <c r="T1053" i="1"/>
  <c r="V1053" i="1"/>
  <c r="L1173" i="1"/>
  <c r="J1175" i="1"/>
  <c r="O1174" i="1"/>
  <c r="T1054" i="1"/>
  <c r="V1054" i="1"/>
  <c r="L1174" i="1"/>
  <c r="J1176" i="1"/>
  <c r="O1175" i="1"/>
  <c r="T1055" i="1"/>
  <c r="V1055" i="1"/>
  <c r="L1175" i="1"/>
  <c r="O1176" i="1"/>
  <c r="J1177" i="1"/>
  <c r="T1056" i="1"/>
  <c r="V1056" i="1"/>
  <c r="L1176" i="1"/>
  <c r="T1057" i="1"/>
  <c r="V1057" i="1"/>
  <c r="J1178" i="1"/>
  <c r="O1177" i="1"/>
  <c r="L1177" i="1"/>
  <c r="O1178" i="1"/>
  <c r="J1179" i="1"/>
  <c r="T1058" i="1"/>
  <c r="V1058" i="1"/>
  <c r="L1178" i="1"/>
  <c r="T1059" i="1"/>
  <c r="V1059" i="1"/>
  <c r="O1179" i="1"/>
  <c r="J1180" i="1"/>
  <c r="L1179" i="1"/>
  <c r="O1180" i="1"/>
  <c r="T1060" i="1"/>
  <c r="V1060" i="1"/>
  <c r="J1181" i="1"/>
  <c r="L1180" i="1"/>
  <c r="J1182" i="1"/>
  <c r="T1061" i="1"/>
  <c r="V1061" i="1"/>
  <c r="O1181" i="1"/>
  <c r="L1181" i="1"/>
  <c r="O1182" i="1"/>
  <c r="J1183" i="1"/>
  <c r="T1062" i="1"/>
  <c r="V1062" i="1"/>
  <c r="L1182" i="1"/>
  <c r="O1183" i="1"/>
  <c r="T1063" i="1"/>
  <c r="V1063" i="1"/>
  <c r="J1184" i="1"/>
  <c r="L1183" i="1"/>
  <c r="O1184" i="1"/>
  <c r="J1185" i="1"/>
  <c r="T1064" i="1"/>
  <c r="V1064" i="1"/>
  <c r="L1184" i="1"/>
  <c r="O1185" i="1"/>
  <c r="J1186" i="1"/>
  <c r="T1065" i="1"/>
  <c r="V1065" i="1"/>
  <c r="L1185" i="1"/>
  <c r="O1186" i="1"/>
  <c r="T1066" i="1"/>
  <c r="V1066" i="1"/>
  <c r="J1187" i="1"/>
  <c r="L1186" i="1"/>
  <c r="J1188" i="1"/>
  <c r="T1067" i="1"/>
  <c r="V1067" i="1"/>
  <c r="O1187" i="1"/>
  <c r="L1187" i="1"/>
  <c r="J1189" i="1"/>
  <c r="O1188" i="1"/>
  <c r="T1068" i="1"/>
  <c r="V1068" i="1"/>
  <c r="L1188" i="1"/>
  <c r="O1189" i="1"/>
  <c r="J1190" i="1"/>
  <c r="T1069" i="1"/>
  <c r="V1069" i="1"/>
  <c r="L1189" i="1"/>
  <c r="J1191" i="1"/>
  <c r="O1190" i="1"/>
  <c r="T1070" i="1"/>
  <c r="V1070" i="1"/>
  <c r="L1190" i="1"/>
  <c r="O1191" i="1"/>
  <c r="T1071" i="1"/>
  <c r="V1071" i="1"/>
  <c r="J1192" i="1"/>
  <c r="L1191" i="1"/>
  <c r="O1192" i="1"/>
  <c r="T1072" i="1"/>
  <c r="V1072" i="1"/>
  <c r="J1193" i="1"/>
  <c r="L1192" i="1"/>
  <c r="T1073" i="1"/>
  <c r="V1073" i="1"/>
  <c r="O1193" i="1"/>
  <c r="J1194" i="1"/>
  <c r="L1193" i="1"/>
  <c r="J1195" i="1"/>
  <c r="O1194" i="1"/>
  <c r="T1074" i="1"/>
  <c r="V1074" i="1"/>
  <c r="L1194" i="1"/>
  <c r="O1195" i="1"/>
  <c r="T1075" i="1"/>
  <c r="V1075" i="1"/>
  <c r="J1196" i="1"/>
  <c r="L1195" i="1"/>
  <c r="J1197" i="1"/>
  <c r="O1196" i="1"/>
  <c r="T1076" i="1"/>
  <c r="V1076" i="1"/>
  <c r="L1196" i="1"/>
  <c r="O1197" i="1"/>
  <c r="J1198" i="1"/>
  <c r="T1077" i="1"/>
  <c r="V1077" i="1"/>
  <c r="L1197" i="1"/>
  <c r="O1198" i="1"/>
  <c r="T1078" i="1"/>
  <c r="V1078" i="1"/>
  <c r="J1199" i="1"/>
  <c r="L1198" i="1"/>
  <c r="T1079" i="1"/>
  <c r="V1079" i="1"/>
  <c r="O1199" i="1"/>
  <c r="J1200" i="1"/>
  <c r="L1199" i="1"/>
  <c r="O1200" i="1"/>
  <c r="J1201" i="1"/>
  <c r="T1080" i="1"/>
  <c r="V1080" i="1"/>
  <c r="L1200" i="1"/>
  <c r="O1201" i="1"/>
  <c r="T1081" i="1"/>
  <c r="V1081" i="1"/>
  <c r="J1202" i="1"/>
  <c r="L1201" i="1"/>
  <c r="O1202" i="1"/>
  <c r="J1203" i="1"/>
  <c r="T1082" i="1"/>
  <c r="V1082" i="1"/>
  <c r="L1202" i="1"/>
  <c r="O1203" i="1"/>
  <c r="T1083" i="1"/>
  <c r="V1083" i="1"/>
  <c r="J1204" i="1"/>
  <c r="L1203" i="1"/>
  <c r="J1205" i="1"/>
  <c r="O1204" i="1"/>
  <c r="T1084" i="1"/>
  <c r="V1084" i="1"/>
  <c r="L1204" i="1"/>
  <c r="J1206" i="1"/>
  <c r="T1085" i="1"/>
  <c r="V1085" i="1"/>
  <c r="O1205" i="1"/>
  <c r="L1205" i="1"/>
  <c r="T1086" i="1"/>
  <c r="V1086" i="1"/>
  <c r="J1207" i="1"/>
  <c r="O1206" i="1"/>
  <c r="L1206" i="1"/>
  <c r="T1087" i="1"/>
  <c r="V1087" i="1"/>
  <c r="O1207" i="1"/>
  <c r="J1208" i="1"/>
  <c r="L1207" i="1"/>
  <c r="T1088" i="1"/>
  <c r="V1088" i="1"/>
  <c r="O1208" i="1"/>
  <c r="J1209" i="1"/>
  <c r="L1208" i="1"/>
  <c r="J1210" i="1"/>
  <c r="O1209" i="1"/>
  <c r="T1089" i="1"/>
  <c r="V1089" i="1"/>
  <c r="L1209" i="1"/>
  <c r="T1090" i="1"/>
  <c r="V1090" i="1"/>
  <c r="O1210" i="1"/>
  <c r="J1211" i="1"/>
  <c r="L1210" i="1"/>
  <c r="O1211" i="1"/>
  <c r="T1091" i="1"/>
  <c r="V1091" i="1"/>
  <c r="J1212" i="1"/>
  <c r="L1211" i="1"/>
  <c r="O1212" i="1"/>
  <c r="T1092" i="1"/>
  <c r="V1092" i="1"/>
  <c r="J1213" i="1"/>
  <c r="L1212" i="1"/>
  <c r="J1214" i="1"/>
  <c r="O1213" i="1"/>
  <c r="T1093" i="1"/>
  <c r="V1093" i="1"/>
  <c r="L1213" i="1"/>
  <c r="T1094" i="1"/>
  <c r="V1094" i="1"/>
  <c r="J1215" i="1"/>
  <c r="O1214" i="1"/>
  <c r="L1214" i="1"/>
  <c r="O1215" i="1"/>
  <c r="J1216" i="1"/>
  <c r="T1095" i="1"/>
  <c r="V1095" i="1"/>
  <c r="L1215" i="1"/>
  <c r="T1096" i="1"/>
  <c r="V1096" i="1"/>
  <c r="O1216" i="1"/>
  <c r="J1217" i="1"/>
  <c r="L1216" i="1"/>
  <c r="O1217" i="1"/>
  <c r="T1097" i="1"/>
  <c r="V1097" i="1"/>
  <c r="J1218" i="1"/>
  <c r="L1217" i="1"/>
  <c r="T1098" i="1"/>
  <c r="V1098" i="1"/>
  <c r="J1219" i="1"/>
  <c r="O1218" i="1"/>
  <c r="L1218" i="1"/>
  <c r="J1220" i="1"/>
  <c r="O1219" i="1"/>
  <c r="T1099" i="1"/>
  <c r="V1099" i="1"/>
  <c r="L1219" i="1"/>
  <c r="T1100" i="1"/>
  <c r="V1100" i="1"/>
  <c r="O1220" i="1"/>
  <c r="J1221" i="1"/>
  <c r="L1220" i="1"/>
  <c r="O1221" i="1"/>
  <c r="T1101" i="1"/>
  <c r="V1101" i="1"/>
  <c r="J1222" i="1"/>
  <c r="L1221" i="1"/>
  <c r="T1102" i="1"/>
  <c r="V1102" i="1"/>
  <c r="O1222" i="1"/>
  <c r="J1223" i="1"/>
  <c r="L1222" i="1"/>
  <c r="J1224" i="1"/>
  <c r="O1223" i="1"/>
  <c r="T1103" i="1"/>
  <c r="V1103" i="1"/>
  <c r="L1223" i="1"/>
  <c r="J1225" i="1"/>
  <c r="O1224" i="1"/>
  <c r="T1104" i="1"/>
  <c r="V1104" i="1"/>
  <c r="L1224" i="1"/>
  <c r="O1225" i="1"/>
  <c r="T1105" i="1"/>
  <c r="V1105" i="1"/>
  <c r="J1226" i="1"/>
  <c r="L1225" i="1"/>
  <c r="T1106" i="1"/>
  <c r="V1106" i="1"/>
  <c r="O1226" i="1"/>
  <c r="J1227" i="1"/>
  <c r="L1226" i="1"/>
  <c r="J1228" i="1"/>
  <c r="T1107" i="1"/>
  <c r="V1107" i="1"/>
  <c r="O1227" i="1"/>
  <c r="L1227" i="1"/>
  <c r="O1228" i="1"/>
  <c r="T1108" i="1"/>
  <c r="V1108" i="1"/>
  <c r="J1229" i="1"/>
  <c r="L1228" i="1"/>
  <c r="O1229" i="1"/>
  <c r="J1230" i="1"/>
  <c r="T1109" i="1"/>
  <c r="V1109" i="1"/>
  <c r="L1229" i="1"/>
  <c r="O1230" i="1"/>
  <c r="T1110" i="1"/>
  <c r="V1110" i="1"/>
  <c r="J1231" i="1"/>
  <c r="L1230" i="1"/>
  <c r="J1232" i="1"/>
  <c r="O1231" i="1"/>
  <c r="T1111" i="1"/>
  <c r="V1111" i="1"/>
  <c r="L1231" i="1"/>
  <c r="J1233" i="1"/>
  <c r="O1232" i="1"/>
  <c r="T1112" i="1"/>
  <c r="V1112" i="1"/>
  <c r="L1232" i="1"/>
  <c r="O1233" i="1"/>
  <c r="T1113" i="1"/>
  <c r="V1113" i="1"/>
  <c r="J1234" i="1"/>
  <c r="L1233" i="1"/>
  <c r="J1235" i="1"/>
  <c r="T1114" i="1"/>
  <c r="V1114" i="1"/>
  <c r="O1234" i="1"/>
  <c r="L1234" i="1"/>
  <c r="O1235" i="1"/>
  <c r="J1236" i="1"/>
  <c r="T1115" i="1"/>
  <c r="V1115" i="1"/>
  <c r="L1235" i="1"/>
  <c r="J1237" i="1"/>
  <c r="O1236" i="1"/>
  <c r="T1116" i="1"/>
  <c r="V1116" i="1"/>
  <c r="L1236" i="1"/>
  <c r="T1117" i="1"/>
  <c r="V1117" i="1"/>
  <c r="J1238" i="1"/>
  <c r="O1237" i="1"/>
  <c r="L1237" i="1"/>
  <c r="T1118" i="1"/>
  <c r="V1118" i="1"/>
  <c r="O1238" i="1"/>
  <c r="J1239" i="1"/>
  <c r="L1238" i="1"/>
  <c r="J1240" i="1"/>
  <c r="T1119" i="1"/>
  <c r="V1119" i="1"/>
  <c r="O1239" i="1"/>
  <c r="L1239" i="1"/>
  <c r="J1241" i="1"/>
  <c r="T1120" i="1"/>
  <c r="V1120" i="1"/>
  <c r="O1240" i="1"/>
  <c r="L1240" i="1"/>
  <c r="J1242" i="1"/>
  <c r="O1241" i="1"/>
  <c r="T1121" i="1"/>
  <c r="V1121" i="1"/>
  <c r="L1241" i="1"/>
  <c r="J1243" i="1"/>
  <c r="O1242" i="1"/>
  <c r="T1122" i="1"/>
  <c r="V1122" i="1"/>
  <c r="L1242" i="1"/>
  <c r="T1123" i="1"/>
  <c r="V1123" i="1"/>
  <c r="O1243" i="1"/>
  <c r="J1244" i="1"/>
  <c r="L1243" i="1"/>
  <c r="J1245" i="1"/>
  <c r="T1124" i="1"/>
  <c r="V1124" i="1"/>
  <c r="O1244" i="1"/>
  <c r="L1244" i="1"/>
  <c r="O1245" i="1"/>
  <c r="T1125" i="1"/>
  <c r="V1125" i="1"/>
  <c r="J1246" i="1"/>
  <c r="L1245" i="1"/>
  <c r="J1247" i="1"/>
  <c r="T1126" i="1"/>
  <c r="V1126" i="1"/>
  <c r="O1246" i="1"/>
  <c r="L1246" i="1"/>
  <c r="J1248" i="1"/>
  <c r="O1247" i="1"/>
  <c r="T1127" i="1"/>
  <c r="V1127" i="1"/>
  <c r="L1247" i="1"/>
  <c r="T1128" i="1"/>
  <c r="V1128" i="1"/>
  <c r="O1248" i="1"/>
  <c r="J1249" i="1"/>
  <c r="L1248" i="1"/>
  <c r="T1129" i="1"/>
  <c r="V1129" i="1"/>
  <c r="O1249" i="1"/>
  <c r="J1250" i="1"/>
  <c r="L1249" i="1"/>
  <c r="O1250" i="1"/>
  <c r="T1130" i="1"/>
  <c r="V1130" i="1"/>
  <c r="J1251" i="1"/>
  <c r="L1250" i="1"/>
  <c r="T1131" i="1"/>
  <c r="V1131" i="1"/>
  <c r="O1251" i="1"/>
  <c r="J1252" i="1"/>
  <c r="L1251" i="1"/>
  <c r="O1252" i="1"/>
  <c r="J1253" i="1"/>
  <c r="T1132" i="1"/>
  <c r="V1132" i="1"/>
  <c r="L1252" i="1"/>
  <c r="J1254" i="1"/>
  <c r="T1133" i="1"/>
  <c r="V1133" i="1"/>
  <c r="O1253" i="1"/>
  <c r="L1253" i="1"/>
  <c r="T1134" i="1"/>
  <c r="V1134" i="1"/>
  <c r="J1255" i="1"/>
  <c r="O1254" i="1"/>
  <c r="L1254" i="1"/>
  <c r="T1135" i="1"/>
  <c r="V1135" i="1"/>
  <c r="O1255" i="1"/>
  <c r="J1256" i="1"/>
  <c r="L1255" i="1"/>
  <c r="O1256" i="1"/>
  <c r="J1257" i="1"/>
  <c r="T1136" i="1"/>
  <c r="V1136" i="1"/>
  <c r="L1256" i="1"/>
  <c r="T1137" i="1"/>
  <c r="V1137" i="1"/>
  <c r="O1257" i="1"/>
  <c r="J1258" i="1"/>
  <c r="L1257" i="1"/>
  <c r="O1258" i="1"/>
  <c r="T1138" i="1"/>
  <c r="V1138" i="1"/>
  <c r="J1259" i="1"/>
  <c r="L1258" i="1"/>
  <c r="T1139" i="1"/>
  <c r="V1139" i="1"/>
  <c r="J1260" i="1"/>
  <c r="O1259" i="1"/>
  <c r="L1259" i="1"/>
  <c r="T1140" i="1"/>
  <c r="V1140" i="1"/>
  <c r="O1260" i="1"/>
  <c r="J1261" i="1"/>
  <c r="L1260" i="1"/>
  <c r="T1141" i="1"/>
  <c r="V1141" i="1"/>
  <c r="O1261" i="1"/>
  <c r="J1262" i="1"/>
  <c r="L1261" i="1"/>
  <c r="T1142" i="1"/>
  <c r="V1142" i="1"/>
  <c r="J1263" i="1"/>
  <c r="O1262" i="1"/>
  <c r="L1262" i="1"/>
  <c r="J1264" i="1"/>
  <c r="T1143" i="1"/>
  <c r="V1143" i="1"/>
  <c r="O1263" i="1"/>
  <c r="L1263" i="1"/>
  <c r="O1264" i="1"/>
  <c r="J1265" i="1"/>
  <c r="T1144" i="1"/>
  <c r="V1144" i="1"/>
  <c r="L1264" i="1"/>
  <c r="T1145" i="1"/>
  <c r="V1145" i="1"/>
  <c r="O1265" i="1"/>
  <c r="J1266" i="1"/>
  <c r="L1265" i="1"/>
  <c r="O1266" i="1"/>
  <c r="J1267" i="1"/>
  <c r="T1146" i="1"/>
  <c r="V1146" i="1"/>
  <c r="L1266" i="1"/>
  <c r="O1267" i="1"/>
  <c r="J1268" i="1"/>
  <c r="T1147" i="1"/>
  <c r="V1147" i="1"/>
  <c r="L1267" i="1"/>
  <c r="O1268" i="1"/>
  <c r="T1148" i="1"/>
  <c r="V1148" i="1"/>
  <c r="J1269" i="1"/>
  <c r="L1268" i="1"/>
  <c r="J1270" i="1"/>
  <c r="O1269" i="1"/>
  <c r="T1149" i="1"/>
  <c r="V1149" i="1"/>
  <c r="L1269" i="1"/>
  <c r="J1271" i="1"/>
  <c r="O1270" i="1"/>
  <c r="T1150" i="1"/>
  <c r="V1150" i="1"/>
  <c r="L1270" i="1"/>
  <c r="O1271" i="1"/>
  <c r="T1151" i="1"/>
  <c r="V1151" i="1"/>
  <c r="J1272" i="1"/>
  <c r="L1271" i="1"/>
  <c r="J1273" i="1"/>
  <c r="T1152" i="1"/>
  <c r="V1152" i="1"/>
  <c r="O1272" i="1"/>
  <c r="L1272" i="1"/>
  <c r="O1273" i="1"/>
  <c r="J1274" i="1"/>
  <c r="T1153" i="1"/>
  <c r="V1153" i="1"/>
  <c r="L1273" i="1"/>
  <c r="O1274" i="1"/>
  <c r="J1275" i="1"/>
  <c r="T1154" i="1"/>
  <c r="V1154" i="1"/>
  <c r="L1274" i="1"/>
  <c r="O1275" i="1"/>
  <c r="T1155" i="1"/>
  <c r="V1155" i="1"/>
  <c r="J1276" i="1"/>
  <c r="L1275" i="1"/>
  <c r="O1276" i="1"/>
  <c r="J1277" i="1"/>
  <c r="T1156" i="1"/>
  <c r="V1156" i="1"/>
  <c r="L1276" i="1"/>
  <c r="T1157" i="1"/>
  <c r="V1157" i="1"/>
  <c r="J1278" i="1"/>
  <c r="O1277" i="1"/>
  <c r="L1277" i="1"/>
  <c r="O1278" i="1"/>
  <c r="J1279" i="1"/>
  <c r="T1158" i="1"/>
  <c r="V1158" i="1"/>
  <c r="L1278" i="1"/>
  <c r="O1279" i="1"/>
  <c r="T1159" i="1"/>
  <c r="V1159" i="1"/>
  <c r="J1280" i="1"/>
  <c r="L1279" i="1"/>
  <c r="J1281" i="1"/>
  <c r="O1280" i="1"/>
  <c r="T1160" i="1"/>
  <c r="V1160" i="1"/>
  <c r="L1280" i="1"/>
  <c r="J1282" i="1"/>
  <c r="T1161" i="1"/>
  <c r="V1161" i="1"/>
  <c r="O1281" i="1"/>
  <c r="L1281" i="1"/>
  <c r="T1162" i="1"/>
  <c r="V1162" i="1"/>
  <c r="O1282" i="1"/>
  <c r="J1283" i="1"/>
  <c r="L1282" i="1"/>
  <c r="O1283" i="1"/>
  <c r="T1163" i="1"/>
  <c r="V1163" i="1"/>
  <c r="J1284" i="1"/>
  <c r="L1283" i="1"/>
  <c r="O1284" i="1"/>
  <c r="J1285" i="1"/>
  <c r="T1164" i="1"/>
  <c r="V1164" i="1"/>
  <c r="L1284" i="1"/>
  <c r="T1165" i="1"/>
  <c r="V1165" i="1"/>
  <c r="J1286" i="1"/>
  <c r="O1285" i="1"/>
  <c r="L1285" i="1"/>
  <c r="J1287" i="1"/>
  <c r="T1166" i="1"/>
  <c r="V1166" i="1"/>
  <c r="O1286" i="1"/>
  <c r="L1286" i="1"/>
  <c r="J1288" i="1"/>
  <c r="T1167" i="1"/>
  <c r="V1167" i="1"/>
  <c r="O1287" i="1"/>
  <c r="L1287" i="1"/>
  <c r="J1289" i="1"/>
  <c r="T1168" i="1"/>
  <c r="V1168" i="1"/>
  <c r="O1288" i="1"/>
  <c r="L1288" i="1"/>
  <c r="T1169" i="1"/>
  <c r="V1169" i="1"/>
  <c r="O1289" i="1"/>
  <c r="J1290" i="1"/>
  <c r="L1289" i="1"/>
  <c r="T1170" i="1"/>
  <c r="V1170" i="1"/>
  <c r="O1290" i="1"/>
  <c r="J1291" i="1"/>
  <c r="L1290" i="1"/>
  <c r="T1171" i="1"/>
  <c r="V1171" i="1"/>
  <c r="O1291" i="1"/>
  <c r="J1292" i="1"/>
  <c r="L1291" i="1"/>
  <c r="O1292" i="1"/>
  <c r="J1293" i="1"/>
  <c r="T1172" i="1"/>
  <c r="V1172" i="1"/>
  <c r="L1292" i="1"/>
  <c r="O1293" i="1"/>
  <c r="J1294" i="1"/>
  <c r="T1173" i="1"/>
  <c r="V1173" i="1"/>
  <c r="L1293" i="1"/>
  <c r="J1295" i="1"/>
  <c r="O1294" i="1"/>
  <c r="T1174" i="1"/>
  <c r="V1174" i="1"/>
  <c r="L1294" i="1"/>
  <c r="O1295" i="1"/>
  <c r="T1175" i="1"/>
  <c r="V1175" i="1"/>
  <c r="J1296" i="1"/>
  <c r="L1295" i="1"/>
  <c r="J1297" i="1"/>
  <c r="O1296" i="1"/>
  <c r="T1176" i="1"/>
  <c r="V1176" i="1"/>
  <c r="L1296" i="1"/>
  <c r="T1177" i="1"/>
  <c r="V1177" i="1"/>
  <c r="J1298" i="1"/>
  <c r="O1297" i="1"/>
  <c r="L1297" i="1"/>
  <c r="O1298" i="1"/>
  <c r="J1299" i="1"/>
  <c r="T1178" i="1"/>
  <c r="V1178" i="1"/>
  <c r="L1298" i="1"/>
  <c r="O1299" i="1"/>
  <c r="T1179" i="1"/>
  <c r="V1179" i="1"/>
  <c r="J1300" i="1"/>
  <c r="L1299" i="1"/>
  <c r="O1300" i="1"/>
  <c r="T1180" i="1"/>
  <c r="V1180" i="1"/>
  <c r="J1301" i="1"/>
  <c r="L1300" i="1"/>
  <c r="J1302" i="1"/>
  <c r="T1181" i="1"/>
  <c r="V1181" i="1"/>
  <c r="O1301" i="1"/>
  <c r="L1301" i="1"/>
  <c r="T1182" i="1"/>
  <c r="V1182" i="1"/>
  <c r="J1303" i="1"/>
  <c r="O1302" i="1"/>
  <c r="L1302" i="1"/>
  <c r="J1304" i="1"/>
  <c r="T1183" i="1"/>
  <c r="V1183" i="1"/>
  <c r="O1303" i="1"/>
  <c r="L1303" i="1"/>
  <c r="O1304" i="1"/>
  <c r="T1184" i="1"/>
  <c r="V1184" i="1"/>
  <c r="J1305" i="1"/>
  <c r="L1304" i="1"/>
  <c r="J1306" i="1"/>
  <c r="O1305" i="1"/>
  <c r="T1185" i="1"/>
  <c r="V1185" i="1"/>
  <c r="L1305" i="1"/>
  <c r="J1307" i="1"/>
  <c r="O1306" i="1"/>
  <c r="T1186" i="1"/>
  <c r="V1186" i="1"/>
  <c r="L1306" i="1"/>
  <c r="T1187" i="1"/>
  <c r="V1187" i="1"/>
  <c r="O1307" i="1"/>
  <c r="J1308" i="1"/>
  <c r="L1307" i="1"/>
  <c r="O1308" i="1"/>
  <c r="J1309" i="1"/>
  <c r="T1188" i="1"/>
  <c r="V1188" i="1"/>
  <c r="L1308" i="1"/>
  <c r="O1309" i="1"/>
  <c r="T1189" i="1"/>
  <c r="V1189" i="1"/>
  <c r="J1310" i="1"/>
  <c r="L1309" i="1"/>
  <c r="J1311" i="1"/>
  <c r="O1310" i="1"/>
  <c r="T1190" i="1"/>
  <c r="V1190" i="1"/>
  <c r="L1310" i="1"/>
  <c r="J1312" i="1"/>
  <c r="T1191" i="1"/>
  <c r="V1191" i="1"/>
  <c r="O1311" i="1"/>
  <c r="L1311" i="1"/>
  <c r="O1312" i="1"/>
  <c r="J1313" i="1"/>
  <c r="T1192" i="1"/>
  <c r="V1192" i="1"/>
  <c r="L1312" i="1"/>
  <c r="J1314" i="1"/>
  <c r="O1313" i="1"/>
  <c r="T1193" i="1"/>
  <c r="V1193" i="1"/>
  <c r="L1313" i="1"/>
  <c r="O1314" i="1"/>
  <c r="J1315" i="1"/>
  <c r="T1194" i="1"/>
  <c r="V1194" i="1"/>
  <c r="L1314" i="1"/>
  <c r="O1315" i="1"/>
  <c r="J1316" i="1"/>
  <c r="T1195" i="1"/>
  <c r="V1195" i="1"/>
  <c r="L1315" i="1"/>
  <c r="J1317" i="1"/>
  <c r="O1316" i="1"/>
  <c r="T1196" i="1"/>
  <c r="V1196" i="1"/>
  <c r="L1316" i="1"/>
  <c r="O1317" i="1"/>
  <c r="J1318" i="1"/>
  <c r="T1197" i="1"/>
  <c r="V1197" i="1"/>
  <c r="L1317" i="1"/>
  <c r="J1319" i="1"/>
  <c r="O1318" i="1"/>
  <c r="T1198" i="1"/>
  <c r="V1198" i="1"/>
  <c r="L1318" i="1"/>
  <c r="T1199" i="1"/>
  <c r="V1199" i="1"/>
  <c r="O1319" i="1"/>
  <c r="J1320" i="1"/>
  <c r="L1319" i="1"/>
  <c r="O1320" i="1"/>
  <c r="T1200" i="1"/>
  <c r="V1200" i="1"/>
  <c r="J1321" i="1"/>
  <c r="L1320" i="1"/>
  <c r="J1322" i="1"/>
  <c r="T1201" i="1"/>
  <c r="V1201" i="1"/>
  <c r="O1321" i="1"/>
  <c r="L1321" i="1"/>
  <c r="O1322" i="1"/>
  <c r="T1202" i="1"/>
  <c r="V1202" i="1"/>
  <c r="J1323" i="1"/>
  <c r="L1322" i="1"/>
  <c r="T1203" i="1"/>
  <c r="V1203" i="1"/>
  <c r="J1324" i="1"/>
  <c r="O1323" i="1"/>
  <c r="L1323" i="1"/>
  <c r="J1325" i="1"/>
  <c r="O1324" i="1"/>
  <c r="T1204" i="1"/>
  <c r="V1204" i="1"/>
  <c r="L1324" i="1"/>
  <c r="O1325" i="1"/>
  <c r="T1205" i="1"/>
  <c r="V1205" i="1"/>
  <c r="J1326" i="1"/>
  <c r="L1325" i="1"/>
  <c r="J1327" i="1"/>
  <c r="O1326" i="1"/>
  <c r="T1206" i="1"/>
  <c r="V1206" i="1"/>
  <c r="L1326" i="1"/>
  <c r="J1328" i="1"/>
  <c r="O1327" i="1"/>
  <c r="T1207" i="1"/>
  <c r="V1207" i="1"/>
  <c r="L1327" i="1"/>
  <c r="O1328" i="1"/>
  <c r="T1208" i="1"/>
  <c r="V1208" i="1"/>
  <c r="J1329" i="1"/>
  <c r="L1328" i="1"/>
  <c r="T1209" i="1"/>
  <c r="V1209" i="1"/>
  <c r="O1329" i="1"/>
  <c r="J1330" i="1"/>
  <c r="L1329" i="1"/>
  <c r="O1330" i="1"/>
  <c r="J1331" i="1"/>
  <c r="T1210" i="1"/>
  <c r="V1210" i="1"/>
  <c r="L1330" i="1"/>
  <c r="J1332" i="1"/>
  <c r="O1331" i="1"/>
  <c r="T1211" i="1"/>
  <c r="V1211" i="1"/>
  <c r="L1331" i="1"/>
  <c r="O1332" i="1"/>
  <c r="J1333" i="1"/>
  <c r="T1212" i="1"/>
  <c r="V1212" i="1"/>
  <c r="L1332" i="1"/>
  <c r="J1334" i="1"/>
  <c r="O1333" i="1"/>
  <c r="T1213" i="1"/>
  <c r="V1213" i="1"/>
  <c r="L1333" i="1"/>
  <c r="O1334" i="1"/>
  <c r="J1335" i="1"/>
  <c r="T1214" i="1"/>
  <c r="V1214" i="1"/>
  <c r="L1334" i="1"/>
  <c r="J1336" i="1"/>
  <c r="O1335" i="1"/>
  <c r="T1215" i="1"/>
  <c r="V1215" i="1"/>
  <c r="L1335" i="1"/>
  <c r="O1336" i="1"/>
  <c r="T1216" i="1"/>
  <c r="V1216" i="1"/>
  <c r="J1337" i="1"/>
  <c r="L1336" i="1"/>
  <c r="T1217" i="1"/>
  <c r="V1217" i="1"/>
  <c r="O1337" i="1"/>
  <c r="J1338" i="1"/>
  <c r="L1337" i="1"/>
  <c r="O1338" i="1"/>
  <c r="J1339" i="1"/>
  <c r="T1218" i="1"/>
  <c r="V1218" i="1"/>
  <c r="L1338" i="1"/>
  <c r="T1219" i="1"/>
  <c r="V1219" i="1"/>
  <c r="O1339" i="1"/>
  <c r="J1340" i="1"/>
  <c r="L1339" i="1"/>
  <c r="T1220" i="1"/>
  <c r="V1220" i="1"/>
  <c r="J1341" i="1"/>
  <c r="O1340" i="1"/>
  <c r="L1340" i="1"/>
  <c r="J1342" i="1"/>
  <c r="T1221" i="1"/>
  <c r="V1221" i="1"/>
  <c r="O1341" i="1"/>
  <c r="L1341" i="1"/>
  <c r="O1342" i="1"/>
  <c r="J1343" i="1"/>
  <c r="T1222" i="1"/>
  <c r="V1222" i="1"/>
  <c r="L1342" i="1"/>
  <c r="T1223" i="1"/>
  <c r="V1223" i="1"/>
  <c r="J1344" i="1"/>
  <c r="O1343" i="1"/>
  <c r="L1343" i="1"/>
  <c r="T1224" i="1"/>
  <c r="V1224" i="1"/>
  <c r="J1345" i="1"/>
  <c r="O1344" i="1"/>
  <c r="L1344" i="1"/>
  <c r="T1225" i="1"/>
  <c r="V1225" i="1"/>
  <c r="O1345" i="1"/>
  <c r="J1346" i="1"/>
  <c r="L1345" i="1"/>
  <c r="T1226" i="1"/>
  <c r="V1226" i="1"/>
  <c r="O1346" i="1"/>
  <c r="J1347" i="1"/>
  <c r="L1346" i="1"/>
  <c r="T1227" i="1"/>
  <c r="V1227" i="1"/>
  <c r="O1347" i="1"/>
  <c r="J1348" i="1"/>
  <c r="L1347" i="1"/>
  <c r="O1348" i="1"/>
  <c r="T1228" i="1"/>
  <c r="V1228" i="1"/>
  <c r="J1349" i="1"/>
  <c r="L1348" i="1"/>
  <c r="O1349" i="1"/>
  <c r="J1350" i="1"/>
  <c r="T1229" i="1"/>
  <c r="V1229" i="1"/>
  <c r="L1349" i="1"/>
  <c r="J1351" i="1"/>
  <c r="T1230" i="1"/>
  <c r="V1230" i="1"/>
  <c r="O1350" i="1"/>
  <c r="L1350" i="1"/>
  <c r="J1352" i="1"/>
  <c r="O1351" i="1"/>
  <c r="T1231" i="1"/>
  <c r="V1231" i="1"/>
  <c r="L1351" i="1"/>
  <c r="T1232" i="1"/>
  <c r="V1232" i="1"/>
  <c r="O1352" i="1"/>
  <c r="J1353" i="1"/>
  <c r="L1352" i="1"/>
  <c r="T1233" i="1"/>
  <c r="V1233" i="1"/>
  <c r="J1354" i="1"/>
  <c r="O1353" i="1"/>
  <c r="L1353" i="1"/>
  <c r="J1355" i="1"/>
  <c r="T1234" i="1"/>
  <c r="V1234" i="1"/>
  <c r="O1354" i="1"/>
  <c r="L1354" i="1"/>
  <c r="O1355" i="1"/>
  <c r="T1235" i="1"/>
  <c r="V1235" i="1"/>
  <c r="J1356" i="1"/>
  <c r="L1355" i="1"/>
  <c r="T1236" i="1"/>
  <c r="V1236" i="1"/>
  <c r="O1356" i="1"/>
  <c r="J1357" i="1"/>
  <c r="L1356" i="1"/>
  <c r="O1357" i="1"/>
  <c r="T1237" i="1"/>
  <c r="V1237" i="1"/>
  <c r="J1358" i="1"/>
  <c r="L1357" i="1"/>
  <c r="J1359" i="1"/>
  <c r="T1238" i="1"/>
  <c r="V1238" i="1"/>
  <c r="O1358" i="1"/>
  <c r="L1358" i="1"/>
  <c r="O1359" i="1"/>
  <c r="T1239" i="1"/>
  <c r="V1239" i="1"/>
  <c r="J1360" i="1"/>
  <c r="L1359" i="1"/>
  <c r="O1360" i="1"/>
  <c r="J1361" i="1"/>
  <c r="T1240" i="1"/>
  <c r="V1240" i="1"/>
  <c r="L1360" i="1"/>
  <c r="O1361" i="1"/>
  <c r="J1362" i="1"/>
  <c r="T1241" i="1"/>
  <c r="V1241" i="1"/>
  <c r="L1361" i="1"/>
  <c r="O1362" i="1"/>
  <c r="T1242" i="1"/>
  <c r="V1242" i="1"/>
  <c r="J1363" i="1"/>
  <c r="L1362" i="1"/>
  <c r="J1364" i="1"/>
  <c r="T1243" i="1"/>
  <c r="V1243" i="1"/>
  <c r="O1363" i="1"/>
  <c r="L1363" i="1"/>
  <c r="J1365" i="1"/>
  <c r="T1244" i="1"/>
  <c r="V1244" i="1"/>
  <c r="O1364" i="1"/>
  <c r="L1364" i="1"/>
  <c r="O1365" i="1"/>
  <c r="T1245" i="1"/>
  <c r="V1245" i="1"/>
  <c r="J1366" i="1"/>
  <c r="L1365" i="1"/>
  <c r="J1367" i="1"/>
  <c r="T1246" i="1"/>
  <c r="V1246" i="1"/>
  <c r="O1366" i="1"/>
  <c r="L1366" i="1"/>
  <c r="J1368" i="1"/>
  <c r="O1367" i="1"/>
  <c r="T1247" i="1"/>
  <c r="V1247" i="1"/>
  <c r="L1367" i="1"/>
  <c r="J1369" i="1"/>
  <c r="O1368" i="1"/>
  <c r="T1248" i="1"/>
  <c r="V1248" i="1"/>
  <c r="L1368" i="1"/>
  <c r="T1249" i="1"/>
  <c r="V1249" i="1"/>
  <c r="O1369" i="1"/>
  <c r="J1370" i="1"/>
  <c r="L1369" i="1"/>
  <c r="T1250" i="1"/>
  <c r="V1250" i="1"/>
  <c r="J1371" i="1"/>
  <c r="O1370" i="1"/>
  <c r="L1370" i="1"/>
  <c r="T1251" i="1"/>
  <c r="V1251" i="1"/>
  <c r="O1371" i="1"/>
  <c r="J1372" i="1"/>
  <c r="L1371" i="1"/>
  <c r="T1252" i="1"/>
  <c r="V1252" i="1"/>
  <c r="J1373" i="1"/>
  <c r="O1372" i="1"/>
  <c r="L1372" i="1"/>
  <c r="T1253" i="1"/>
  <c r="V1253" i="1"/>
  <c r="J1374" i="1"/>
  <c r="O1373" i="1"/>
  <c r="L1373" i="1"/>
  <c r="T1254" i="1"/>
  <c r="V1254" i="1"/>
  <c r="J1375" i="1"/>
  <c r="O1374" i="1"/>
  <c r="L1374" i="1"/>
  <c r="J1376" i="1"/>
  <c r="O1375" i="1"/>
  <c r="T1255" i="1"/>
  <c r="V1255" i="1"/>
  <c r="L1375" i="1"/>
  <c r="J1377" i="1"/>
  <c r="T1256" i="1"/>
  <c r="V1256" i="1"/>
  <c r="O1376" i="1"/>
  <c r="L1376" i="1"/>
  <c r="J1378" i="1"/>
  <c r="O1377" i="1"/>
  <c r="T1257" i="1"/>
  <c r="V1257" i="1"/>
  <c r="L1377" i="1"/>
  <c r="T1258" i="1"/>
  <c r="V1258" i="1"/>
  <c r="J1379" i="1"/>
  <c r="O1378" i="1"/>
  <c r="L1378" i="1"/>
  <c r="J1380" i="1"/>
  <c r="O1379" i="1"/>
  <c r="T1259" i="1"/>
  <c r="V1259" i="1"/>
  <c r="L1379" i="1"/>
  <c r="O1380" i="1"/>
  <c r="T1260" i="1"/>
  <c r="V1260" i="1"/>
  <c r="J1381" i="1"/>
  <c r="L1380" i="1"/>
  <c r="O1381" i="1"/>
  <c r="J1382" i="1"/>
  <c r="T1261" i="1"/>
  <c r="V1261" i="1"/>
  <c r="L1381" i="1"/>
  <c r="O1382" i="1"/>
  <c r="J1383" i="1"/>
  <c r="T1262" i="1"/>
  <c r="V1262" i="1"/>
  <c r="L1382" i="1"/>
  <c r="T1263" i="1"/>
  <c r="V1263" i="1"/>
  <c r="O1383" i="1"/>
  <c r="J1384" i="1"/>
  <c r="L1383" i="1"/>
  <c r="J1385" i="1"/>
  <c r="T1264" i="1"/>
  <c r="V1264" i="1"/>
  <c r="O1384" i="1"/>
  <c r="L1384" i="1"/>
  <c r="O1385" i="1"/>
  <c r="J1386" i="1"/>
  <c r="T1265" i="1"/>
  <c r="V1265" i="1"/>
  <c r="L1385" i="1"/>
  <c r="T1266" i="1"/>
  <c r="V1266" i="1"/>
  <c r="J1387" i="1"/>
  <c r="O1386" i="1"/>
  <c r="L1386" i="1"/>
  <c r="T1267" i="1"/>
  <c r="V1267" i="1"/>
  <c r="J1388" i="1"/>
  <c r="O1387" i="1"/>
  <c r="L1387" i="1"/>
  <c r="J1389" i="1"/>
  <c r="O1388" i="1"/>
  <c r="T1268" i="1"/>
  <c r="V1268" i="1"/>
  <c r="L1388" i="1"/>
  <c r="J1390" i="1"/>
  <c r="T1269" i="1"/>
  <c r="V1269" i="1"/>
  <c r="O1389" i="1"/>
  <c r="L1389" i="1"/>
  <c r="J1391" i="1"/>
  <c r="O1390" i="1"/>
  <c r="T1270" i="1"/>
  <c r="V1270" i="1"/>
  <c r="L1390" i="1"/>
  <c r="O1391" i="1"/>
  <c r="J1392" i="1"/>
  <c r="T1271" i="1"/>
  <c r="V1271" i="1"/>
  <c r="L1391" i="1"/>
  <c r="J1393" i="1"/>
  <c r="T1272" i="1"/>
  <c r="V1272" i="1"/>
  <c r="O1392" i="1"/>
  <c r="L1392" i="1"/>
  <c r="T1273" i="1"/>
  <c r="V1273" i="1"/>
  <c r="O1393" i="1"/>
  <c r="J1394" i="1"/>
  <c r="L1393" i="1"/>
  <c r="T1274" i="1"/>
  <c r="V1274" i="1"/>
  <c r="O1394" i="1"/>
  <c r="J1395" i="1"/>
  <c r="L1394" i="1"/>
  <c r="J1396" i="1"/>
  <c r="O1395" i="1"/>
  <c r="T1275" i="1"/>
  <c r="V1275" i="1"/>
  <c r="L1395" i="1"/>
  <c r="J1397" i="1"/>
  <c r="T1276" i="1"/>
  <c r="V1276" i="1"/>
  <c r="O1396" i="1"/>
  <c r="L1396" i="1"/>
  <c r="O1397" i="1"/>
  <c r="T1277" i="1"/>
  <c r="V1277" i="1"/>
  <c r="J1398" i="1"/>
  <c r="L1397" i="1"/>
  <c r="O1398" i="1"/>
  <c r="T1278" i="1"/>
  <c r="V1278" i="1"/>
  <c r="J1399" i="1"/>
  <c r="L1398" i="1"/>
  <c r="T1279" i="1"/>
  <c r="V1279" i="1"/>
  <c r="O1399" i="1"/>
  <c r="J1400" i="1"/>
  <c r="L1399" i="1"/>
  <c r="T1280" i="1"/>
  <c r="V1280" i="1"/>
  <c r="O1400" i="1"/>
  <c r="J1401" i="1"/>
  <c r="L1400" i="1"/>
  <c r="T1281" i="1"/>
  <c r="V1281" i="1"/>
  <c r="J1402" i="1"/>
  <c r="O1401" i="1"/>
  <c r="L1401" i="1"/>
  <c r="J1403" i="1"/>
  <c r="O1402" i="1"/>
  <c r="T1282" i="1"/>
  <c r="V1282" i="1"/>
  <c r="L1402" i="1"/>
  <c r="J1404" i="1"/>
  <c r="O1403" i="1"/>
  <c r="T1283" i="1"/>
  <c r="V1283" i="1"/>
  <c r="L1403" i="1"/>
  <c r="O1404" i="1"/>
  <c r="T1284" i="1"/>
  <c r="V1284" i="1"/>
  <c r="J1405" i="1"/>
  <c r="L1404" i="1"/>
  <c r="J1406" i="1"/>
  <c r="O1405" i="1"/>
  <c r="T1285" i="1"/>
  <c r="V1285" i="1"/>
  <c r="L1405" i="1"/>
  <c r="T1286" i="1"/>
  <c r="V1286" i="1"/>
  <c r="J1407" i="1"/>
  <c r="O1406" i="1"/>
  <c r="L1406" i="1"/>
  <c r="T1287" i="1"/>
  <c r="V1287" i="1"/>
  <c r="J1408" i="1"/>
  <c r="O1407" i="1"/>
  <c r="L1407" i="1"/>
  <c r="O1408" i="1"/>
  <c r="T1288" i="1"/>
  <c r="V1288" i="1"/>
  <c r="J1409" i="1"/>
  <c r="L1408" i="1"/>
  <c r="T1289" i="1"/>
  <c r="V1289" i="1"/>
  <c r="J1410" i="1"/>
  <c r="O1409" i="1"/>
  <c r="L1409" i="1"/>
  <c r="J1411" i="1"/>
  <c r="T1290" i="1"/>
  <c r="V1290" i="1"/>
  <c r="O1410" i="1"/>
  <c r="L1410" i="1"/>
  <c r="T1291" i="1"/>
  <c r="V1291" i="1"/>
  <c r="J1412" i="1"/>
  <c r="O1411" i="1"/>
  <c r="L1411" i="1"/>
  <c r="T1292" i="1"/>
  <c r="V1292" i="1"/>
  <c r="O1412" i="1"/>
  <c r="J1413" i="1"/>
  <c r="L1412" i="1"/>
  <c r="J1414" i="1"/>
  <c r="O1413" i="1"/>
  <c r="T1293" i="1"/>
  <c r="V1293" i="1"/>
  <c r="L1413" i="1"/>
  <c r="O1414" i="1"/>
  <c r="T1294" i="1"/>
  <c r="V1294" i="1"/>
  <c r="J1415" i="1"/>
  <c r="L1414" i="1"/>
  <c r="O1415" i="1"/>
  <c r="T1295" i="1"/>
  <c r="V1295" i="1"/>
  <c r="J1416" i="1"/>
  <c r="L1415" i="1"/>
  <c r="T1296" i="1"/>
  <c r="V1296" i="1"/>
  <c r="J1417" i="1"/>
  <c r="O1416" i="1"/>
  <c r="L1416" i="1"/>
  <c r="O1417" i="1"/>
  <c r="T1297" i="1"/>
  <c r="V1297" i="1"/>
  <c r="J1418" i="1"/>
  <c r="L1417" i="1"/>
  <c r="J1419" i="1"/>
  <c r="T1298" i="1"/>
  <c r="V1298" i="1"/>
  <c r="O1418" i="1"/>
  <c r="L1418" i="1"/>
  <c r="J1420" i="1"/>
  <c r="O1419" i="1"/>
  <c r="T1299" i="1"/>
  <c r="V1299" i="1"/>
  <c r="L1419" i="1"/>
  <c r="O1420" i="1"/>
  <c r="J1421" i="1"/>
  <c r="T1300" i="1"/>
  <c r="V1300" i="1"/>
  <c r="L1420" i="1"/>
  <c r="O1421" i="1"/>
  <c r="J1422" i="1"/>
  <c r="T1301" i="1"/>
  <c r="V1301" i="1"/>
  <c r="L1421" i="1"/>
  <c r="J1423" i="1"/>
  <c r="O1422" i="1"/>
  <c r="T1302" i="1"/>
  <c r="V1302" i="1"/>
  <c r="L1422" i="1"/>
  <c r="J1424" i="1"/>
  <c r="T1303" i="1"/>
  <c r="V1303" i="1"/>
  <c r="O1423" i="1"/>
  <c r="L1423" i="1"/>
  <c r="O1424" i="1"/>
  <c r="J1425" i="1"/>
  <c r="T1304" i="1"/>
  <c r="V1304" i="1"/>
  <c r="L1424" i="1"/>
  <c r="O1425" i="1"/>
  <c r="J1426" i="1"/>
  <c r="T1305" i="1"/>
  <c r="V1305" i="1"/>
  <c r="L1425" i="1"/>
  <c r="O1426" i="1"/>
  <c r="J1427" i="1"/>
  <c r="T1306" i="1"/>
  <c r="V1306" i="1"/>
  <c r="L1426" i="1"/>
  <c r="T1307" i="1"/>
  <c r="V1307" i="1"/>
  <c r="J1428" i="1"/>
  <c r="O1427" i="1"/>
  <c r="L1427" i="1"/>
  <c r="T1308" i="1"/>
  <c r="V1308" i="1"/>
  <c r="O1428" i="1"/>
  <c r="J1429" i="1"/>
  <c r="L1428" i="1"/>
  <c r="O1429" i="1"/>
  <c r="T1309" i="1"/>
  <c r="V1309" i="1"/>
  <c r="J1430" i="1"/>
  <c r="L1429" i="1"/>
  <c r="O1430" i="1"/>
  <c r="T1310" i="1"/>
  <c r="V1310" i="1"/>
  <c r="J1431" i="1"/>
  <c r="L1430" i="1"/>
  <c r="J1432" i="1"/>
  <c r="T1311" i="1"/>
  <c r="V1311" i="1"/>
  <c r="O1431" i="1"/>
  <c r="L1431" i="1"/>
  <c r="T1312" i="1"/>
  <c r="V1312" i="1"/>
  <c r="J1433" i="1"/>
  <c r="O1432" i="1"/>
  <c r="L1432" i="1"/>
  <c r="O1433" i="1"/>
  <c r="T1313" i="1"/>
  <c r="V1313" i="1"/>
  <c r="J1434" i="1"/>
  <c r="L1433" i="1"/>
  <c r="T1314" i="1"/>
  <c r="V1314" i="1"/>
  <c r="J1435" i="1"/>
  <c r="O1434" i="1"/>
  <c r="L1434" i="1"/>
  <c r="J1436" i="1"/>
  <c r="O1435" i="1"/>
  <c r="T1315" i="1"/>
  <c r="V1315" i="1"/>
  <c r="L1435" i="1"/>
  <c r="J1437" i="1"/>
  <c r="T1316" i="1"/>
  <c r="V1316" i="1"/>
  <c r="O1436" i="1"/>
  <c r="L1436" i="1"/>
  <c r="O1437" i="1"/>
  <c r="T1317" i="1"/>
  <c r="V1317" i="1"/>
  <c r="J1438" i="1"/>
  <c r="L1437" i="1"/>
  <c r="O1438" i="1"/>
  <c r="J1439" i="1"/>
  <c r="T1318" i="1"/>
  <c r="V1318" i="1"/>
  <c r="L1438" i="1"/>
  <c r="O1439" i="1"/>
  <c r="J1440" i="1"/>
  <c r="T1319" i="1"/>
  <c r="V1319" i="1"/>
  <c r="L1439" i="1"/>
  <c r="T1320" i="1"/>
  <c r="V1320" i="1"/>
  <c r="O1440" i="1"/>
  <c r="J1441" i="1"/>
  <c r="L1440" i="1"/>
  <c r="O1441" i="1"/>
  <c r="J1442" i="1"/>
  <c r="T1321" i="1"/>
  <c r="V1321" i="1"/>
  <c r="L1441" i="1"/>
  <c r="O1442" i="1"/>
  <c r="J1443" i="1"/>
  <c r="T1322" i="1"/>
  <c r="V1322" i="1"/>
  <c r="L1442" i="1"/>
  <c r="O1443" i="1"/>
  <c r="T1323" i="1"/>
  <c r="V1323" i="1"/>
  <c r="J1444" i="1"/>
  <c r="L1443" i="1"/>
  <c r="J1445" i="1"/>
  <c r="O1444" i="1"/>
  <c r="T1324" i="1"/>
  <c r="V1324" i="1"/>
  <c r="L1444" i="1"/>
  <c r="T1325" i="1"/>
  <c r="V1325" i="1"/>
  <c r="J1446" i="1"/>
  <c r="O1445" i="1"/>
  <c r="L1445" i="1"/>
  <c r="J1447" i="1"/>
  <c r="T1326" i="1"/>
  <c r="V1326" i="1"/>
  <c r="O1446" i="1"/>
  <c r="L1446" i="1"/>
  <c r="O1447" i="1"/>
  <c r="T1327" i="1"/>
  <c r="V1327" i="1"/>
  <c r="J1448" i="1"/>
  <c r="L1447" i="1"/>
  <c r="J1449" i="1"/>
  <c r="O1448" i="1"/>
  <c r="T1328" i="1"/>
  <c r="V1328" i="1"/>
  <c r="L1448" i="1"/>
  <c r="T1329" i="1"/>
  <c r="V1329" i="1"/>
  <c r="O1449" i="1"/>
  <c r="J1450" i="1"/>
  <c r="L1449" i="1"/>
  <c r="O1450" i="1"/>
  <c r="J1451" i="1"/>
  <c r="T1330" i="1"/>
  <c r="V1330" i="1"/>
  <c r="L1450" i="1"/>
  <c r="O1451" i="1"/>
  <c r="T1331" i="1"/>
  <c r="V1331" i="1"/>
  <c r="J1452" i="1"/>
  <c r="L1451" i="1"/>
  <c r="O1452" i="1"/>
  <c r="J1453" i="1"/>
  <c r="T1332" i="1"/>
  <c r="V1332" i="1"/>
  <c r="L1452" i="1"/>
  <c r="O1453" i="1"/>
  <c r="J1454" i="1"/>
  <c r="T1333" i="1"/>
  <c r="V1333" i="1"/>
  <c r="L1453" i="1"/>
  <c r="O1454" i="1"/>
  <c r="T1334" i="1"/>
  <c r="V1334" i="1"/>
  <c r="J1455" i="1"/>
  <c r="L1454" i="1"/>
  <c r="O1455" i="1"/>
  <c r="T1335" i="1"/>
  <c r="V1335" i="1"/>
  <c r="J1456" i="1"/>
  <c r="L1455" i="1"/>
  <c r="T1336" i="1"/>
  <c r="V1336" i="1"/>
  <c r="O1456" i="1"/>
  <c r="J1457" i="1"/>
  <c r="L1456" i="1"/>
  <c r="T1337" i="1"/>
  <c r="V1337" i="1"/>
  <c r="O1457" i="1"/>
  <c r="J1458" i="1"/>
  <c r="L1457" i="1"/>
  <c r="O1458" i="1"/>
  <c r="J1459" i="1"/>
  <c r="T1338" i="1"/>
  <c r="V1338" i="1"/>
  <c r="L1458" i="1"/>
  <c r="T1339" i="1"/>
  <c r="V1339" i="1"/>
  <c r="O1459" i="1"/>
  <c r="J1460" i="1"/>
  <c r="L1459" i="1"/>
  <c r="J1461" i="1"/>
  <c r="O1460" i="1"/>
  <c r="T1340" i="1"/>
  <c r="V1340" i="1"/>
  <c r="L1460" i="1"/>
  <c r="J1462" i="1"/>
  <c r="O1461" i="1"/>
  <c r="T1341" i="1"/>
  <c r="V1341" i="1"/>
  <c r="L1461" i="1"/>
  <c r="J1463" i="1"/>
  <c r="T1342" i="1"/>
  <c r="V1342" i="1"/>
  <c r="O1462" i="1"/>
  <c r="L1462" i="1"/>
  <c r="O1463" i="1"/>
  <c r="J1464" i="1"/>
  <c r="T1343" i="1"/>
  <c r="V1343" i="1"/>
  <c r="L1463" i="1"/>
  <c r="J1465" i="1"/>
  <c r="O1464" i="1"/>
  <c r="T1344" i="1"/>
  <c r="V1344" i="1"/>
  <c r="L1464" i="1"/>
  <c r="O1465" i="1"/>
  <c r="T1345" i="1"/>
  <c r="V1345" i="1"/>
  <c r="J1466" i="1"/>
  <c r="L1465" i="1"/>
  <c r="T1346" i="1"/>
  <c r="V1346" i="1"/>
  <c r="O1466" i="1"/>
  <c r="J1467" i="1"/>
  <c r="L1466" i="1"/>
  <c r="T1347" i="1"/>
  <c r="V1347" i="1"/>
  <c r="O1467" i="1"/>
  <c r="J1468" i="1"/>
  <c r="L1467" i="1"/>
  <c r="O1468" i="1"/>
  <c r="T1348" i="1"/>
  <c r="V1348" i="1"/>
  <c r="J1469" i="1"/>
  <c r="L1468" i="1"/>
  <c r="O1469" i="1"/>
  <c r="T1349" i="1"/>
  <c r="V1349" i="1"/>
  <c r="J1470" i="1"/>
  <c r="L1469" i="1"/>
  <c r="T1350" i="1"/>
  <c r="V1350" i="1"/>
  <c r="J1471" i="1"/>
  <c r="O1470" i="1"/>
  <c r="L1470" i="1"/>
  <c r="T1351" i="1"/>
  <c r="V1351" i="1"/>
  <c r="J1472" i="1"/>
  <c r="O1471" i="1"/>
  <c r="L1471" i="1"/>
  <c r="J1473" i="1"/>
  <c r="T1352" i="1"/>
  <c r="V1352" i="1"/>
  <c r="O1472" i="1"/>
  <c r="L1472" i="1"/>
  <c r="T1353" i="1"/>
  <c r="V1353" i="1"/>
  <c r="O1473" i="1"/>
  <c r="J1474" i="1"/>
  <c r="L1473" i="1"/>
  <c r="J1475" i="1"/>
  <c r="T1354" i="1"/>
  <c r="V1354" i="1"/>
  <c r="O1474" i="1"/>
  <c r="L1474" i="1"/>
  <c r="J1476" i="1"/>
  <c r="T1355" i="1"/>
  <c r="V1355" i="1"/>
  <c r="O1475" i="1"/>
  <c r="L1475" i="1"/>
  <c r="J1477" i="1"/>
  <c r="T1356" i="1"/>
  <c r="V1356" i="1"/>
  <c r="O1476" i="1"/>
  <c r="L1476" i="1"/>
  <c r="T1357" i="1"/>
  <c r="V1357" i="1"/>
  <c r="J1478" i="1"/>
  <c r="O1477" i="1"/>
  <c r="L1477" i="1"/>
  <c r="O1478" i="1"/>
  <c r="T1358" i="1"/>
  <c r="V1358" i="1"/>
  <c r="J1479" i="1"/>
  <c r="L1478" i="1"/>
  <c r="O1479" i="1"/>
  <c r="T1359" i="1"/>
  <c r="V1359" i="1"/>
  <c r="J1480" i="1"/>
  <c r="L1479" i="1"/>
  <c r="T1360" i="1"/>
  <c r="V1360" i="1"/>
  <c r="O1480" i="1"/>
  <c r="J1481" i="1"/>
  <c r="L1480" i="1"/>
  <c r="T1361" i="1"/>
  <c r="V1361" i="1"/>
  <c r="O1481" i="1"/>
  <c r="J1482" i="1"/>
  <c r="L1481" i="1"/>
  <c r="J1483" i="1"/>
  <c r="O1482" i="1"/>
  <c r="T1362" i="1"/>
  <c r="V1362" i="1"/>
  <c r="L1482" i="1"/>
  <c r="T1363" i="1"/>
  <c r="V1363" i="1"/>
  <c r="J1484" i="1"/>
  <c r="O1483" i="1"/>
  <c r="L1483" i="1"/>
  <c r="O1484" i="1"/>
  <c r="T1364" i="1"/>
  <c r="V1364" i="1"/>
  <c r="J1485" i="1"/>
  <c r="L1484" i="1"/>
  <c r="O1485" i="1"/>
  <c r="T1365" i="1"/>
  <c r="V1365" i="1"/>
  <c r="J1486" i="1"/>
  <c r="L1485" i="1"/>
  <c r="T1366" i="1"/>
  <c r="V1366" i="1"/>
  <c r="J1487" i="1"/>
  <c r="O1486" i="1"/>
  <c r="L1486" i="1"/>
  <c r="T1367" i="1"/>
  <c r="V1367" i="1"/>
  <c r="O1487" i="1"/>
  <c r="J1488" i="1"/>
  <c r="L1487" i="1"/>
  <c r="T1368" i="1"/>
  <c r="V1368" i="1"/>
  <c r="J1489" i="1"/>
  <c r="O1488" i="1"/>
  <c r="L1488" i="1"/>
  <c r="T1369" i="1"/>
  <c r="V1369" i="1"/>
  <c r="J1490" i="1"/>
  <c r="O1489" i="1"/>
  <c r="L1489" i="1"/>
  <c r="T1370" i="1"/>
  <c r="V1370" i="1"/>
  <c r="J1491" i="1"/>
  <c r="O1490" i="1"/>
  <c r="L1490" i="1"/>
  <c r="T1371" i="1"/>
  <c r="V1371" i="1"/>
  <c r="O1491" i="1"/>
  <c r="J1492" i="1"/>
  <c r="L1491" i="1"/>
  <c r="T1372" i="1"/>
  <c r="V1372" i="1"/>
  <c r="O1492" i="1"/>
  <c r="J1493" i="1"/>
  <c r="L1492" i="1"/>
  <c r="O1493" i="1"/>
  <c r="J1494" i="1"/>
  <c r="T1373" i="1"/>
  <c r="V1373" i="1"/>
  <c r="L1493" i="1"/>
  <c r="J1495" i="1"/>
  <c r="T1374" i="1"/>
  <c r="V1374" i="1"/>
  <c r="O1494" i="1"/>
  <c r="L1494" i="1"/>
  <c r="J1496" i="1"/>
  <c r="T1375" i="1"/>
  <c r="V1375" i="1"/>
  <c r="O1495" i="1"/>
  <c r="L1495" i="1"/>
  <c r="T1376" i="1"/>
  <c r="V1376" i="1"/>
  <c r="O1496" i="1"/>
  <c r="J1497" i="1"/>
  <c r="L1496" i="1"/>
  <c r="O1497" i="1"/>
  <c r="T1377" i="1"/>
  <c r="V1377" i="1"/>
  <c r="J1498" i="1"/>
  <c r="L1497" i="1"/>
  <c r="J1499" i="1"/>
  <c r="T1378" i="1"/>
  <c r="V1378" i="1"/>
  <c r="O1498" i="1"/>
  <c r="L1498" i="1"/>
  <c r="T1379" i="1"/>
  <c r="V1379" i="1"/>
  <c r="J1500" i="1"/>
  <c r="O1499" i="1"/>
  <c r="L1499" i="1"/>
  <c r="T1380" i="1"/>
  <c r="V1380" i="1"/>
  <c r="J1501" i="1"/>
  <c r="O1500" i="1"/>
  <c r="L1500" i="1"/>
  <c r="O1501" i="1"/>
  <c r="T1381" i="1"/>
  <c r="V1381" i="1"/>
  <c r="J1502" i="1"/>
  <c r="L1501" i="1"/>
  <c r="O1502" i="1"/>
  <c r="T1382" i="1"/>
  <c r="V1382" i="1"/>
  <c r="J1503" i="1"/>
  <c r="L1502" i="1"/>
  <c r="J1504" i="1"/>
  <c r="O1503" i="1"/>
  <c r="T1383" i="1"/>
  <c r="V1383" i="1"/>
  <c r="L1503" i="1"/>
  <c r="J1505" i="1"/>
  <c r="O1504" i="1"/>
  <c r="T1384" i="1"/>
  <c r="V1384" i="1"/>
  <c r="L1504" i="1"/>
  <c r="O1505" i="1"/>
  <c r="T1385" i="1"/>
  <c r="V1385" i="1"/>
  <c r="J1506" i="1"/>
  <c r="L1505" i="1"/>
  <c r="J1507" i="1"/>
  <c r="O1506" i="1"/>
  <c r="T1386" i="1"/>
  <c r="V1386" i="1"/>
  <c r="L1506" i="1"/>
  <c r="J1508" i="1"/>
  <c r="O1507" i="1"/>
  <c r="T1387" i="1"/>
  <c r="V1387" i="1"/>
  <c r="L1507" i="1"/>
  <c r="O1508" i="1"/>
  <c r="J1509" i="1"/>
  <c r="T1388" i="1"/>
  <c r="V1388" i="1"/>
  <c r="L1508" i="1"/>
  <c r="O1509" i="1"/>
  <c r="J1510" i="1"/>
  <c r="T1389" i="1"/>
  <c r="V1389" i="1"/>
  <c r="L1509" i="1"/>
  <c r="T1390" i="1"/>
  <c r="V1390" i="1"/>
  <c r="O1510" i="1"/>
  <c r="J1511" i="1"/>
  <c r="L1510" i="1"/>
  <c r="T1391" i="1"/>
  <c r="V1391" i="1"/>
  <c r="O1511" i="1"/>
  <c r="J1512" i="1"/>
  <c r="L1511" i="1"/>
  <c r="T1392" i="1"/>
  <c r="V1392" i="1"/>
  <c r="O1512" i="1"/>
  <c r="J1513" i="1"/>
  <c r="L1512" i="1"/>
  <c r="T1393" i="1"/>
  <c r="V1393" i="1"/>
  <c r="O1513" i="1"/>
  <c r="J1514" i="1"/>
  <c r="L1513" i="1"/>
  <c r="J1515" i="1"/>
  <c r="O1514" i="1"/>
  <c r="T1394" i="1"/>
  <c r="V1394" i="1"/>
  <c r="L1514" i="1"/>
  <c r="T1395" i="1"/>
  <c r="V1395" i="1"/>
  <c r="J1516" i="1"/>
  <c r="O1515" i="1"/>
  <c r="L1515" i="1"/>
  <c r="J1517" i="1"/>
  <c r="O1516" i="1"/>
  <c r="T1396" i="1"/>
  <c r="V1396" i="1"/>
  <c r="L1516" i="1"/>
  <c r="J1518" i="1"/>
  <c r="T1397" i="1"/>
  <c r="V1397" i="1"/>
  <c r="O1517" i="1"/>
  <c r="L1517" i="1"/>
  <c r="T1398" i="1"/>
  <c r="V1398" i="1"/>
  <c r="O1518" i="1"/>
  <c r="J1519" i="1"/>
  <c r="L1518" i="1"/>
  <c r="J1520" i="1"/>
  <c r="O1519" i="1"/>
  <c r="T1399" i="1"/>
  <c r="V1399" i="1"/>
  <c r="L1519" i="1"/>
  <c r="T1400" i="1"/>
  <c r="V1400" i="1"/>
  <c r="J1521" i="1"/>
  <c r="O1520" i="1"/>
  <c r="L1520" i="1"/>
  <c r="T1401" i="1"/>
  <c r="V1401" i="1"/>
  <c r="J1522" i="1"/>
  <c r="O1521" i="1"/>
  <c r="L1521" i="1"/>
  <c r="T1402" i="1"/>
  <c r="V1402" i="1"/>
  <c r="O1522" i="1"/>
  <c r="J1523" i="1"/>
  <c r="L1522" i="1"/>
  <c r="J1524" i="1"/>
  <c r="O1523" i="1"/>
  <c r="T1403" i="1"/>
  <c r="V1403" i="1"/>
  <c r="L1523" i="1"/>
  <c r="J1525" i="1"/>
  <c r="T1404" i="1"/>
  <c r="V1404" i="1"/>
  <c r="O1524" i="1"/>
  <c r="L1524" i="1"/>
  <c r="O1525" i="1"/>
  <c r="T1405" i="1"/>
  <c r="V1405" i="1"/>
  <c r="J1526" i="1"/>
  <c r="L1525" i="1"/>
  <c r="J1527" i="1"/>
  <c r="O1526" i="1"/>
  <c r="T1406" i="1"/>
  <c r="V1406" i="1"/>
  <c r="L1526" i="1"/>
  <c r="J1528" i="1"/>
  <c r="O1527" i="1"/>
  <c r="T1407" i="1"/>
  <c r="V1407" i="1"/>
  <c r="L1527" i="1"/>
  <c r="T1408" i="1"/>
  <c r="V1408" i="1"/>
  <c r="J1529" i="1"/>
  <c r="O1528" i="1"/>
  <c r="L1528" i="1"/>
  <c r="O1529" i="1"/>
  <c r="J1530" i="1"/>
  <c r="T1409" i="1"/>
  <c r="V1409" i="1"/>
  <c r="L1529" i="1"/>
  <c r="T1410" i="1"/>
  <c r="V1410" i="1"/>
  <c r="O1530" i="1"/>
  <c r="J1531" i="1"/>
  <c r="L1530" i="1"/>
  <c r="J1532" i="1"/>
  <c r="O1531" i="1"/>
  <c r="T1411" i="1"/>
  <c r="V1411" i="1"/>
  <c r="L1531" i="1"/>
  <c r="O1532" i="1"/>
  <c r="T1412" i="1"/>
  <c r="V1412" i="1"/>
  <c r="J1533" i="1"/>
  <c r="L1532" i="1"/>
  <c r="J1534" i="1"/>
  <c r="T1413" i="1"/>
  <c r="V1413" i="1"/>
  <c r="O1533" i="1"/>
  <c r="L1533" i="1"/>
  <c r="J1535" i="1"/>
  <c r="O1534" i="1"/>
  <c r="T1414" i="1"/>
  <c r="V1414" i="1"/>
  <c r="L1534" i="1"/>
  <c r="O1535" i="1"/>
  <c r="J1536" i="1"/>
  <c r="T1415" i="1"/>
  <c r="V1415" i="1"/>
  <c r="L1535" i="1"/>
  <c r="T1416" i="1"/>
  <c r="V1416" i="1"/>
  <c r="J1537" i="1"/>
  <c r="O1536" i="1"/>
  <c r="L1536" i="1"/>
  <c r="O1537" i="1"/>
  <c r="T1417" i="1"/>
  <c r="V1417" i="1"/>
  <c r="J1538" i="1"/>
  <c r="L1537" i="1"/>
  <c r="J1539" i="1"/>
  <c r="O1538" i="1"/>
  <c r="T1418" i="1"/>
  <c r="V1418" i="1"/>
  <c r="L1538" i="1"/>
  <c r="T1419" i="1"/>
  <c r="V1419" i="1"/>
  <c r="O1539" i="1"/>
  <c r="J1540" i="1"/>
  <c r="L1539" i="1"/>
  <c r="J1541" i="1"/>
  <c r="O1540" i="1"/>
  <c r="T1420" i="1"/>
  <c r="V1420" i="1"/>
  <c r="L1540" i="1"/>
  <c r="T1421" i="1"/>
  <c r="V1421" i="1"/>
  <c r="J1542" i="1"/>
  <c r="O1541" i="1"/>
  <c r="L1541" i="1"/>
  <c r="T1422" i="1"/>
  <c r="V1422" i="1"/>
  <c r="O1542" i="1"/>
  <c r="J1543" i="1"/>
  <c r="L1542" i="1"/>
  <c r="J1544" i="1"/>
  <c r="T1423" i="1"/>
  <c r="V1423" i="1"/>
  <c r="O1543" i="1"/>
  <c r="L1543" i="1"/>
  <c r="T1424" i="1"/>
  <c r="V1424" i="1"/>
  <c r="O1544" i="1"/>
  <c r="J1545" i="1"/>
  <c r="L1544" i="1"/>
  <c r="T1425" i="1"/>
  <c r="V1425" i="1"/>
  <c r="O1545" i="1"/>
  <c r="J1546" i="1"/>
  <c r="L1545" i="1"/>
  <c r="O1546" i="1"/>
  <c r="J1547" i="1"/>
  <c r="T1426" i="1"/>
  <c r="V1426" i="1"/>
  <c r="L1546" i="1"/>
  <c r="J1548" i="1"/>
  <c r="T1427" i="1"/>
  <c r="V1427" i="1"/>
  <c r="O1547" i="1"/>
  <c r="L1547" i="1"/>
  <c r="J1549" i="1"/>
  <c r="O1548" i="1"/>
  <c r="T1428" i="1"/>
  <c r="V1428" i="1"/>
  <c r="L1548" i="1"/>
  <c r="J1550" i="1"/>
  <c r="T1429" i="1"/>
  <c r="V1429" i="1"/>
  <c r="O1549" i="1"/>
  <c r="L1549" i="1"/>
  <c r="J1551" i="1"/>
  <c r="T1430" i="1"/>
  <c r="V1430" i="1"/>
  <c r="O1550" i="1"/>
  <c r="L1550" i="1"/>
  <c r="J1552" i="1"/>
  <c r="T1431" i="1"/>
  <c r="V1431" i="1"/>
  <c r="O1551" i="1"/>
  <c r="L1551" i="1"/>
  <c r="T1432" i="1"/>
  <c r="V1432" i="1"/>
  <c r="O1552" i="1"/>
  <c r="J1553" i="1"/>
  <c r="L1552" i="1"/>
  <c r="T1433" i="1"/>
  <c r="V1433" i="1"/>
  <c r="O1553" i="1"/>
  <c r="J1554" i="1"/>
  <c r="L1553" i="1"/>
  <c r="J1555" i="1"/>
  <c r="O1554" i="1"/>
  <c r="T1434" i="1"/>
  <c r="V1434" i="1"/>
  <c r="L1554" i="1"/>
  <c r="O1555" i="1"/>
  <c r="T1435" i="1"/>
  <c r="V1435" i="1"/>
  <c r="J1556" i="1"/>
  <c r="L1555" i="1"/>
  <c r="T1436" i="1"/>
  <c r="V1436" i="1"/>
  <c r="J1557" i="1"/>
  <c r="O1556" i="1"/>
  <c r="L1556" i="1"/>
  <c r="J1558" i="1"/>
  <c r="O1557" i="1"/>
  <c r="T1437" i="1"/>
  <c r="V1437" i="1"/>
  <c r="L1557" i="1"/>
  <c r="O1558" i="1"/>
  <c r="T1438" i="1"/>
  <c r="V1438" i="1"/>
  <c r="J1559" i="1"/>
  <c r="L1558" i="1"/>
  <c r="J1560" i="1"/>
  <c r="T1439" i="1"/>
  <c r="V1439" i="1"/>
  <c r="O1559" i="1"/>
  <c r="L1559" i="1"/>
  <c r="J1561" i="1"/>
  <c r="T1440" i="1"/>
  <c r="V1440" i="1"/>
  <c r="O1560" i="1"/>
  <c r="L1560" i="1"/>
  <c r="J1562" i="1"/>
  <c r="T1441" i="1"/>
  <c r="V1441" i="1"/>
  <c r="O1561" i="1"/>
  <c r="L1561" i="1"/>
  <c r="J1563" i="1"/>
  <c r="O1562" i="1"/>
  <c r="T1442" i="1"/>
  <c r="V1442" i="1"/>
  <c r="L1562" i="1"/>
  <c r="O1563" i="1"/>
  <c r="J1564" i="1"/>
  <c r="T1443" i="1"/>
  <c r="V1443" i="1"/>
  <c r="L1563" i="1"/>
  <c r="T1444" i="1"/>
  <c r="V1444" i="1"/>
  <c r="J1565" i="1"/>
  <c r="O1564" i="1"/>
  <c r="L1564" i="1"/>
  <c r="O1565" i="1"/>
  <c r="J1566" i="1"/>
  <c r="T1445" i="1"/>
  <c r="V1445" i="1"/>
  <c r="L1565" i="1"/>
  <c r="O1566" i="1"/>
  <c r="J1567" i="1"/>
  <c r="T1446" i="1"/>
  <c r="V1446" i="1"/>
  <c r="L1566" i="1"/>
  <c r="T1447" i="1"/>
  <c r="V1447" i="1"/>
  <c r="J1568" i="1"/>
  <c r="O1567" i="1"/>
  <c r="L1567" i="1"/>
  <c r="T1448" i="1"/>
  <c r="V1448" i="1"/>
  <c r="J1569" i="1"/>
  <c r="O1568" i="1"/>
  <c r="L1568" i="1"/>
  <c r="J1570" i="1"/>
  <c r="O1569" i="1"/>
  <c r="T1449" i="1"/>
  <c r="V1449" i="1"/>
  <c r="L1569" i="1"/>
  <c r="J1571" i="1"/>
  <c r="T1450" i="1"/>
  <c r="V1450" i="1"/>
  <c r="O1570" i="1"/>
  <c r="L1570" i="1"/>
  <c r="O1571" i="1"/>
  <c r="T1451" i="1"/>
  <c r="V1451" i="1"/>
  <c r="J1572" i="1"/>
  <c r="L1571" i="1"/>
  <c r="T1452" i="1"/>
  <c r="V1452" i="1"/>
  <c r="J1573" i="1"/>
  <c r="O1572" i="1"/>
  <c r="L1572" i="1"/>
  <c r="O1573" i="1"/>
  <c r="J1574" i="1"/>
  <c r="T1453" i="1"/>
  <c r="V1453" i="1"/>
  <c r="L1573" i="1"/>
  <c r="T1454" i="1"/>
  <c r="V1454" i="1"/>
  <c r="J1575" i="1"/>
  <c r="O1574" i="1"/>
  <c r="L1574" i="1"/>
  <c r="O1575" i="1"/>
  <c r="T1455" i="1"/>
  <c r="V1455" i="1"/>
  <c r="J1576" i="1"/>
  <c r="L1575" i="1"/>
  <c r="J1577" i="1"/>
  <c r="T1456" i="1"/>
  <c r="V1456" i="1"/>
  <c r="O1576" i="1"/>
  <c r="L1576" i="1"/>
  <c r="T1457" i="1"/>
  <c r="V1457" i="1"/>
  <c r="J1578" i="1"/>
  <c r="O1577" i="1"/>
  <c r="L1577" i="1"/>
  <c r="O1578" i="1"/>
  <c r="T1458" i="1"/>
  <c r="V1458" i="1"/>
  <c r="J1579" i="1"/>
  <c r="L1578" i="1"/>
  <c r="J1580" i="1"/>
  <c r="O1579" i="1"/>
  <c r="T1459" i="1"/>
  <c r="V1459" i="1"/>
  <c r="L1579" i="1"/>
  <c r="O1580" i="1"/>
  <c r="T1460" i="1"/>
  <c r="V1460" i="1"/>
  <c r="J1581" i="1"/>
  <c r="L1580" i="1"/>
  <c r="O1581" i="1"/>
  <c r="J1582" i="1"/>
  <c r="T1461" i="1"/>
  <c r="V1461" i="1"/>
  <c r="L1581" i="1"/>
  <c r="J1583" i="1"/>
  <c r="T1462" i="1"/>
  <c r="V1462" i="1"/>
  <c r="O1582" i="1"/>
  <c r="L1582" i="1"/>
  <c r="O1583" i="1"/>
  <c r="T1463" i="1"/>
  <c r="V1463" i="1"/>
  <c r="J1584" i="1"/>
  <c r="L1583" i="1"/>
  <c r="J1585" i="1"/>
  <c r="T1464" i="1"/>
  <c r="V1464" i="1"/>
  <c r="O1584" i="1"/>
  <c r="L1584" i="1"/>
  <c r="J1586" i="1"/>
  <c r="O1585" i="1"/>
  <c r="T1465" i="1"/>
  <c r="V1465" i="1"/>
  <c r="L1585" i="1"/>
  <c r="J1587" i="1"/>
  <c r="T1466" i="1"/>
  <c r="V1466" i="1"/>
  <c r="O1586" i="1"/>
  <c r="L1586" i="1"/>
  <c r="J1588" i="1"/>
  <c r="T1467" i="1"/>
  <c r="V1467" i="1"/>
  <c r="O1587" i="1"/>
  <c r="L1587" i="1"/>
  <c r="J1589" i="1"/>
  <c r="O1588" i="1"/>
  <c r="T1468" i="1"/>
  <c r="V1468" i="1"/>
  <c r="L1588" i="1"/>
  <c r="T1469" i="1"/>
  <c r="V1469" i="1"/>
  <c r="O1589" i="1"/>
  <c r="J1590" i="1"/>
  <c r="L1589" i="1"/>
  <c r="T1470" i="1"/>
  <c r="V1470" i="1"/>
  <c r="O1590" i="1"/>
  <c r="J1591" i="1"/>
  <c r="L1590" i="1"/>
  <c r="J1592" i="1"/>
  <c r="O1591" i="1"/>
  <c r="T1471" i="1"/>
  <c r="V1471" i="1"/>
  <c r="L1591" i="1"/>
  <c r="O1592" i="1"/>
  <c r="T1472" i="1"/>
  <c r="V1472" i="1"/>
  <c r="J1593" i="1"/>
  <c r="L1592" i="1"/>
  <c r="J1594" i="1"/>
  <c r="T1473" i="1"/>
  <c r="V1473" i="1"/>
  <c r="O1593" i="1"/>
  <c r="L1593" i="1"/>
  <c r="J1595" i="1"/>
  <c r="O1594" i="1"/>
  <c r="T1474" i="1"/>
  <c r="V1474" i="1"/>
  <c r="L1594" i="1"/>
  <c r="J1596" i="1"/>
  <c r="T1475" i="1"/>
  <c r="V1475" i="1"/>
  <c r="O1595" i="1"/>
  <c r="L1595" i="1"/>
  <c r="T1476" i="1"/>
  <c r="V1476" i="1"/>
  <c r="O1596" i="1"/>
  <c r="J1597" i="1"/>
  <c r="L1596" i="1"/>
  <c r="O1597" i="1"/>
  <c r="J1598" i="1"/>
  <c r="T1477" i="1"/>
  <c r="V1477" i="1"/>
  <c r="L1597" i="1"/>
  <c r="O1598" i="1"/>
  <c r="J1599" i="1"/>
  <c r="T1478" i="1"/>
  <c r="V1478" i="1"/>
  <c r="L1598" i="1"/>
  <c r="T1479" i="1"/>
  <c r="V1479" i="1"/>
  <c r="J1600" i="1"/>
  <c r="O1599" i="1"/>
  <c r="L1599" i="1"/>
  <c r="T1480" i="1"/>
  <c r="V1480" i="1"/>
  <c r="J1601" i="1"/>
  <c r="O1600" i="1"/>
  <c r="L1600" i="1"/>
  <c r="O1601" i="1"/>
  <c r="J1602" i="1"/>
  <c r="T1481" i="1"/>
  <c r="V1481" i="1"/>
  <c r="L1601" i="1"/>
  <c r="J1603" i="1"/>
  <c r="T1482" i="1"/>
  <c r="V1482" i="1"/>
  <c r="O1602" i="1"/>
  <c r="L1602" i="1"/>
  <c r="T1483" i="1"/>
  <c r="V1483" i="1"/>
  <c r="J1604" i="1"/>
  <c r="O1603" i="1"/>
  <c r="L1603" i="1"/>
  <c r="O1604" i="1"/>
  <c r="J1605" i="1"/>
  <c r="T1484" i="1"/>
  <c r="V1484" i="1"/>
  <c r="L1604" i="1"/>
  <c r="J1606" i="1"/>
  <c r="T1485" i="1"/>
  <c r="V1485" i="1"/>
  <c r="O1605" i="1"/>
  <c r="L1605" i="1"/>
  <c r="O1606" i="1"/>
  <c r="J1607" i="1"/>
  <c r="T1486" i="1"/>
  <c r="V1486" i="1"/>
  <c r="L1606" i="1"/>
  <c r="T1487" i="1"/>
  <c r="V1487" i="1"/>
  <c r="J1608" i="1"/>
  <c r="O1607" i="1"/>
  <c r="L1607" i="1"/>
  <c r="T1488" i="1"/>
  <c r="V1488" i="1"/>
  <c r="O1608" i="1"/>
  <c r="J1609" i="1"/>
  <c r="L1608" i="1"/>
  <c r="T1489" i="1"/>
  <c r="V1489" i="1"/>
  <c r="J1610" i="1"/>
  <c r="O1609" i="1"/>
  <c r="L1609" i="1"/>
  <c r="T1490" i="1"/>
  <c r="V1490" i="1"/>
  <c r="J1611" i="1"/>
  <c r="O1610" i="1"/>
  <c r="L1610" i="1"/>
  <c r="O1611" i="1"/>
  <c r="J1612" i="1"/>
  <c r="T1491" i="1"/>
  <c r="V1491" i="1"/>
  <c r="L1611" i="1"/>
  <c r="T1492" i="1"/>
  <c r="V1492" i="1"/>
  <c r="O1612" i="1"/>
  <c r="J1613" i="1"/>
  <c r="L1612" i="1"/>
  <c r="T1493" i="1"/>
  <c r="V1493" i="1"/>
  <c r="J1614" i="1"/>
  <c r="O1613" i="1"/>
  <c r="L1613" i="1"/>
  <c r="J1615" i="1"/>
  <c r="T1494" i="1"/>
  <c r="V1494" i="1"/>
  <c r="O1614" i="1"/>
  <c r="L1614" i="1"/>
  <c r="O1615" i="1"/>
  <c r="J1616" i="1"/>
  <c r="T1495" i="1"/>
  <c r="V1495" i="1"/>
  <c r="L1615" i="1"/>
  <c r="J1617" i="1"/>
  <c r="O1616" i="1"/>
  <c r="T1496" i="1"/>
  <c r="V1496" i="1"/>
  <c r="L1616" i="1"/>
  <c r="J1618" i="1"/>
  <c r="O1617" i="1"/>
  <c r="T1497" i="1"/>
  <c r="V1497" i="1"/>
  <c r="L1617" i="1"/>
  <c r="T1498" i="1"/>
  <c r="V1498" i="1"/>
  <c r="J1619" i="1"/>
  <c r="O1618" i="1"/>
  <c r="L1618" i="1"/>
  <c r="T1499" i="1"/>
  <c r="V1499" i="1"/>
  <c r="J1620" i="1"/>
  <c r="O1619" i="1"/>
  <c r="L1619" i="1"/>
  <c r="O1620" i="1"/>
  <c r="J1621" i="1"/>
  <c r="T1500" i="1"/>
  <c r="V1500" i="1"/>
  <c r="L1620" i="1"/>
  <c r="J1622" i="1"/>
  <c r="O1621" i="1"/>
  <c r="T1501" i="1"/>
  <c r="V1501" i="1"/>
  <c r="L1621" i="1"/>
  <c r="J1623" i="1"/>
  <c r="O1622" i="1"/>
  <c r="T1502" i="1"/>
  <c r="V1502" i="1"/>
  <c r="L1622" i="1"/>
  <c r="T1503" i="1"/>
  <c r="V1503" i="1"/>
  <c r="J1624" i="1"/>
  <c r="O1623" i="1"/>
  <c r="L1623" i="1"/>
  <c r="J1625" i="1"/>
  <c r="T1504" i="1"/>
  <c r="V1504" i="1"/>
  <c r="O1624" i="1"/>
  <c r="L1624" i="1"/>
  <c r="T1505" i="1"/>
  <c r="V1505" i="1"/>
  <c r="J1626" i="1"/>
  <c r="O1625" i="1"/>
  <c r="L1625" i="1"/>
  <c r="O1626" i="1"/>
  <c r="J1627" i="1"/>
  <c r="T1506" i="1"/>
  <c r="V1506" i="1"/>
  <c r="L1626" i="1"/>
  <c r="T1507" i="1"/>
  <c r="V1507" i="1"/>
  <c r="J1628" i="1"/>
  <c r="O1627" i="1"/>
  <c r="L1627" i="1"/>
  <c r="O1628" i="1"/>
  <c r="J1629" i="1"/>
  <c r="T1508" i="1"/>
  <c r="V1508" i="1"/>
  <c r="L1628" i="1"/>
  <c r="J1630" i="1"/>
  <c r="O1629" i="1"/>
  <c r="T1509" i="1"/>
  <c r="V1509" i="1"/>
  <c r="L1629" i="1"/>
  <c r="T1510" i="1"/>
  <c r="V1510" i="1"/>
  <c r="O1630" i="1"/>
  <c r="J1631" i="1"/>
  <c r="L1630" i="1"/>
  <c r="O1631" i="1"/>
  <c r="T1511" i="1"/>
  <c r="V1511" i="1"/>
  <c r="J1632" i="1"/>
  <c r="L1631" i="1"/>
  <c r="T1512" i="1"/>
  <c r="V1512" i="1"/>
  <c r="J1633" i="1"/>
  <c r="O1632" i="1"/>
  <c r="L1632" i="1"/>
  <c r="O1633" i="1"/>
  <c r="J1634" i="1"/>
  <c r="T1513" i="1"/>
  <c r="V1513" i="1"/>
  <c r="L1633" i="1"/>
  <c r="O1634" i="1"/>
  <c r="T1514" i="1"/>
  <c r="V1514" i="1"/>
  <c r="J1635" i="1"/>
  <c r="L1634" i="1"/>
  <c r="J1636" i="1"/>
  <c r="T1515" i="1"/>
  <c r="V1515" i="1"/>
  <c r="O1635" i="1"/>
  <c r="L1635" i="1"/>
  <c r="O1636" i="1"/>
  <c r="T1516" i="1"/>
  <c r="V1516" i="1"/>
  <c r="J1637" i="1"/>
  <c r="L1636" i="1"/>
  <c r="J1638" i="1"/>
  <c r="O1637" i="1"/>
  <c r="T1517" i="1"/>
  <c r="V1517" i="1"/>
  <c r="L1637" i="1"/>
  <c r="O1638" i="1"/>
  <c r="T1518" i="1"/>
  <c r="V1518" i="1"/>
  <c r="J1639" i="1"/>
  <c r="L1638" i="1"/>
  <c r="O1639" i="1"/>
  <c r="J1640" i="1"/>
  <c r="T1519" i="1"/>
  <c r="V1519" i="1"/>
  <c r="L1639" i="1"/>
  <c r="J1641" i="1"/>
  <c r="O1640" i="1"/>
  <c r="T1520" i="1"/>
  <c r="V1520" i="1"/>
  <c r="L1640" i="1"/>
  <c r="O1641" i="1"/>
  <c r="T1521" i="1"/>
  <c r="V1521" i="1"/>
  <c r="J1642" i="1"/>
  <c r="L1641" i="1"/>
  <c r="O1642" i="1"/>
  <c r="J1643" i="1"/>
  <c r="T1522" i="1"/>
  <c r="V1522" i="1"/>
  <c r="L1642" i="1"/>
  <c r="T1523" i="1"/>
  <c r="V1523" i="1"/>
  <c r="O1643" i="1"/>
  <c r="J1644" i="1"/>
  <c r="L1643" i="1"/>
  <c r="J1645" i="1"/>
  <c r="O1644" i="1"/>
  <c r="T1524" i="1"/>
  <c r="V1524" i="1"/>
  <c r="L1644" i="1"/>
  <c r="J1646" i="1"/>
  <c r="O1645" i="1"/>
  <c r="T1525" i="1"/>
  <c r="V1525" i="1"/>
  <c r="L1645" i="1"/>
  <c r="O1646" i="1"/>
  <c r="J1647" i="1"/>
  <c r="T1526" i="1"/>
  <c r="V1526" i="1"/>
  <c r="L1646" i="1"/>
  <c r="J1648" i="1"/>
  <c r="O1647" i="1"/>
  <c r="T1527" i="1"/>
  <c r="V1527" i="1"/>
  <c r="L1647" i="1"/>
  <c r="J1649" i="1"/>
  <c r="O1648" i="1"/>
  <c r="T1528" i="1"/>
  <c r="V1528" i="1"/>
  <c r="L1648" i="1"/>
  <c r="T1529" i="1"/>
  <c r="V1529" i="1"/>
  <c r="J1650" i="1"/>
  <c r="O1649" i="1"/>
  <c r="L1649" i="1"/>
  <c r="T1530" i="1"/>
  <c r="V1530" i="1"/>
  <c r="J1651" i="1"/>
  <c r="O1650" i="1"/>
  <c r="L1650" i="1"/>
  <c r="J1652" i="1"/>
  <c r="T1531" i="1"/>
  <c r="V1531" i="1"/>
  <c r="O1651" i="1"/>
  <c r="L1651" i="1"/>
  <c r="J1653" i="1"/>
  <c r="O1652" i="1"/>
  <c r="T1532" i="1"/>
  <c r="V1532" i="1"/>
  <c r="L1652" i="1"/>
  <c r="T1533" i="1"/>
  <c r="V1533" i="1"/>
  <c r="J1654" i="1"/>
  <c r="O1653" i="1"/>
  <c r="L1653" i="1"/>
  <c r="J1655" i="1"/>
  <c r="O1654" i="1"/>
  <c r="T1534" i="1"/>
  <c r="V1534" i="1"/>
  <c r="L1654" i="1"/>
  <c r="T1535" i="1"/>
  <c r="V1535" i="1"/>
  <c r="O1655" i="1"/>
  <c r="J1656" i="1"/>
  <c r="L1655" i="1"/>
  <c r="T1536" i="1"/>
  <c r="V1536" i="1"/>
  <c r="J1657" i="1"/>
  <c r="O1656" i="1"/>
  <c r="L1656" i="1"/>
  <c r="T1537" i="1"/>
  <c r="V1537" i="1"/>
  <c r="O1657" i="1"/>
  <c r="J1658" i="1"/>
  <c r="L1657" i="1"/>
  <c r="J1659" i="1"/>
  <c r="T1538" i="1"/>
  <c r="V1538" i="1"/>
  <c r="O1658" i="1"/>
  <c r="L1658" i="1"/>
  <c r="T1539" i="1"/>
  <c r="V1539" i="1"/>
  <c r="O1659" i="1"/>
  <c r="J1660" i="1"/>
  <c r="L1659" i="1"/>
  <c r="T1540" i="1"/>
  <c r="V1540" i="1"/>
  <c r="J1661" i="1"/>
  <c r="O1660" i="1"/>
  <c r="L1660" i="1"/>
  <c r="O1661" i="1"/>
  <c r="J1662" i="1"/>
  <c r="T1541" i="1"/>
  <c r="V1541" i="1"/>
  <c r="L1661" i="1"/>
  <c r="J1663" i="1"/>
  <c r="O1662" i="1"/>
  <c r="T1542" i="1"/>
  <c r="V1542" i="1"/>
  <c r="L1662" i="1"/>
  <c r="T1543" i="1"/>
  <c r="V1543" i="1"/>
  <c r="O1663" i="1"/>
  <c r="J1664" i="1"/>
  <c r="L1663" i="1"/>
  <c r="J1665" i="1"/>
  <c r="T1544" i="1"/>
  <c r="V1544" i="1"/>
  <c r="O1664" i="1"/>
  <c r="L1664" i="1"/>
  <c r="O1665" i="1"/>
  <c r="J1666" i="1"/>
  <c r="T1545" i="1"/>
  <c r="V1545" i="1"/>
  <c r="L1665" i="1"/>
  <c r="O1666" i="1"/>
  <c r="J1667" i="1"/>
  <c r="T1546" i="1"/>
  <c r="V1546" i="1"/>
  <c r="L1666" i="1"/>
  <c r="T1547" i="1"/>
  <c r="V1547" i="1"/>
  <c r="O1667" i="1"/>
  <c r="J1668" i="1"/>
  <c r="L1667" i="1"/>
  <c r="T1548" i="1"/>
  <c r="V1548" i="1"/>
  <c r="O1668" i="1"/>
  <c r="J1669" i="1"/>
  <c r="L1668" i="1"/>
  <c r="O1669" i="1"/>
  <c r="J1670" i="1"/>
  <c r="T1549" i="1"/>
  <c r="V1549" i="1"/>
  <c r="L1669" i="1"/>
  <c r="J1671" i="1"/>
  <c r="T1550" i="1"/>
  <c r="V1550" i="1"/>
  <c r="O1670" i="1"/>
  <c r="L1670" i="1"/>
  <c r="J1672" i="1"/>
  <c r="O1671" i="1"/>
  <c r="T1551" i="1"/>
  <c r="V1551" i="1"/>
  <c r="L1671" i="1"/>
  <c r="T1552" i="1"/>
  <c r="V1552" i="1"/>
  <c r="J1673" i="1"/>
  <c r="O1672" i="1"/>
  <c r="L1672" i="1"/>
  <c r="J1674" i="1"/>
  <c r="O1673" i="1"/>
  <c r="T1553" i="1"/>
  <c r="V1553" i="1"/>
  <c r="L1673" i="1"/>
  <c r="J1675" i="1"/>
  <c r="O1674" i="1"/>
  <c r="T1554" i="1"/>
  <c r="V1554" i="1"/>
  <c r="L1674" i="1"/>
  <c r="O1675" i="1"/>
  <c r="T1555" i="1"/>
  <c r="V1555" i="1"/>
  <c r="J1676" i="1"/>
  <c r="L1675" i="1"/>
  <c r="T1556" i="1"/>
  <c r="V1556" i="1"/>
  <c r="O1676" i="1"/>
  <c r="J1677" i="1"/>
  <c r="L1676" i="1"/>
  <c r="J1678" i="1"/>
  <c r="O1677" i="1"/>
  <c r="T1557" i="1"/>
  <c r="V1557" i="1"/>
  <c r="L1677" i="1"/>
  <c r="J1679" i="1"/>
  <c r="O1678" i="1"/>
  <c r="T1558" i="1"/>
  <c r="V1558" i="1"/>
  <c r="L1678" i="1"/>
  <c r="J1680" i="1"/>
  <c r="T1559" i="1"/>
  <c r="V1559" i="1"/>
  <c r="O1679" i="1"/>
  <c r="L1679" i="1"/>
  <c r="O1680" i="1"/>
  <c r="T1560" i="1"/>
  <c r="V1560" i="1"/>
  <c r="J1681" i="1"/>
  <c r="L1680" i="1"/>
  <c r="J1682" i="1"/>
  <c r="T1561" i="1"/>
  <c r="V1561" i="1"/>
  <c r="O1681" i="1"/>
  <c r="L1681" i="1"/>
  <c r="T1562" i="1"/>
  <c r="V1562" i="1"/>
  <c r="O1682" i="1"/>
  <c r="J1683" i="1"/>
  <c r="L1682" i="1"/>
  <c r="T1563" i="1"/>
  <c r="V1563" i="1"/>
  <c r="J1684" i="1"/>
  <c r="O1683" i="1"/>
  <c r="L1683" i="1"/>
  <c r="J1685" i="1"/>
  <c r="T1564" i="1"/>
  <c r="V1564" i="1"/>
  <c r="O1684" i="1"/>
  <c r="L1684" i="1"/>
  <c r="O1685" i="1"/>
  <c r="J1686" i="1"/>
  <c r="T1565" i="1"/>
  <c r="V1565" i="1"/>
  <c r="L1685" i="1"/>
  <c r="J1687" i="1"/>
  <c r="O1686" i="1"/>
  <c r="T1566" i="1"/>
  <c r="V1566" i="1"/>
  <c r="L1686" i="1"/>
  <c r="J1688" i="1"/>
  <c r="T1567" i="1"/>
  <c r="V1567" i="1"/>
  <c r="O1687" i="1"/>
  <c r="L1687" i="1"/>
  <c r="O1688" i="1"/>
  <c r="T1568" i="1"/>
  <c r="V1568" i="1"/>
  <c r="J1689" i="1"/>
  <c r="L1688" i="1"/>
  <c r="T1569" i="1"/>
  <c r="V1569" i="1"/>
  <c r="O1689" i="1"/>
  <c r="J1690" i="1"/>
  <c r="L1689" i="1"/>
  <c r="J1691" i="1"/>
  <c r="T1570" i="1"/>
  <c r="V1570" i="1"/>
  <c r="O1690" i="1"/>
  <c r="L1690" i="1"/>
  <c r="T1571" i="1"/>
  <c r="V1571" i="1"/>
  <c r="J1692" i="1"/>
  <c r="O1691" i="1"/>
  <c r="L1691" i="1"/>
  <c r="O1692" i="1"/>
  <c r="J1693" i="1"/>
  <c r="T1572" i="1"/>
  <c r="V1572" i="1"/>
  <c r="L1692" i="1"/>
  <c r="T1573" i="1"/>
  <c r="V1573" i="1"/>
  <c r="J1694" i="1"/>
  <c r="O1693" i="1"/>
  <c r="L1693" i="1"/>
  <c r="O1694" i="1"/>
  <c r="J1695" i="1"/>
  <c r="T1574" i="1"/>
  <c r="V1574" i="1"/>
  <c r="L1694" i="1"/>
  <c r="J1696" i="1"/>
  <c r="T1575" i="1"/>
  <c r="V1575" i="1"/>
  <c r="O1695" i="1"/>
  <c r="L1695" i="1"/>
  <c r="J1697" i="1"/>
  <c r="T1576" i="1"/>
  <c r="V1576" i="1"/>
  <c r="O1696" i="1"/>
  <c r="L1696" i="1"/>
  <c r="J1698" i="1"/>
  <c r="T1577" i="1"/>
  <c r="V1577" i="1"/>
  <c r="O1697" i="1"/>
  <c r="L1697" i="1"/>
  <c r="T1578" i="1"/>
  <c r="V1578" i="1"/>
  <c r="O1698" i="1"/>
  <c r="J1699" i="1"/>
  <c r="L1698" i="1"/>
  <c r="T1579" i="1"/>
  <c r="V1579" i="1"/>
  <c r="O1699" i="1"/>
  <c r="J1700" i="1"/>
  <c r="L1699" i="1"/>
  <c r="T1580" i="1"/>
  <c r="V1580" i="1"/>
  <c r="O1700" i="1"/>
  <c r="J1701" i="1"/>
  <c r="L1700" i="1"/>
  <c r="O1701" i="1"/>
  <c r="T1581" i="1"/>
  <c r="V1581" i="1"/>
  <c r="J1702" i="1"/>
  <c r="L1701" i="1"/>
  <c r="J1703" i="1"/>
  <c r="T1582" i="1"/>
  <c r="V1582" i="1"/>
  <c r="O1702" i="1"/>
  <c r="L1702" i="1"/>
  <c r="O1703" i="1"/>
  <c r="J1704" i="1"/>
  <c r="T1583" i="1"/>
  <c r="V1583" i="1"/>
  <c r="L1703" i="1"/>
  <c r="T1584" i="1"/>
  <c r="V1584" i="1"/>
  <c r="J1705" i="1"/>
  <c r="O1704" i="1"/>
  <c r="L1704" i="1"/>
  <c r="J1706" i="1"/>
  <c r="O1705" i="1"/>
  <c r="T1585" i="1"/>
  <c r="V1585" i="1"/>
  <c r="L1705" i="1"/>
  <c r="O1706" i="1"/>
  <c r="J1707" i="1"/>
  <c r="T1586" i="1"/>
  <c r="V1586" i="1"/>
  <c r="L1706" i="1"/>
  <c r="O1707" i="1"/>
  <c r="J1708" i="1"/>
  <c r="T1587" i="1"/>
  <c r="V1587" i="1"/>
  <c r="L1707" i="1"/>
  <c r="J1709" i="1"/>
  <c r="O1708" i="1"/>
  <c r="T1588" i="1"/>
  <c r="V1588" i="1"/>
  <c r="L1708" i="1"/>
  <c r="O1709" i="1"/>
  <c r="T1589" i="1"/>
  <c r="V1589" i="1"/>
  <c r="J1710" i="1"/>
  <c r="L1709" i="1"/>
  <c r="J1711" i="1"/>
  <c r="T1590" i="1"/>
  <c r="V1590" i="1"/>
  <c r="O1710" i="1"/>
  <c r="L1710" i="1"/>
  <c r="J1712" i="1"/>
  <c r="T1591" i="1"/>
  <c r="V1591" i="1"/>
  <c r="O1711" i="1"/>
  <c r="L1711" i="1"/>
  <c r="J1713" i="1"/>
  <c r="O1712" i="1"/>
  <c r="T1592" i="1"/>
  <c r="V1592" i="1"/>
  <c r="L1712" i="1"/>
  <c r="T1593" i="1"/>
  <c r="V1593" i="1"/>
  <c r="J1714" i="1"/>
  <c r="O1713" i="1"/>
  <c r="L1713" i="1"/>
  <c r="J1715" i="1"/>
  <c r="T1594" i="1"/>
  <c r="V1594" i="1"/>
  <c r="O1714" i="1"/>
  <c r="L1714" i="1"/>
  <c r="O1715" i="1"/>
  <c r="T1595" i="1"/>
  <c r="V1595" i="1"/>
  <c r="J1716" i="1"/>
  <c r="L1715" i="1"/>
  <c r="O1716" i="1"/>
  <c r="J1717" i="1"/>
  <c r="T1596" i="1"/>
  <c r="V1596" i="1"/>
  <c r="L1716" i="1"/>
  <c r="O1717" i="1"/>
  <c r="T1597" i="1"/>
  <c r="V1597" i="1"/>
  <c r="J1718" i="1"/>
  <c r="L1717" i="1"/>
  <c r="O1718" i="1"/>
  <c r="J1719" i="1"/>
  <c r="T1598" i="1"/>
  <c r="V1598" i="1"/>
  <c r="L1718" i="1"/>
  <c r="J1720" i="1"/>
  <c r="T1599" i="1"/>
  <c r="V1599" i="1"/>
  <c r="O1719" i="1"/>
  <c r="L1719" i="1"/>
  <c r="O1720" i="1"/>
  <c r="T1600" i="1"/>
  <c r="V1600" i="1"/>
  <c r="J1721" i="1"/>
  <c r="L1720" i="1"/>
  <c r="T1601" i="1"/>
  <c r="V1601" i="1"/>
  <c r="O1721" i="1"/>
  <c r="J1722" i="1"/>
  <c r="L1721" i="1"/>
  <c r="J1723" i="1"/>
  <c r="O1722" i="1"/>
  <c r="T1602" i="1"/>
  <c r="V1602" i="1"/>
  <c r="L1722" i="1"/>
  <c r="O1723" i="1"/>
  <c r="J1724" i="1"/>
  <c r="T1603" i="1"/>
  <c r="V1603" i="1"/>
  <c r="L1723" i="1"/>
  <c r="O1724" i="1"/>
  <c r="J1725" i="1"/>
  <c r="T1604" i="1"/>
  <c r="V1604" i="1"/>
  <c r="L1724" i="1"/>
  <c r="T1605" i="1"/>
  <c r="V1605" i="1"/>
  <c r="O1725" i="1"/>
  <c r="J1726" i="1"/>
  <c r="L1725" i="1"/>
  <c r="J1727" i="1"/>
  <c r="O1726" i="1"/>
  <c r="T1606" i="1"/>
  <c r="V1606" i="1"/>
  <c r="L1726" i="1"/>
  <c r="J1728" i="1"/>
  <c r="O1727" i="1"/>
  <c r="T1607" i="1"/>
  <c r="V1607" i="1"/>
  <c r="L1727" i="1"/>
  <c r="T1608" i="1"/>
  <c r="V1608" i="1"/>
  <c r="O1728" i="1"/>
  <c r="J1729" i="1"/>
  <c r="L1728" i="1"/>
  <c r="T1609" i="1"/>
  <c r="V1609" i="1"/>
  <c r="O1729" i="1"/>
  <c r="J1730" i="1"/>
  <c r="L1729" i="1"/>
  <c r="O1730" i="1"/>
  <c r="J1731" i="1"/>
  <c r="T1610" i="1"/>
  <c r="V1610" i="1"/>
  <c r="L1730" i="1"/>
  <c r="T1611" i="1"/>
  <c r="V1611" i="1"/>
  <c r="O1731" i="1"/>
  <c r="J1732" i="1"/>
  <c r="L1731" i="1"/>
  <c r="O1732" i="1"/>
  <c r="J1733" i="1"/>
  <c r="T1612" i="1"/>
  <c r="V1612" i="1"/>
  <c r="L1732" i="1"/>
  <c r="J1734" i="1"/>
  <c r="O1733" i="1"/>
  <c r="T1613" i="1"/>
  <c r="V1613" i="1"/>
  <c r="L1733" i="1"/>
  <c r="J1735" i="1"/>
  <c r="T1614" i="1"/>
  <c r="V1614" i="1"/>
  <c r="O1734" i="1"/>
  <c r="L1734" i="1"/>
  <c r="O1735" i="1"/>
  <c r="J1736" i="1"/>
  <c r="T1615" i="1"/>
  <c r="V1615" i="1"/>
  <c r="L1735" i="1"/>
  <c r="O1736" i="1"/>
  <c r="T1616" i="1"/>
  <c r="V1616" i="1"/>
  <c r="J1737" i="1"/>
  <c r="L1736" i="1"/>
  <c r="O1737" i="1"/>
  <c r="T1617" i="1"/>
  <c r="V1617" i="1"/>
  <c r="J1738" i="1"/>
  <c r="L1737" i="1"/>
  <c r="O1738" i="1"/>
  <c r="J1739" i="1"/>
  <c r="T1618" i="1"/>
  <c r="V1618" i="1"/>
  <c r="L1738" i="1"/>
  <c r="T1619" i="1"/>
  <c r="V1619" i="1"/>
  <c r="O1739" i="1"/>
  <c r="J1740" i="1"/>
  <c r="L1739" i="1"/>
  <c r="O1740" i="1"/>
  <c r="T1620" i="1"/>
  <c r="V1620" i="1"/>
  <c r="J1741" i="1"/>
  <c r="L1740" i="1"/>
  <c r="J1742" i="1"/>
  <c r="T1621" i="1"/>
  <c r="V1621" i="1"/>
  <c r="O1741" i="1"/>
  <c r="L1741" i="1"/>
  <c r="O1742" i="1"/>
  <c r="T1622" i="1"/>
  <c r="V1622" i="1"/>
  <c r="J1743" i="1"/>
  <c r="L1742" i="1"/>
  <c r="J1744" i="1"/>
  <c r="T1623" i="1"/>
  <c r="V1623" i="1"/>
  <c r="O1743" i="1"/>
  <c r="L1743" i="1"/>
  <c r="J1745" i="1"/>
  <c r="T1624" i="1"/>
  <c r="V1624" i="1"/>
  <c r="O1744" i="1"/>
  <c r="L1744" i="1"/>
  <c r="T1625" i="1"/>
  <c r="V1625" i="1"/>
  <c r="J1746" i="1"/>
  <c r="O1745" i="1"/>
  <c r="L1745" i="1"/>
  <c r="O1746" i="1"/>
  <c r="T1626" i="1"/>
  <c r="V1626" i="1"/>
  <c r="J1747" i="1"/>
  <c r="L1746" i="1"/>
  <c r="T1627" i="1"/>
  <c r="V1627" i="1"/>
  <c r="J1748" i="1"/>
  <c r="O1747" i="1"/>
  <c r="L1747" i="1"/>
  <c r="J1749" i="1"/>
  <c r="T1628" i="1"/>
  <c r="V1628" i="1"/>
  <c r="O1748" i="1"/>
  <c r="L1748" i="1"/>
  <c r="T1629" i="1"/>
  <c r="V1629" i="1"/>
  <c r="J1750" i="1"/>
  <c r="O1749" i="1"/>
  <c r="L1749" i="1"/>
  <c r="T1630" i="1"/>
  <c r="V1630" i="1"/>
  <c r="O1750" i="1"/>
  <c r="J1751" i="1"/>
  <c r="L1750" i="1"/>
  <c r="J1752" i="1"/>
  <c r="O1751" i="1"/>
  <c r="T1631" i="1"/>
  <c r="V1631" i="1"/>
  <c r="L1751" i="1"/>
  <c r="J1753" i="1"/>
  <c r="T1632" i="1"/>
  <c r="V1632" i="1"/>
  <c r="O1752" i="1"/>
  <c r="L1752" i="1"/>
  <c r="J1754" i="1"/>
  <c r="T1633" i="1"/>
  <c r="V1633" i="1"/>
  <c r="O1753" i="1"/>
  <c r="L1753" i="1"/>
  <c r="T1634" i="1"/>
  <c r="V1634" i="1"/>
  <c r="J1755" i="1"/>
  <c r="O1754" i="1"/>
  <c r="L1754" i="1"/>
  <c r="O1755" i="1"/>
  <c r="T1635" i="1"/>
  <c r="V1635" i="1"/>
  <c r="J1756" i="1"/>
  <c r="L1755" i="1"/>
  <c r="O1756" i="1"/>
  <c r="T1636" i="1"/>
  <c r="V1636" i="1"/>
  <c r="J1757" i="1"/>
  <c r="L1756" i="1"/>
  <c r="O1757" i="1"/>
  <c r="T1637" i="1"/>
  <c r="V1637" i="1"/>
  <c r="J1758" i="1"/>
  <c r="L1757" i="1"/>
  <c r="T1638" i="1"/>
  <c r="V1638" i="1"/>
  <c r="O1758" i="1"/>
  <c r="J1759" i="1"/>
  <c r="L1758" i="1"/>
  <c r="J1760" i="1"/>
  <c r="T1639" i="1"/>
  <c r="V1639" i="1"/>
  <c r="O1759" i="1"/>
  <c r="L1759" i="1"/>
  <c r="J1761" i="1"/>
  <c r="O1760" i="1"/>
  <c r="T1640" i="1"/>
  <c r="V1640" i="1"/>
  <c r="L1760" i="1"/>
  <c r="J1762" i="1"/>
  <c r="O1761" i="1"/>
  <c r="T1641" i="1"/>
  <c r="V1641" i="1"/>
  <c r="L1761" i="1"/>
  <c r="J1763" i="1"/>
  <c r="T1642" i="1"/>
  <c r="V1642" i="1"/>
  <c r="O1762" i="1"/>
  <c r="L1762" i="1"/>
  <c r="T1643" i="1"/>
  <c r="V1643" i="1"/>
  <c r="O1763" i="1"/>
  <c r="J1764" i="1"/>
  <c r="L1763" i="1"/>
  <c r="J1765" i="1"/>
  <c r="T1644" i="1"/>
  <c r="V1644" i="1"/>
  <c r="O1764" i="1"/>
  <c r="L1764" i="1"/>
  <c r="T1645" i="1"/>
  <c r="V1645" i="1"/>
  <c r="O1765" i="1"/>
  <c r="J1766" i="1"/>
  <c r="L1765" i="1"/>
  <c r="T1646" i="1"/>
  <c r="V1646" i="1"/>
  <c r="O1766" i="1"/>
  <c r="J1767" i="1"/>
  <c r="L1766" i="1"/>
  <c r="T1647" i="1"/>
  <c r="V1647" i="1"/>
  <c r="O1767" i="1"/>
  <c r="J1768" i="1"/>
  <c r="L1767" i="1"/>
  <c r="J1769" i="1"/>
  <c r="O1768" i="1"/>
  <c r="T1648" i="1"/>
  <c r="V1648" i="1"/>
  <c r="L1768" i="1"/>
  <c r="T1649" i="1"/>
  <c r="V1649" i="1"/>
  <c r="J1770" i="1"/>
  <c r="O1769" i="1"/>
  <c r="L1769" i="1"/>
  <c r="T1650" i="1"/>
  <c r="V1650" i="1"/>
  <c r="J1771" i="1"/>
  <c r="O1770" i="1"/>
  <c r="L1770" i="1"/>
  <c r="J1772" i="1"/>
  <c r="T1651" i="1"/>
  <c r="V1651" i="1"/>
  <c r="O1771" i="1"/>
  <c r="L1771" i="1"/>
  <c r="J1773" i="1"/>
  <c r="T1652" i="1"/>
  <c r="V1652" i="1"/>
  <c r="O1772" i="1"/>
  <c r="L1772" i="1"/>
  <c r="T1653" i="1"/>
  <c r="V1653" i="1"/>
  <c r="J1774" i="1"/>
  <c r="O1773" i="1"/>
  <c r="L1773" i="1"/>
  <c r="O1774" i="1"/>
  <c r="T1654" i="1"/>
  <c r="V1654" i="1"/>
  <c r="J1775" i="1"/>
  <c r="L1774" i="1"/>
  <c r="T1655" i="1"/>
  <c r="V1655" i="1"/>
  <c r="O1775" i="1"/>
  <c r="J1776" i="1"/>
  <c r="L1775" i="1"/>
  <c r="J1777" i="1"/>
  <c r="T1656" i="1"/>
  <c r="V1656" i="1"/>
  <c r="O1776" i="1"/>
  <c r="L1776" i="1"/>
  <c r="J1778" i="1"/>
  <c r="O1777" i="1"/>
  <c r="T1657" i="1"/>
  <c r="V1657" i="1"/>
  <c r="L1777" i="1"/>
  <c r="O1778" i="1"/>
  <c r="J1779" i="1"/>
  <c r="T1658" i="1"/>
  <c r="V1658" i="1"/>
  <c r="L1778" i="1"/>
  <c r="O1779" i="1"/>
  <c r="T1659" i="1"/>
  <c r="V1659" i="1"/>
  <c r="J1780" i="1"/>
  <c r="L1779" i="1"/>
  <c r="T1660" i="1"/>
  <c r="V1660" i="1"/>
  <c r="J1781" i="1"/>
  <c r="O1780" i="1"/>
  <c r="L1780" i="1"/>
  <c r="O1781" i="1"/>
  <c r="T1661" i="1"/>
  <c r="V1661" i="1"/>
  <c r="J1782" i="1"/>
  <c r="L1781" i="1"/>
  <c r="J1783" i="1"/>
  <c r="O1782" i="1"/>
  <c r="T1662" i="1"/>
  <c r="V1662" i="1"/>
  <c r="L1782" i="1"/>
  <c r="O1783" i="1"/>
  <c r="T1663" i="1"/>
  <c r="V1663" i="1"/>
  <c r="J1784" i="1"/>
  <c r="L1783" i="1"/>
  <c r="T1664" i="1"/>
  <c r="V1664" i="1"/>
  <c r="J1785" i="1"/>
  <c r="O1784" i="1"/>
  <c r="L1784" i="1"/>
  <c r="O1785" i="1"/>
  <c r="J1786" i="1"/>
  <c r="T1665" i="1"/>
  <c r="V1665" i="1"/>
  <c r="L1785" i="1"/>
  <c r="O1786" i="1"/>
  <c r="J1787" i="1"/>
  <c r="T1666" i="1"/>
  <c r="V1666" i="1"/>
  <c r="L1786" i="1"/>
  <c r="T1667" i="1"/>
  <c r="V1667" i="1"/>
  <c r="O1787" i="1"/>
  <c r="J1788" i="1"/>
  <c r="L1787" i="1"/>
  <c r="T1668" i="1"/>
  <c r="V1668" i="1"/>
  <c r="O1788" i="1"/>
  <c r="J1789" i="1"/>
  <c r="L1788" i="1"/>
  <c r="T1669" i="1"/>
  <c r="V1669" i="1"/>
  <c r="O1789" i="1"/>
  <c r="J1790" i="1"/>
  <c r="L1789" i="1"/>
  <c r="O1790" i="1"/>
  <c r="T1670" i="1"/>
  <c r="V1670" i="1"/>
  <c r="J1791" i="1"/>
  <c r="L1790" i="1"/>
  <c r="T1671" i="1"/>
  <c r="V1671" i="1"/>
  <c r="O1791" i="1"/>
  <c r="J1792" i="1"/>
  <c r="L1791" i="1"/>
  <c r="J1793" i="1"/>
  <c r="O1792" i="1"/>
  <c r="T1672" i="1"/>
  <c r="V1672" i="1"/>
  <c r="L1792" i="1"/>
  <c r="T1673" i="1"/>
  <c r="V1673" i="1"/>
  <c r="J1794" i="1"/>
  <c r="O1793" i="1"/>
  <c r="L1793" i="1"/>
  <c r="O1794" i="1"/>
  <c r="J1795" i="1"/>
  <c r="T1674" i="1"/>
  <c r="V1674" i="1"/>
  <c r="L1794" i="1"/>
  <c r="J1796" i="1"/>
  <c r="T1675" i="1"/>
  <c r="V1675" i="1"/>
  <c r="O1795" i="1"/>
  <c r="L1795" i="1"/>
  <c r="O1796" i="1"/>
  <c r="T1676" i="1"/>
  <c r="V1676" i="1"/>
  <c r="J1797" i="1"/>
  <c r="L1796" i="1"/>
  <c r="T1677" i="1"/>
  <c r="V1677" i="1"/>
  <c r="O1797" i="1"/>
  <c r="J1798" i="1"/>
  <c r="L1797" i="1"/>
  <c r="J1799" i="1"/>
  <c r="T1678" i="1"/>
  <c r="V1678" i="1"/>
  <c r="O1798" i="1"/>
  <c r="L1798" i="1"/>
  <c r="J1800" i="1"/>
  <c r="O1799" i="1"/>
  <c r="T1679" i="1"/>
  <c r="V1679" i="1"/>
  <c r="L1799" i="1"/>
  <c r="J1801" i="1"/>
  <c r="O1800" i="1"/>
  <c r="T1680" i="1"/>
  <c r="V1680" i="1"/>
  <c r="L1800" i="1"/>
  <c r="O1801" i="1"/>
  <c r="J1802" i="1"/>
  <c r="T1681" i="1"/>
  <c r="V1681" i="1"/>
  <c r="L1801" i="1"/>
  <c r="T1682" i="1"/>
  <c r="V1682" i="1"/>
  <c r="J1803" i="1"/>
  <c r="O1802" i="1"/>
  <c r="L1802" i="1"/>
  <c r="T1683" i="1"/>
  <c r="V1683" i="1"/>
  <c r="O1803" i="1"/>
  <c r="J1804" i="1"/>
  <c r="L1803" i="1"/>
  <c r="J1805" i="1"/>
  <c r="O1804" i="1"/>
  <c r="T1684" i="1"/>
  <c r="V1684" i="1"/>
  <c r="L1804" i="1"/>
  <c r="O1805" i="1"/>
  <c r="T1685" i="1"/>
  <c r="V1685" i="1"/>
  <c r="J1806" i="1"/>
  <c r="L1805" i="1"/>
  <c r="T1686" i="1"/>
  <c r="V1686" i="1"/>
  <c r="J1807" i="1"/>
  <c r="O1806" i="1"/>
  <c r="L1806" i="1"/>
  <c r="T1687" i="1"/>
  <c r="V1687" i="1"/>
  <c r="J1808" i="1"/>
  <c r="O1807" i="1"/>
  <c r="L1807" i="1"/>
  <c r="J1809" i="1"/>
  <c r="O1808" i="1"/>
  <c r="T1688" i="1"/>
  <c r="V1688" i="1"/>
  <c r="L1808" i="1"/>
  <c r="T1689" i="1"/>
  <c r="V1689" i="1"/>
  <c r="J1810" i="1"/>
  <c r="O1809" i="1"/>
  <c r="L1809" i="1"/>
  <c r="O1810" i="1"/>
  <c r="T1690" i="1"/>
  <c r="V1690" i="1"/>
  <c r="J1811" i="1"/>
  <c r="L1810" i="1"/>
  <c r="J1812" i="1"/>
  <c r="O1811" i="1"/>
  <c r="T1691" i="1"/>
  <c r="V1691" i="1"/>
  <c r="L1811" i="1"/>
  <c r="O1812" i="1"/>
  <c r="T1692" i="1"/>
  <c r="V1692" i="1"/>
  <c r="J1813" i="1"/>
  <c r="L1812" i="1"/>
  <c r="T1693" i="1"/>
  <c r="V1693" i="1"/>
  <c r="J1814" i="1"/>
  <c r="O1813" i="1"/>
  <c r="L1813" i="1"/>
  <c r="J1815" i="1"/>
  <c r="O1814" i="1"/>
  <c r="T1694" i="1"/>
  <c r="V1694" i="1"/>
  <c r="L1814" i="1"/>
  <c r="O1815" i="1"/>
  <c r="J1816" i="1"/>
  <c r="T1695" i="1"/>
  <c r="V1695" i="1"/>
  <c r="L1815" i="1"/>
  <c r="J1817" i="1"/>
  <c r="T1696" i="1"/>
  <c r="V1696" i="1"/>
  <c r="O1816" i="1"/>
  <c r="L1816" i="1"/>
  <c r="J1818" i="1"/>
  <c r="O1817" i="1"/>
  <c r="T1697" i="1"/>
  <c r="V1697" i="1"/>
  <c r="L1817" i="1"/>
  <c r="T1698" i="1"/>
  <c r="V1698" i="1"/>
  <c r="J1819" i="1"/>
  <c r="O1818" i="1"/>
  <c r="L1818" i="1"/>
  <c r="O1819" i="1"/>
  <c r="J1820" i="1"/>
  <c r="T1699" i="1"/>
  <c r="V1699" i="1"/>
  <c r="L1819" i="1"/>
  <c r="T1700" i="1"/>
  <c r="V1700" i="1"/>
  <c r="O1820" i="1"/>
  <c r="J1821" i="1"/>
  <c r="L1820" i="1"/>
  <c r="O1821" i="1"/>
  <c r="T1701" i="1"/>
  <c r="V1701" i="1"/>
  <c r="J1822" i="1"/>
  <c r="L1821" i="1"/>
  <c r="J1823" i="1"/>
  <c r="O1822" i="1"/>
  <c r="T1702" i="1"/>
  <c r="V1702" i="1"/>
  <c r="L1822" i="1"/>
  <c r="O1823" i="1"/>
  <c r="T1703" i="1"/>
  <c r="V1703" i="1"/>
  <c r="J1824" i="1"/>
  <c r="L1823" i="1"/>
  <c r="O1824" i="1"/>
  <c r="J1825" i="1"/>
  <c r="T1704" i="1"/>
  <c r="V1704" i="1"/>
  <c r="L1824" i="1"/>
  <c r="J1826" i="1"/>
  <c r="O1825" i="1"/>
  <c r="T1705" i="1"/>
  <c r="V1705" i="1"/>
  <c r="L1825" i="1"/>
  <c r="O1826" i="1"/>
  <c r="T1706" i="1"/>
  <c r="V1706" i="1"/>
  <c r="J1827" i="1"/>
  <c r="L1826" i="1"/>
  <c r="J1828" i="1"/>
  <c r="O1827" i="1"/>
  <c r="T1707" i="1"/>
  <c r="V1707" i="1"/>
  <c r="L1827" i="1"/>
  <c r="J1829" i="1"/>
  <c r="T1708" i="1"/>
  <c r="V1708" i="1"/>
  <c r="O1828" i="1"/>
  <c r="L1828" i="1"/>
  <c r="J1830" i="1"/>
  <c r="O1829" i="1"/>
  <c r="T1709" i="1"/>
  <c r="V1709" i="1"/>
  <c r="L1829" i="1"/>
  <c r="T1710" i="1"/>
  <c r="V1710" i="1"/>
  <c r="O1830" i="1"/>
  <c r="J1831" i="1"/>
  <c r="L1830" i="1"/>
  <c r="T1711" i="1"/>
  <c r="V1711" i="1"/>
  <c r="J1832" i="1"/>
  <c r="O1831" i="1"/>
  <c r="L1831" i="1"/>
  <c r="T1712" i="1"/>
  <c r="V1712" i="1"/>
  <c r="O1832" i="1"/>
  <c r="J1833" i="1"/>
  <c r="L1832" i="1"/>
  <c r="T1713" i="1"/>
  <c r="V1713" i="1"/>
  <c r="O1833" i="1"/>
  <c r="J1834" i="1"/>
  <c r="L1833" i="1"/>
  <c r="J1835" i="1"/>
  <c r="T1714" i="1"/>
  <c r="V1714" i="1"/>
  <c r="O1834" i="1"/>
  <c r="L1834" i="1"/>
  <c r="J1836" i="1"/>
  <c r="T1715" i="1"/>
  <c r="V1715" i="1"/>
  <c r="O1835" i="1"/>
  <c r="L1835" i="1"/>
  <c r="J1837" i="1"/>
  <c r="T1716" i="1"/>
  <c r="V1716" i="1"/>
  <c r="O1836" i="1"/>
  <c r="T1717" i="1"/>
  <c r="V1717" i="1"/>
  <c r="J1838" i="1"/>
  <c r="O1837" i="1"/>
  <c r="J1839" i="1"/>
  <c r="O1839" i="1"/>
  <c r="T1718" i="1"/>
  <c r="V1718" i="1"/>
  <c r="O1838" i="1"/>
</calcChain>
</file>

<file path=xl/sharedStrings.xml><?xml version="1.0" encoding="utf-8"?>
<sst xmlns="http://schemas.openxmlformats.org/spreadsheetml/2006/main" count="312" uniqueCount="50">
  <si>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</si>
  <si>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Stock Market Data Used in "Irrational Exuberance" Princeton University Press, 2000, 2005, 2015, updated</t>
  </si>
  <si>
    <t>Cyclically</t>
  </si>
  <si>
    <t xml:space="preserve">Cyclically </t>
  </si>
  <si>
    <t xml:space="preserve">Robert J. Shiller </t>
  </si>
  <si>
    <t>Adjusted</t>
  </si>
  <si>
    <t>Price</t>
  </si>
  <si>
    <t>Total Return Price</t>
  </si>
  <si>
    <t xml:space="preserve">  Consumer</t>
  </si>
  <si>
    <t>Real</t>
  </si>
  <si>
    <t>Earnings</t>
  </si>
  <si>
    <t>Monthly</t>
  </si>
  <si>
    <t>S&amp;P</t>
  </si>
  <si>
    <t>Long</t>
  </si>
  <si>
    <t>Total</t>
  </si>
  <si>
    <t>TR</t>
  </si>
  <si>
    <t>Ratio</t>
  </si>
  <si>
    <t>Excess</t>
  </si>
  <si>
    <t>10 Year</t>
  </si>
  <si>
    <t>Real 10 Year</t>
  </si>
  <si>
    <t>Comp.</t>
  </si>
  <si>
    <t>Dividend</t>
  </si>
  <si>
    <t>Index</t>
  </si>
  <si>
    <t xml:space="preserve">Date  </t>
  </si>
  <si>
    <t>Interest</t>
  </si>
  <si>
    <t>Return</t>
  </si>
  <si>
    <t>Scaled</t>
  </si>
  <si>
    <t>P/E10 or</t>
  </si>
  <si>
    <t>TR P/E10 or</t>
  </si>
  <si>
    <t>CAPE</t>
  </si>
  <si>
    <t>Bond</t>
  </si>
  <si>
    <t>Annualized Stock</t>
  </si>
  <si>
    <t xml:space="preserve">Annualized Bonds </t>
  </si>
  <si>
    <t xml:space="preserve">Excess Annualized </t>
  </si>
  <si>
    <t>Date</t>
  </si>
  <si>
    <t>P</t>
  </si>
  <si>
    <t>D</t>
  </si>
  <si>
    <t>E</t>
  </si>
  <si>
    <t>CPI</t>
  </si>
  <si>
    <t>Fraction</t>
  </si>
  <si>
    <t>Rate GS10</t>
  </si>
  <si>
    <t>TR CAPE</t>
  </si>
  <si>
    <t>Yield</t>
  </si>
  <si>
    <t>Returns</t>
  </si>
  <si>
    <t>Real Return</t>
  </si>
  <si>
    <t>NA</t>
  </si>
  <si>
    <t>July price is July 3rd close</t>
  </si>
  <si>
    <t>March Estimated</t>
  </si>
  <si>
    <t>June/July CPI estimated</t>
  </si>
  <si>
    <t>July GS10 is July 3rd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</si>
</sst>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409]mmm\-yy;@"/>
    <numFmt numFmtId="165" formatCode="0.0000"/>
    <numFmt numFmtId="166" formatCode="_(* #,##0.00000_);_(* \(#,##0.00000\);_(* &quot;-&quot;??_);_(@_)"/>
  </numFmts>
  <fonts count="35">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3"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4"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65" fontId="2" fillId="0" borderId="0" xfId="0" applyNumberFormat="1" applyFont="1" applyAlignment="1">
      <alignment horizontal="center" vertical="center"/>
    </xf>
    <xf numFmtId="166" fontId="0" fillId="0" borderId="0" xfId="30" applyNumberFormat="1" applyFont="1"/>
    <xf numFmtId="166"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65"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xr:uid="{00000000-0005-0000-0000-000000000000}"/>
    <cellStyle name="_x000a_bidires=100_x000d_ 2" xfId="2" xr:uid="{00000000-0005-0000-0000-000001000000}"/>
    <cellStyle name="20% - Accent1 2" xfId="3" xr:uid="{00000000-0005-0000-0000-000002000000}"/>
    <cellStyle name="20% - Accent2 2" xfId="4" xr:uid="{00000000-0005-0000-0000-000003000000}"/>
    <cellStyle name="20% - Accent3 2" xfId="5" xr:uid="{00000000-0005-0000-0000-000004000000}"/>
    <cellStyle name="20% - Accent4 2" xfId="6" xr:uid="{00000000-0005-0000-0000-000005000000}"/>
    <cellStyle name="20% - Accent5 2" xfId="7" xr:uid="{00000000-0005-0000-0000-000006000000}"/>
    <cellStyle name="20% - Accent6 2" xfId="8" xr:uid="{00000000-0005-0000-0000-000007000000}"/>
    <cellStyle name="40% - Accent1 2" xfId="9" xr:uid="{00000000-0005-0000-0000-000008000000}"/>
    <cellStyle name="40% - Accent2 2" xfId="10" xr:uid="{00000000-0005-0000-0000-000009000000}"/>
    <cellStyle name="40% - Accent3 2" xfId="11" xr:uid="{00000000-0005-0000-0000-00000A000000}"/>
    <cellStyle name="40% - Accent4 2" xfId="12" xr:uid="{00000000-0005-0000-0000-00000B000000}"/>
    <cellStyle name="40% - Accent5 2" xfId="13" xr:uid="{00000000-0005-0000-0000-00000C000000}"/>
    <cellStyle name="40% - Accent6 2" xfId="14" xr:uid="{00000000-0005-0000-0000-00000D000000}"/>
    <cellStyle name="60% - Accent1 2" xfId="15" xr:uid="{00000000-0005-0000-0000-00000E000000}"/>
    <cellStyle name="60% - Accent2 2" xfId="16" xr:uid="{00000000-0005-0000-0000-00000F000000}"/>
    <cellStyle name="60% - Accent3 2" xfId="17" xr:uid="{00000000-0005-0000-0000-000010000000}"/>
    <cellStyle name="60% - Accent4 2" xfId="18" xr:uid="{00000000-0005-0000-0000-000011000000}"/>
    <cellStyle name="60% - Accent5 2" xfId="19" xr:uid="{00000000-0005-0000-0000-000012000000}"/>
    <cellStyle name="60% - Accent6 2" xfId="20" xr:uid="{00000000-0005-0000-0000-000013000000}"/>
    <cellStyle name="Accent1 2" xfId="21" xr:uid="{00000000-0005-0000-0000-000014000000}"/>
    <cellStyle name="Accent2 2" xfId="22" xr:uid="{00000000-0005-0000-0000-000015000000}"/>
    <cellStyle name="Accent3 2" xfId="23" xr:uid="{00000000-0005-0000-0000-000016000000}"/>
    <cellStyle name="Accent4 2" xfId="24" xr:uid="{00000000-0005-0000-0000-000017000000}"/>
    <cellStyle name="Accent5 2" xfId="25" xr:uid="{00000000-0005-0000-0000-000018000000}"/>
    <cellStyle name="Accent6 2" xfId="26" xr:uid="{00000000-0005-0000-0000-000019000000}"/>
    <cellStyle name="Bad 2" xfId="27" xr:uid="{00000000-0005-0000-0000-00001A000000}"/>
    <cellStyle name="Calculation 2" xfId="28" xr:uid="{00000000-0005-0000-0000-00001B000000}"/>
    <cellStyle name="Check Cell 2" xfId="29" xr:uid="{00000000-0005-0000-0000-00001C000000}"/>
    <cellStyle name="Comma" xfId="30" builtinId="3"/>
    <cellStyle name="Currency 2" xfId="31" xr:uid="{00000000-0005-0000-0000-00001E000000}"/>
    <cellStyle name="Explanatory Text 2" xfId="32" xr:uid="{00000000-0005-0000-0000-00001F000000}"/>
    <cellStyle name="Good 2" xfId="33" xr:uid="{00000000-0005-0000-0000-000020000000}"/>
    <cellStyle name="Heading 1 2" xfId="34" xr:uid="{00000000-0005-0000-0000-000021000000}"/>
    <cellStyle name="Heading 2 2" xfId="35" xr:uid="{00000000-0005-0000-0000-000022000000}"/>
    <cellStyle name="Heading 3 2" xfId="36" xr:uid="{00000000-0005-0000-0000-000023000000}"/>
    <cellStyle name="Heading 4 2" xfId="37" xr:uid="{00000000-0005-0000-0000-000024000000}"/>
    <cellStyle name="Input 2" xfId="38" xr:uid="{00000000-0005-0000-0000-000025000000}"/>
    <cellStyle name="Linked Cell 2" xfId="39" xr:uid="{00000000-0005-0000-0000-000026000000}"/>
    <cellStyle name="Neutral 2" xfId="40" xr:uid="{00000000-0005-0000-0000-000027000000}"/>
    <cellStyle name="Normal" xfId="0" builtinId="0"/>
    <cellStyle name="Normal 2" xfId="41" xr:uid="{00000000-0005-0000-0000-000029000000}"/>
    <cellStyle name="Normal 3" xfId="42" xr:uid="{00000000-0005-0000-0000-00002A000000}"/>
    <cellStyle name="Normal 4" xfId="43" xr:uid="{00000000-0005-0000-0000-00002B000000}"/>
    <cellStyle name="Normal 5" xfId="44" xr:uid="{00000000-0005-0000-0000-00002C000000}"/>
    <cellStyle name="Note 2" xfId="45" xr:uid="{00000000-0005-0000-0000-00002D000000}"/>
    <cellStyle name="Output 2" xfId="46" xr:uid="{00000000-0005-0000-0000-00002E000000}"/>
    <cellStyle name="Percent" xfId="47" builtinId="5"/>
    <cellStyle name="Style 1" xfId="48" xr:uid="{00000000-0005-0000-0000-000030000000}"/>
    <cellStyle name="Title 2" xfId="49" xr:uid="{00000000-0005-0000-0000-000031000000}"/>
    <cellStyle name="Total 2" xfId="50" xr:uid="{00000000-0005-0000-0000-000032000000}"/>
    <cellStyle name="Warning Text 2" xfId="51" xr:uid="{00000000-0005-0000-0000-000033000000}"/>
    <cellStyle name="Обычный_RTS_select_issues" xfId="52"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Data!$F$9:$F$1863</c:f>
              <c:numCache>
                <c:formatCode>0.00</c:formatCode>
                <c:ptCount val="1855"/>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numCache>
            </c:numRef>
          </c:xVal>
          <c:yVal>
            <c:numRef>
              <c:f>Data!$H$9:$H$1863</c:f>
              <c:numCache>
                <c:formatCode>0.00</c:formatCode>
                <c:ptCount val="1855"/>
                <c:pt idx="0">
                  <c:v>108.5415084725082</c:v>
                </c:pt>
                <c:pt idx="1">
                  <c:v>106.74879631438398</c:v>
                </c:pt>
                <c:pt idx="2">
                  <c:v>107.7614137396031</c:v>
                </c:pt>
                <c:pt idx="3">
                  <c:v>114.9973691253891</c:v>
                </c:pt>
                <c:pt idx="4">
                  <c:v>120.65054050687209</c:v>
                </c:pt>
                <c:pt idx="5">
                  <c:v>121.54229408027564</c:v>
                </c:pt>
                <c:pt idx="6">
                  <c:v>119.27283215761491</c:v>
                </c:pt>
                <c:pt idx="7">
                  <c:v>122.71795199410651</c:v>
                </c:pt>
                <c:pt idx="8">
                  <c:v>121.09293316301162</c:v>
                </c:pt>
                <c:pt idx="9">
                  <c:v>113.07177412594712</c:v>
                </c:pt>
                <c:pt idx="10">
                  <c:v>114.30349279834307</c:v>
                </c:pt>
                <c:pt idx="11">
                  <c:v>114.13255015922246</c:v>
                </c:pt>
                <c:pt idx="12">
                  <c:v>117.02198180882303</c:v>
                </c:pt>
                <c:pt idx="13">
                  <c:v>117.50355375042311</c:v>
                </c:pt>
                <c:pt idx="14">
                  <c:v>119.55865187211008</c:v>
                </c:pt>
                <c:pt idx="15">
                  <c:v>120.20788337246614</c:v>
                </c:pt>
                <c:pt idx="16">
                  <c:v>120.20788337246614</c:v>
                </c:pt>
                <c:pt idx="17">
                  <c:v>119.91671420480776</c:v>
                </c:pt>
                <c:pt idx="18">
                  <c:v>120.98196915630184</c:v>
                </c:pt>
                <c:pt idx="19">
                  <c:v>118.67936255038052</c:v>
                </c:pt>
                <c:pt idx="20">
                  <c:v>115.70911019762154</c:v>
                </c:pt>
                <c:pt idx="21">
                  <c:v>118.77813617098114</c:v>
                </c:pt>
                <c:pt idx="22">
                  <c:v>114.87046770148793</c:v>
                </c:pt>
                <c:pt idx="23">
                  <c:v>119.38578732746613</c:v>
                </c:pt>
                <c:pt idx="24">
                  <c:v>120.32768703024692</c:v>
                </c:pt>
                <c:pt idx="25">
                  <c:v>118.65245517336137</c:v>
                </c:pt>
                <c:pt idx="26">
                  <c:v>117.73088270599546</c:v>
                </c:pt>
                <c:pt idx="27">
                  <c:v>116.1181308881051</c:v>
                </c:pt>
                <c:pt idx="28">
                  <c:v>118.9148374760757</c:v>
                </c:pt>
                <c:pt idx="29">
                  <c:v>120.82002072667464</c:v>
                </c:pt>
                <c:pt idx="30">
                  <c:v>120.57741024328772</c:v>
                </c:pt>
                <c:pt idx="31">
                  <c:v>120.57741024328772</c:v>
                </c:pt>
                <c:pt idx="32">
                  <c:v>111.35821187458563</c:v>
                </c:pt>
                <c:pt idx="33">
                  <c:v>104.01764706250907</c:v>
                </c:pt>
                <c:pt idx="34">
                  <c:v>103.50324134784768</c:v>
                </c:pt>
                <c:pt idx="35">
                  <c:v>110.58486871498168</c:v>
                </c:pt>
                <c:pt idx="36">
                  <c:v>114.79618026730145</c:v>
                </c:pt>
                <c:pt idx="37">
                  <c:v>118.24499255001007</c:v>
                </c:pt>
                <c:pt idx="38">
                  <c:v>116.52058640865577</c:v>
                </c:pt>
                <c:pt idx="39">
                  <c:v>115.08832490699452</c:v>
                </c:pt>
                <c:pt idx="40">
                  <c:v>112.96877126133504</c:v>
                </c:pt>
                <c:pt idx="41">
                  <c:v>115.18514866570355</c:v>
                </c:pt>
                <c:pt idx="42">
                  <c:v>114.26347930975263</c:v>
                </c:pt>
                <c:pt idx="43">
                  <c:v>115.44341133087327</c:v>
                </c:pt>
                <c:pt idx="44">
                  <c:v>117.25124998706146</c:v>
                </c:pt>
                <c:pt idx="45">
                  <c:v>118.91130662337612</c:v>
                </c:pt>
                <c:pt idx="46">
                  <c:v>120.95207011586675</c:v>
                </c:pt>
                <c:pt idx="47">
                  <c:v>120.15807403195514</c:v>
                </c:pt>
                <c:pt idx="48">
                  <c:v>120.15807403195514</c:v>
                </c:pt>
                <c:pt idx="49">
                  <c:v>119.8934086706513</c:v>
                </c:pt>
                <c:pt idx="50">
                  <c:v>121.48140083847446</c:v>
                </c:pt>
                <c:pt idx="51">
                  <c:v>122.06127501075031</c:v>
                </c:pt>
                <c:pt idx="52">
                  <c:v>120.29415531497585</c:v>
                </c:pt>
                <c:pt idx="53">
                  <c:v>119.88658638701992</c:v>
                </c:pt>
                <c:pt idx="54">
                  <c:v>120.16030005457017</c:v>
                </c:pt>
                <c:pt idx="55">
                  <c:v>119.6854372916726</c:v>
                </c:pt>
                <c:pt idx="56">
                  <c:v>119.61287271946964</c:v>
                </c:pt>
                <c:pt idx="57">
                  <c:v>117.6968770466177</c:v>
                </c:pt>
                <c:pt idx="58">
                  <c:v>120.64422994408835</c:v>
                </c:pt>
                <c:pt idx="59">
                  <c:v>121.69352764306558</c:v>
                </c:pt>
                <c:pt idx="60">
                  <c:v>125.28950140382609</c:v>
                </c:pt>
                <c:pt idx="61">
                  <c:v>126.9750103913215</c:v>
                </c:pt>
                <c:pt idx="62">
                  <c:v>126.69409222673893</c:v>
                </c:pt>
                <c:pt idx="63">
                  <c:v>122.99670911408511</c:v>
                </c:pt>
                <c:pt idx="64">
                  <c:v>122.80946504414715</c:v>
                </c:pt>
                <c:pt idx="65">
                  <c:v>125.37957189124582</c:v>
                </c:pt>
                <c:pt idx="66">
                  <c:v>123.86897463954402</c:v>
                </c:pt>
                <c:pt idx="67">
                  <c:v>117.62306076904065</c:v>
                </c:pt>
                <c:pt idx="68">
                  <c:v>109.41717128658534</c:v>
                </c:pt>
                <c:pt idx="69">
                  <c:v>106.84593253925337</c:v>
                </c:pt>
                <c:pt idx="70">
                  <c:v>103.86358749654549</c:v>
                </c:pt>
                <c:pt idx="71">
                  <c:v>101.45811489134211</c:v>
                </c:pt>
                <c:pt idx="72">
                  <c:v>98.858586529263803</c:v>
                </c:pt>
                <c:pt idx="73">
                  <c:v>95.501773903188976</c:v>
                </c:pt>
                <c:pt idx="74">
                  <c:v>94.876616447292321</c:v>
                </c:pt>
                <c:pt idx="75">
                  <c:v>85.593199363870539</c:v>
                </c:pt>
                <c:pt idx="76">
                  <c:v>84.064435711190299</c:v>
                </c:pt>
                <c:pt idx="77">
                  <c:v>82.478609942915909</c:v>
                </c:pt>
                <c:pt idx="78">
                  <c:v>85.299166206556194</c:v>
                </c:pt>
                <c:pt idx="79">
                  <c:v>94.830102040816328</c:v>
                </c:pt>
                <c:pt idx="80">
                  <c:v>101.72538012224165</c:v>
                </c:pt>
                <c:pt idx="81">
                  <c:v>103.92315068043823</c:v>
                </c:pt>
                <c:pt idx="82">
                  <c:v>104.39992780078259</c:v>
                </c:pt>
                <c:pt idx="83">
                  <c:v>104.07968262347958</c:v>
                </c:pt>
                <c:pt idx="84">
                  <c:v>107.2993198495945</c:v>
                </c:pt>
                <c:pt idx="85">
                  <c:v>106.08117735312477</c:v>
                </c:pt>
                <c:pt idx="86">
                  <c:v>110.38282008652469</c:v>
                </c:pt>
                <c:pt idx="87">
                  <c:v>114.66914816553927</c:v>
                </c:pt>
                <c:pt idx="88">
                  <c:v>118.84699320688253</c:v>
                </c:pt>
                <c:pt idx="89">
                  <c:v>124.09486216014857</c:v>
                </c:pt>
                <c:pt idx="90">
                  <c:v>125.22022908627329</c:v>
                </c:pt>
                <c:pt idx="91">
                  <c:v>122.76111573764814</c:v>
                </c:pt>
                <c:pt idx="92">
                  <c:v>125.25192098449897</c:v>
                </c:pt>
                <c:pt idx="93">
                  <c:v>125.22022908627329</c:v>
                </c:pt>
                <c:pt idx="94">
                  <c:v>126.27834947088431</c:v>
                </c:pt>
                <c:pt idx="95">
                  <c:v>128.47090681133633</c:v>
                </c:pt>
                <c:pt idx="96">
                  <c:v>131.77920469335061</c:v>
                </c:pt>
                <c:pt idx="97">
                  <c:v>135.01229871382731</c:v>
                </c:pt>
                <c:pt idx="98">
                  <c:v>134.35589305327645</c:v>
                </c:pt>
                <c:pt idx="99">
                  <c:v>140.38704889238781</c:v>
                </c:pt>
                <c:pt idx="100">
                  <c:v>146.71749937294641</c:v>
                </c:pt>
                <c:pt idx="101">
                  <c:v>149.19687554921558</c:v>
                </c:pt>
                <c:pt idx="102">
                  <c:v>150.44129377327502</c:v>
                </c:pt>
                <c:pt idx="103">
                  <c:v>151.5584320933736</c:v>
                </c:pt>
                <c:pt idx="104">
                  <c:v>151.84751917933139</c:v>
                </c:pt>
                <c:pt idx="105">
                  <c:v>159.4418512360912</c:v>
                </c:pt>
                <c:pt idx="106">
                  <c:v>159.47595778864655</c:v>
                </c:pt>
                <c:pt idx="107">
                  <c:v>154.47187351895954</c:v>
                </c:pt>
                <c:pt idx="108">
                  <c:v>155.85240024718507</c:v>
                </c:pt>
                <c:pt idx="109">
                  <c:v>158.59735445897502</c:v>
                </c:pt>
                <c:pt idx="110">
                  <c:v>160.1233086803862</c:v>
                </c:pt>
                <c:pt idx="111">
                  <c:v>162.63502130654683</c:v>
                </c:pt>
                <c:pt idx="112">
                  <c:v>154.3002674750191</c:v>
                </c:pt>
                <c:pt idx="113">
                  <c:v>158.14268987063312</c:v>
                </c:pt>
                <c:pt idx="114">
                  <c:v>165.40602844506722</c:v>
                </c:pt>
                <c:pt idx="115">
                  <c:v>171.34876000596785</c:v>
                </c:pt>
                <c:pt idx="116">
                  <c:v>169.27315662423285</c:v>
                </c:pt>
                <c:pt idx="117">
                  <c:v>174.17488895891142</c:v>
                </c:pt>
                <c:pt idx="118">
                  <c:v>181.47264162156335</c:v>
                </c:pt>
                <c:pt idx="119">
                  <c:v>187.02318354496023</c:v>
                </c:pt>
                <c:pt idx="120">
                  <c:v>200.23451900846294</c:v>
                </c:pt>
                <c:pt idx="121">
                  <c:v>197.59127439595972</c:v>
                </c:pt>
                <c:pt idx="122">
                  <c:v>199.83299063708083</c:v>
                </c:pt>
                <c:pt idx="123">
                  <c:v>197.22156059378563</c:v>
                </c:pt>
                <c:pt idx="124">
                  <c:v>208.15936524695917</c:v>
                </c:pt>
                <c:pt idx="125">
                  <c:v>210.72132666538329</c:v>
                </c:pt>
                <c:pt idx="126">
                  <c:v>201.34355462548854</c:v>
                </c:pt>
                <c:pt idx="127">
                  <c:v>192.76938775510206</c:v>
                </c:pt>
                <c:pt idx="128">
                  <c:v>187.0595750143776</c:v>
                </c:pt>
                <c:pt idx="129">
                  <c:v>182.36195214430893</c:v>
                </c:pt>
                <c:pt idx="130">
                  <c:v>185.26380309423959</c:v>
                </c:pt>
                <c:pt idx="131">
                  <c:v>179.87648733382551</c:v>
                </c:pt>
                <c:pt idx="132">
                  <c:v>177.18282945361847</c:v>
                </c:pt>
                <c:pt idx="133">
                  <c:v>171.68710616512985</c:v>
                </c:pt>
                <c:pt idx="134">
                  <c:v>171.39058266570825</c:v>
                </c:pt>
                <c:pt idx="135">
                  <c:v>169.81787271654798</c:v>
                </c:pt>
                <c:pt idx="136">
                  <c:v>166.2371320978574</c:v>
                </c:pt>
                <c:pt idx="137">
                  <c:v>163.8736602723273</c:v>
                </c:pt>
                <c:pt idx="138">
                  <c:v>174.67999870177661</c:v>
                </c:pt>
                <c:pt idx="139">
                  <c:v>178.29915853573641</c:v>
                </c:pt>
                <c:pt idx="140">
                  <c:v>185.03066363910369</c:v>
                </c:pt>
                <c:pt idx="141">
                  <c:v>181.67225925396355</c:v>
                </c:pt>
                <c:pt idx="142">
                  <c:v>175.53140064774414</c:v>
                </c:pt>
                <c:pt idx="143">
                  <c:v>178.1170288539258</c:v>
                </c:pt>
                <c:pt idx="144">
                  <c:v>177.20204411666248</c:v>
                </c:pt>
                <c:pt idx="145">
                  <c:v>171.60384779331955</c:v>
                </c:pt>
                <c:pt idx="146">
                  <c:v>175.37207464213586</c:v>
                </c:pt>
                <c:pt idx="147">
                  <c:v>180.75382752709473</c:v>
                </c:pt>
                <c:pt idx="148">
                  <c:v>179.39989795918368</c:v>
                </c:pt>
                <c:pt idx="149">
                  <c:v>186.38269319035422</c:v>
                </c:pt>
                <c:pt idx="150">
                  <c:v>187.24617518472093</c:v>
                </c:pt>
                <c:pt idx="151">
                  <c:v>178.74983913794472</c:v>
                </c:pt>
                <c:pt idx="152">
                  <c:v>182.57391962100235</c:v>
                </c:pt>
                <c:pt idx="153">
                  <c:v>177.62164332025182</c:v>
                </c:pt>
                <c:pt idx="154">
                  <c:v>182.13937998366706</c:v>
                </c:pt>
                <c:pt idx="155">
                  <c:v>176.30103630671834</c:v>
                </c:pt>
                <c:pt idx="156">
                  <c:v>171.01860825258447</c:v>
                </c:pt>
                <c:pt idx="157">
                  <c:v>175.64073279995162</c:v>
                </c:pt>
                <c:pt idx="158">
                  <c:v>174.98042929318487</c:v>
                </c:pt>
                <c:pt idx="159">
                  <c:v>170.57300012608513</c:v>
                </c:pt>
                <c:pt idx="160">
                  <c:v>160.12358527620347</c:v>
                </c:pt>
                <c:pt idx="161">
                  <c:v>153.58090114663815</c:v>
                </c:pt>
                <c:pt idx="162">
                  <c:v>155.24917756610469</c:v>
                </c:pt>
                <c:pt idx="163">
                  <c:v>164.99576270478391</c:v>
                </c:pt>
                <c:pt idx="164">
                  <c:v>161.53050152330016</c:v>
                </c:pt>
                <c:pt idx="165">
                  <c:v>157.98821851453849</c:v>
                </c:pt>
                <c:pt idx="166">
                  <c:v>158.30283002834199</c:v>
                </c:pt>
                <c:pt idx="167">
                  <c:v>159.75467831540269</c:v>
                </c:pt>
                <c:pt idx="168">
                  <c:v>156.07369494408005</c:v>
                </c:pt>
                <c:pt idx="169">
                  <c:v>159.03065913192057</c:v>
                </c:pt>
                <c:pt idx="170">
                  <c:v>163.10219473439221</c:v>
                </c:pt>
                <c:pt idx="171">
                  <c:v>160.85897332679949</c:v>
                </c:pt>
                <c:pt idx="172">
                  <c:v>162.76022787187159</c:v>
                </c:pt>
                <c:pt idx="173">
                  <c:v>165.91045838557844</c:v>
                </c:pt>
                <c:pt idx="174">
                  <c:v>170.03535292489846</c:v>
                </c:pt>
                <c:pt idx="175">
                  <c:v>179.56648257315507</c:v>
                </c:pt>
                <c:pt idx="176">
                  <c:v>179.41479802161393</c:v>
                </c:pt>
                <c:pt idx="177">
                  <c:v>189.83243145512699</c:v>
                </c:pt>
                <c:pt idx="178">
                  <c:v>199.77247742745919</c:v>
                </c:pt>
                <c:pt idx="179">
                  <c:v>193.63730881708665</c:v>
                </c:pt>
                <c:pt idx="180">
                  <c:v>198.24749668373809</c:v>
                </c:pt>
                <c:pt idx="181">
                  <c:v>202.05994854304075</c:v>
                </c:pt>
                <c:pt idx="182">
                  <c:v>200.25006488864005</c:v>
                </c:pt>
                <c:pt idx="183">
                  <c:v>199.95842104431097</c:v>
                </c:pt>
                <c:pt idx="184">
                  <c:v>200.9542764033975</c:v>
                </c:pt>
                <c:pt idx="185">
                  <c:v>212.82171249530873</c:v>
                </c:pt>
                <c:pt idx="186">
                  <c:v>213.36380343229257</c:v>
                </c:pt>
                <c:pt idx="187">
                  <c:v>212.31127172058549</c:v>
                </c:pt>
                <c:pt idx="188">
                  <c:v>217.8463886741948</c:v>
                </c:pt>
                <c:pt idx="189">
                  <c:v>223.3815056278041</c:v>
                </c:pt>
                <c:pt idx="190">
                  <c:v>228.91662258141341</c:v>
                </c:pt>
                <c:pt idx="191">
                  <c:v>220.26669818162378</c:v>
                </c:pt>
                <c:pt idx="192">
                  <c:v>212.7348137490882</c:v>
                </c:pt>
                <c:pt idx="193">
                  <c:v>208.72492185420566</c:v>
                </c:pt>
                <c:pt idx="194">
                  <c:v>213.62279908183143</c:v>
                </c:pt>
                <c:pt idx="195">
                  <c:v>218.5206763094572</c:v>
                </c:pt>
                <c:pt idx="196">
                  <c:v>222.28827417686165</c:v>
                </c:pt>
                <c:pt idx="197">
                  <c:v>218.45349153804221</c:v>
                </c:pt>
                <c:pt idx="198">
                  <c:v>215.68359590125198</c:v>
                </c:pt>
                <c:pt idx="199">
                  <c:v>207.77862633199473</c:v>
                </c:pt>
                <c:pt idx="200">
                  <c:v>207.58099211963074</c:v>
                </c:pt>
                <c:pt idx="201">
                  <c:v>198.24749668373809</c:v>
                </c:pt>
                <c:pt idx="202">
                  <c:v>199.68268697243499</c:v>
                </c:pt>
                <c:pt idx="203">
                  <c:v>193.98782366870324</c:v>
                </c:pt>
                <c:pt idx="204">
                  <c:v>193.23862700011401</c:v>
                </c:pt>
                <c:pt idx="205">
                  <c:v>194.35592200583554</c:v>
                </c:pt>
                <c:pt idx="206">
                  <c:v>186.99395526319023</c:v>
                </c:pt>
                <c:pt idx="207">
                  <c:v>189.91351441675801</c:v>
                </c:pt>
                <c:pt idx="208">
                  <c:v>194.78480974480925</c:v>
                </c:pt>
                <c:pt idx="209">
                  <c:v>191.00383815106306</c:v>
                </c:pt>
                <c:pt idx="210">
                  <c:v>193.6545303845879</c:v>
                </c:pt>
                <c:pt idx="211">
                  <c:v>197.7988880387328</c:v>
                </c:pt>
                <c:pt idx="212">
                  <c:v>202.69676526635857</c:v>
                </c:pt>
                <c:pt idx="213">
                  <c:v>199.2230004175795</c:v>
                </c:pt>
                <c:pt idx="214">
                  <c:v>192.88352865730647</c:v>
                </c:pt>
                <c:pt idx="215">
                  <c:v>189.2025452859838</c:v>
                </c:pt>
                <c:pt idx="216">
                  <c:v>199.77247742745919</c:v>
                </c:pt>
                <c:pt idx="217">
                  <c:v>204.49428591710833</c:v>
                </c:pt>
                <c:pt idx="218">
                  <c:v>202.69222758202613</c:v>
                </c:pt>
                <c:pt idx="219">
                  <c:v>202.30168379092396</c:v>
                </c:pt>
                <c:pt idx="220">
                  <c:v>212.96349610877985</c:v>
                </c:pt>
                <c:pt idx="221">
                  <c:v>216.56626202039456</c:v>
                </c:pt>
                <c:pt idx="222">
                  <c:v>212.16288146175432</c:v>
                </c:pt>
                <c:pt idx="223">
                  <c:v>214.96503272634357</c:v>
                </c:pt>
                <c:pt idx="224">
                  <c:v>217.45102317750843</c:v>
                </c:pt>
                <c:pt idx="225">
                  <c:v>213.49736821064465</c:v>
                </c:pt>
                <c:pt idx="226">
                  <c:v>211.52054072721273</c:v>
                </c:pt>
                <c:pt idx="227">
                  <c:v>207.76929686635435</c:v>
                </c:pt>
                <c:pt idx="228">
                  <c:v>215.36534004985631</c:v>
                </c:pt>
                <c:pt idx="229">
                  <c:v>212.96349610877985</c:v>
                </c:pt>
                <c:pt idx="230">
                  <c:v>211.36226681472888</c:v>
                </c:pt>
                <c:pt idx="231">
                  <c:v>215.76564737336903</c:v>
                </c:pt>
                <c:pt idx="232">
                  <c:v>222.19540913774497</c:v>
                </c:pt>
                <c:pt idx="233">
                  <c:v>220.61394715099948</c:v>
                </c:pt>
                <c:pt idx="234">
                  <c:v>219.03248516425393</c:v>
                </c:pt>
                <c:pt idx="235">
                  <c:v>206.25364558827368</c:v>
                </c:pt>
                <c:pt idx="236">
                  <c:v>200.43620654591592</c:v>
                </c:pt>
                <c:pt idx="237">
                  <c:v>191.39397166414525</c:v>
                </c:pt>
                <c:pt idx="238">
                  <c:v>181.7298276735057</c:v>
                </c:pt>
                <c:pt idx="239">
                  <c:v>177.48560664503742</c:v>
                </c:pt>
                <c:pt idx="240">
                  <c:v>189.02319489345021</c:v>
                </c:pt>
                <c:pt idx="241">
                  <c:v>189.06075490449641</c:v>
                </c:pt>
                <c:pt idx="242">
                  <c:v>183.37893443245773</c:v>
                </c:pt>
                <c:pt idx="243">
                  <c:v>187.24961401000039</c:v>
                </c:pt>
                <c:pt idx="244">
                  <c:v>188.71636703548148</c:v>
                </c:pt>
                <c:pt idx="245">
                  <c:v>189.41373868455233</c:v>
                </c:pt>
                <c:pt idx="246">
                  <c:v>188.58934191940276</c:v>
                </c:pt>
                <c:pt idx="247">
                  <c:v>194.91518986638479</c:v>
                </c:pt>
                <c:pt idx="248">
                  <c:v>213.36380343229257</c:v>
                </c:pt>
                <c:pt idx="249">
                  <c:v>213.36380343229257</c:v>
                </c:pt>
                <c:pt idx="250">
                  <c:v>212.82171249530873</c:v>
                </c:pt>
                <c:pt idx="251">
                  <c:v>219.30770754278481</c:v>
                </c:pt>
                <c:pt idx="252">
                  <c:v>229.1630154025693</c:v>
                </c:pt>
                <c:pt idx="253">
                  <c:v>229.57891924177542</c:v>
                </c:pt>
                <c:pt idx="254">
                  <c:v>238.26295275094037</c:v>
                </c:pt>
                <c:pt idx="255">
                  <c:v>241.05007595874176</c:v>
                </c:pt>
                <c:pt idx="256">
                  <c:v>241.05007595874176</c:v>
                </c:pt>
                <c:pt idx="257">
                  <c:v>239.75178111515788</c:v>
                </c:pt>
                <c:pt idx="258">
                  <c:v>233.44229757756068</c:v>
                </c:pt>
                <c:pt idx="259">
                  <c:v>233.73795763383657</c:v>
                </c:pt>
                <c:pt idx="260">
                  <c:v>227.91530388495099</c:v>
                </c:pt>
                <c:pt idx="261">
                  <c:v>232.4902461162182</c:v>
                </c:pt>
                <c:pt idx="262">
                  <c:v>225.79370259026089</c:v>
                </c:pt>
                <c:pt idx="263">
                  <c:v>220.56933525552196</c:v>
                </c:pt>
                <c:pt idx="264">
                  <c:v>216.45527245188262</c:v>
                </c:pt>
                <c:pt idx="265">
                  <c:v>210.06609744757631</c:v>
                </c:pt>
                <c:pt idx="266">
                  <c:v>207.37875307525215</c:v>
                </c:pt>
                <c:pt idx="267">
                  <c:v>209.93907874046721</c:v>
                </c:pt>
                <c:pt idx="268">
                  <c:v>193.74874458016814</c:v>
                </c:pt>
                <c:pt idx="269">
                  <c:v>189.27348301400392</c:v>
                </c:pt>
                <c:pt idx="270">
                  <c:v>176.13516315418838</c:v>
                </c:pt>
                <c:pt idx="271">
                  <c:v>178.98672135371737</c:v>
                </c:pt>
                <c:pt idx="272">
                  <c:v>184.14130693392423</c:v>
                </c:pt>
                <c:pt idx="273">
                  <c:v>187.15672764275169</c:v>
                </c:pt>
                <c:pt idx="274">
                  <c:v>195.1365043139422</c:v>
                </c:pt>
                <c:pt idx="275">
                  <c:v>190.84934200683148</c:v>
                </c:pt>
                <c:pt idx="276">
                  <c:v>192.14760616127035</c:v>
                </c:pt>
                <c:pt idx="277">
                  <c:v>197.56007991434362</c:v>
                </c:pt>
                <c:pt idx="278">
                  <c:v>209.32003537823405</c:v>
                </c:pt>
                <c:pt idx="279">
                  <c:v>212.1047808599844</c:v>
                </c:pt>
                <c:pt idx="280">
                  <c:v>204.21466866169177</c:v>
                </c:pt>
                <c:pt idx="281">
                  <c:v>201.4299231799414</c:v>
                </c:pt>
                <c:pt idx="282">
                  <c:v>197.2528049573159</c:v>
                </c:pt>
                <c:pt idx="283">
                  <c:v>198.91323114663365</c:v>
                </c:pt>
                <c:pt idx="284">
                  <c:v>199.26418416724331</c:v>
                </c:pt>
                <c:pt idx="285">
                  <c:v>198.55249284241958</c:v>
                </c:pt>
                <c:pt idx="286">
                  <c:v>198.55249284241958</c:v>
                </c:pt>
                <c:pt idx="287">
                  <c:v>199.57342619210783</c:v>
                </c:pt>
                <c:pt idx="288">
                  <c:v>197.2528049573159</c:v>
                </c:pt>
                <c:pt idx="289">
                  <c:v>194.46805947556555</c:v>
                </c:pt>
                <c:pt idx="290">
                  <c:v>194.46805947556555</c:v>
                </c:pt>
                <c:pt idx="291">
                  <c:v>194.37153678813689</c:v>
                </c:pt>
                <c:pt idx="292">
                  <c:v>202.2374474119209</c:v>
                </c:pt>
                <c:pt idx="293">
                  <c:v>203.39952549480904</c:v>
                </c:pt>
                <c:pt idx="294">
                  <c:v>207.06306980135932</c:v>
                </c:pt>
                <c:pt idx="295">
                  <c:v>213.05255405381592</c:v>
                </c:pt>
                <c:pt idx="296">
                  <c:v>214.38691242993588</c:v>
                </c:pt>
                <c:pt idx="297">
                  <c:v>211.2734095523227</c:v>
                </c:pt>
                <c:pt idx="298">
                  <c:v>204.15683154634971</c:v>
                </c:pt>
                <c:pt idx="299">
                  <c:v>194.85377744976358</c:v>
                </c:pt>
                <c:pt idx="300">
                  <c:v>195.35003328044505</c:v>
                </c:pt>
                <c:pt idx="301">
                  <c:v>206.5352898964837</c:v>
                </c:pt>
                <c:pt idx="302">
                  <c:v>203.28642016777499</c:v>
                </c:pt>
                <c:pt idx="303">
                  <c:v>208.15983428238272</c:v>
                </c:pt>
                <c:pt idx="304">
                  <c:v>210.31085352990354</c:v>
                </c:pt>
                <c:pt idx="305">
                  <c:v>209.61545771303952</c:v>
                </c:pt>
                <c:pt idx="306">
                  <c:v>196.02927063904622</c:v>
                </c:pt>
                <c:pt idx="307">
                  <c:v>184.86918839969456</c:v>
                </c:pt>
                <c:pt idx="308">
                  <c:v>194.57360773826122</c:v>
                </c:pt>
                <c:pt idx="309">
                  <c:v>193.08943904021925</c:v>
                </c:pt>
                <c:pt idx="310">
                  <c:v>200.38246973497647</c:v>
                </c:pt>
                <c:pt idx="311">
                  <c:v>193.06256216474898</c:v>
                </c:pt>
                <c:pt idx="312">
                  <c:v>198.74083725603055</c:v>
                </c:pt>
                <c:pt idx="313">
                  <c:v>196.85703785076015</c:v>
                </c:pt>
                <c:pt idx="314">
                  <c:v>197.32798770207776</c:v>
                </c:pt>
                <c:pt idx="315">
                  <c:v>194.05956030259279</c:v>
                </c:pt>
                <c:pt idx="316">
                  <c:v>197.97015450675951</c:v>
                </c:pt>
                <c:pt idx="317">
                  <c:v>207.18935287839781</c:v>
                </c:pt>
                <c:pt idx="318">
                  <c:v>216.40855125003614</c:v>
                </c:pt>
                <c:pt idx="319">
                  <c:v>220.45901730523542</c:v>
                </c:pt>
                <c:pt idx="320">
                  <c:v>224.62310456014416</c:v>
                </c:pt>
                <c:pt idx="321">
                  <c:v>220.51221555310192</c:v>
                </c:pt>
                <c:pt idx="322">
                  <c:v>212.73481375973529</c:v>
                </c:pt>
                <c:pt idx="323">
                  <c:v>217.30975599112745</c:v>
                </c:pt>
                <c:pt idx="324">
                  <c:v>223.25718089193722</c:v>
                </c:pt>
                <c:pt idx="325">
                  <c:v>219.66155004174738</c:v>
                </c:pt>
                <c:pt idx="326">
                  <c:v>209.73844100495384</c:v>
                </c:pt>
                <c:pt idx="327">
                  <c:v>206.13003771884712</c:v>
                </c:pt>
                <c:pt idx="328">
                  <c:v>205.21010635428169</c:v>
                </c:pt>
                <c:pt idx="329">
                  <c:v>228.23150784625085</c:v>
                </c:pt>
                <c:pt idx="330">
                  <c:v>232.40706535472154</c:v>
                </c:pt>
                <c:pt idx="331">
                  <c:v>241.09945559436662</c:v>
                </c:pt>
                <c:pt idx="332">
                  <c:v>240.64196137122741</c:v>
                </c:pt>
                <c:pt idx="333">
                  <c:v>235.60952491669607</c:v>
                </c:pt>
                <c:pt idx="334">
                  <c:v>243.38692671006274</c:v>
                </c:pt>
                <c:pt idx="335">
                  <c:v>254.84348208128802</c:v>
                </c:pt>
                <c:pt idx="336">
                  <c:v>274.23864974411168</c:v>
                </c:pt>
                <c:pt idx="337">
                  <c:v>276.81524797596978</c:v>
                </c:pt>
                <c:pt idx="338">
                  <c:v>280.76348447641942</c:v>
                </c:pt>
                <c:pt idx="339">
                  <c:v>280.43168621411968</c:v>
                </c:pt>
                <c:pt idx="340">
                  <c:v>268.74703262186472</c:v>
                </c:pt>
                <c:pt idx="341">
                  <c:v>259.18568516096917</c:v>
                </c:pt>
                <c:pt idx="342">
                  <c:v>264.62412071968976</c:v>
                </c:pt>
                <c:pt idx="343">
                  <c:v>267.84207244873801</c:v>
                </c:pt>
                <c:pt idx="344">
                  <c:v>254.99576507761799</c:v>
                </c:pt>
                <c:pt idx="345">
                  <c:v>250.66172489916426</c:v>
                </c:pt>
                <c:pt idx="346">
                  <c:v>252.2912890520017</c:v>
                </c:pt>
                <c:pt idx="347">
                  <c:v>232.27464173980982</c:v>
                </c:pt>
                <c:pt idx="348">
                  <c:v>235.3613479423322</c:v>
                </c:pt>
                <c:pt idx="349">
                  <c:v>236.75326046269493</c:v>
                </c:pt>
                <c:pt idx="350">
                  <c:v>238.65948639234625</c:v>
                </c:pt>
                <c:pt idx="351">
                  <c:v>241.70944787978837</c:v>
                </c:pt>
                <c:pt idx="352">
                  <c:v>235.88844982571058</c:v>
                </c:pt>
                <c:pt idx="353">
                  <c:v>231.68418105821809</c:v>
                </c:pt>
                <c:pt idx="354">
                  <c:v>228.85866158587152</c:v>
                </c:pt>
                <c:pt idx="355">
                  <c:v>234.84710503170911</c:v>
                </c:pt>
                <c:pt idx="356">
                  <c:v>226.51539883925849</c:v>
                </c:pt>
                <c:pt idx="357">
                  <c:v>237.61466350851376</c:v>
                </c:pt>
                <c:pt idx="358">
                  <c:v>256.19684185277356</c:v>
                </c:pt>
                <c:pt idx="359">
                  <c:v>275.01113125325514</c:v>
                </c:pt>
                <c:pt idx="360">
                  <c:v>279.5234061572699</c:v>
                </c:pt>
                <c:pt idx="361">
                  <c:v>290.22280954673943</c:v>
                </c:pt>
                <c:pt idx="362">
                  <c:v>300.63079995807084</c:v>
                </c:pt>
                <c:pt idx="363">
                  <c:v>329.97499804034538</c:v>
                </c:pt>
                <c:pt idx="364">
                  <c:v>313.35463573118795</c:v>
                </c:pt>
                <c:pt idx="365">
                  <c:v>344.56848689716651</c:v>
                </c:pt>
                <c:pt idx="366">
                  <c:v>317.443707545606</c:v>
                </c:pt>
                <c:pt idx="367">
                  <c:v>317.87385933584864</c:v>
                </c:pt>
                <c:pt idx="368">
                  <c:v>312.43503288173588</c:v>
                </c:pt>
                <c:pt idx="369">
                  <c:v>308.92013876181636</c:v>
                </c:pt>
                <c:pt idx="370">
                  <c:v>311.75732645476143</c:v>
                </c:pt>
                <c:pt idx="371">
                  <c:v>303.08992281456113</c:v>
                </c:pt>
                <c:pt idx="372">
                  <c:v>313.30067955602254</c:v>
                </c:pt>
                <c:pt idx="373">
                  <c:v>316.00154748322967</c:v>
                </c:pt>
                <c:pt idx="374">
                  <c:v>316.38738575854489</c:v>
                </c:pt>
                <c:pt idx="375">
                  <c:v>323.29591766886523</c:v>
                </c:pt>
                <c:pt idx="376">
                  <c:v>318.73877958241519</c:v>
                </c:pt>
                <c:pt idx="377">
                  <c:v>313.17110906763435</c:v>
                </c:pt>
                <c:pt idx="378">
                  <c:v>320.24631842825863</c:v>
                </c:pt>
                <c:pt idx="379">
                  <c:v>332.67889169181154</c:v>
                </c:pt>
                <c:pt idx="380">
                  <c:v>329.55580442908013</c:v>
                </c:pt>
                <c:pt idx="381">
                  <c:v>298.31512370886037</c:v>
                </c:pt>
                <c:pt idx="382">
                  <c:v>296.49847346864709</c:v>
                </c:pt>
                <c:pt idx="383">
                  <c:v>286.44260338784568</c:v>
                </c:pt>
                <c:pt idx="384">
                  <c:v>297.72288516059251</c:v>
                </c:pt>
                <c:pt idx="385">
                  <c:v>295.96329364073085</c:v>
                </c:pt>
                <c:pt idx="386">
                  <c:v>294.04295784574788</c:v>
                </c:pt>
                <c:pt idx="387">
                  <c:v>282.03377763670125</c:v>
                </c:pt>
                <c:pt idx="388">
                  <c:v>283.00837442497277</c:v>
                </c:pt>
                <c:pt idx="389">
                  <c:v>267.36843794359265</c:v>
                </c:pt>
                <c:pt idx="390">
                  <c:v>255.07991642250832</c:v>
                </c:pt>
                <c:pt idx="391">
                  <c:v>246.88756874178546</c:v>
                </c:pt>
                <c:pt idx="392">
                  <c:v>238.15962412457495</c:v>
                </c:pt>
                <c:pt idx="393">
                  <c:v>233.10952946056966</c:v>
                </c:pt>
                <c:pt idx="394">
                  <c:v>236.60514607299848</c:v>
                </c:pt>
                <c:pt idx="395">
                  <c:v>247.53117988847134</c:v>
                </c:pt>
                <c:pt idx="396">
                  <c:v>245.88968920435249</c:v>
                </c:pt>
                <c:pt idx="397">
                  <c:v>233.88835892551043</c:v>
                </c:pt>
                <c:pt idx="398">
                  <c:v>235.81662955946118</c:v>
                </c:pt>
                <c:pt idx="399">
                  <c:v>244.41729585582345</c:v>
                </c:pt>
                <c:pt idx="400">
                  <c:v>244.89386138128822</c:v>
                </c:pt>
                <c:pt idx="401">
                  <c:v>245.27062116802867</c:v>
                </c:pt>
                <c:pt idx="402">
                  <c:v>255.44313541002066</c:v>
                </c:pt>
                <c:pt idx="403">
                  <c:v>261.03798746303409</c:v>
                </c:pt>
                <c:pt idx="404">
                  <c:v>269.44798278081743</c:v>
                </c:pt>
                <c:pt idx="405">
                  <c:v>285.27621127750479</c:v>
                </c:pt>
                <c:pt idx="406">
                  <c:v>293.97967575714159</c:v>
                </c:pt>
                <c:pt idx="407">
                  <c:v>296.85830171314791</c:v>
                </c:pt>
                <c:pt idx="408">
                  <c:v>303.33521011416195</c:v>
                </c:pt>
                <c:pt idx="409">
                  <c:v>316.64885516069108</c:v>
                </c:pt>
                <c:pt idx="410">
                  <c:v>329.34266936930925</c:v>
                </c:pt>
                <c:pt idx="411">
                  <c:v>325.33960929962694</c:v>
                </c:pt>
                <c:pt idx="412">
                  <c:v>312.88358656242457</c:v>
                </c:pt>
                <c:pt idx="413">
                  <c:v>316.56456993374724</c:v>
                </c:pt>
                <c:pt idx="414">
                  <c:v>326.50322503631838</c:v>
                </c:pt>
                <c:pt idx="415">
                  <c:v>334.80138764614856</c:v>
                </c:pt>
                <c:pt idx="416">
                  <c:v>339.75476517307993</c:v>
                </c:pt>
                <c:pt idx="417">
                  <c:v>344.54004355579929</c:v>
                </c:pt>
                <c:pt idx="418">
                  <c:v>338.8044477158308</c:v>
                </c:pt>
                <c:pt idx="419">
                  <c:v>343.27614525374912</c:v>
                </c:pt>
                <c:pt idx="420">
                  <c:v>355.15047732227504</c:v>
                </c:pt>
                <c:pt idx="421">
                  <c:v>352.63167961076965</c:v>
                </c:pt>
                <c:pt idx="422">
                  <c:v>343.99580174275076</c:v>
                </c:pt>
                <c:pt idx="423">
                  <c:v>339.31803456424052</c:v>
                </c:pt>
                <c:pt idx="424">
                  <c:v>326.65131665843762</c:v>
                </c:pt>
                <c:pt idx="425">
                  <c:v>330.92126851018196</c:v>
                </c:pt>
                <c:pt idx="426">
                  <c:v>333.49709344183145</c:v>
                </c:pt>
                <c:pt idx="427">
                  <c:v>350.1128818992641</c:v>
                </c:pt>
                <c:pt idx="428">
                  <c:v>356.89680894162626</c:v>
                </c:pt>
                <c:pt idx="429">
                  <c:v>338.69383356910282</c:v>
                </c:pt>
                <c:pt idx="430">
                  <c:v>341.94133371886028</c:v>
                </c:pt>
                <c:pt idx="431">
                  <c:v>335.23671285537131</c:v>
                </c:pt>
                <c:pt idx="432">
                  <c:v>329.20031725602263</c:v>
                </c:pt>
                <c:pt idx="433">
                  <c:v>312.15533224655104</c:v>
                </c:pt>
                <c:pt idx="434">
                  <c:v>284.4742431242226</c:v>
                </c:pt>
                <c:pt idx="435">
                  <c:v>285.83699398948835</c:v>
                </c:pt>
                <c:pt idx="436">
                  <c:v>270.20677250324229</c:v>
                </c:pt>
                <c:pt idx="437">
                  <c:v>258.8389746525603</c:v>
                </c:pt>
                <c:pt idx="438">
                  <c:v>268.74352725406135</c:v>
                </c:pt>
                <c:pt idx="439">
                  <c:v>248.6042702976759</c:v>
                </c:pt>
                <c:pt idx="440">
                  <c:v>245.96305627060894</c:v>
                </c:pt>
                <c:pt idx="441">
                  <c:v>216.98335134843751</c:v>
                </c:pt>
                <c:pt idx="442">
                  <c:v>212.92982269777139</c:v>
                </c:pt>
                <c:pt idx="443">
                  <c:v>228.69665843258022</c:v>
                </c:pt>
                <c:pt idx="444">
                  <c:v>241.06403822104707</c:v>
                </c:pt>
                <c:pt idx="445">
                  <c:v>234.84735184593555</c:v>
                </c:pt>
                <c:pt idx="446">
                  <c:v>244.45474351236018</c:v>
                </c:pt>
                <c:pt idx="447">
                  <c:v>254.78885207596801</c:v>
                </c:pt>
                <c:pt idx="448">
                  <c:v>268.51366593088898</c:v>
                </c:pt>
                <c:pt idx="449">
                  <c:v>268.86558423486127</c:v>
                </c:pt>
                <c:pt idx="450">
                  <c:v>275.6891224940693</c:v>
                </c:pt>
                <c:pt idx="451">
                  <c:v>287.52426159103686</c:v>
                </c:pt>
                <c:pt idx="452">
                  <c:v>284.39143065360429</c:v>
                </c:pt>
                <c:pt idx="453">
                  <c:v>284.77893553423712</c:v>
                </c:pt>
                <c:pt idx="454">
                  <c:v>300.8272535074114</c:v>
                </c:pt>
                <c:pt idx="455">
                  <c:v>304.40201405900171</c:v>
                </c:pt>
                <c:pt idx="456">
                  <c:v>308.66307098268948</c:v>
                </c:pt>
                <c:pt idx="457">
                  <c:v>296.64869587145245</c:v>
                </c:pt>
                <c:pt idx="458">
                  <c:v>300.6939053606086</c:v>
                </c:pt>
                <c:pt idx="459">
                  <c:v>307.70143415329869</c:v>
                </c:pt>
                <c:pt idx="460">
                  <c:v>314.69121588636347</c:v>
                </c:pt>
                <c:pt idx="461">
                  <c:v>317.01103170968292</c:v>
                </c:pt>
                <c:pt idx="462">
                  <c:v>321.53976073410689</c:v>
                </c:pt>
                <c:pt idx="463">
                  <c:v>326.00959049446834</c:v>
                </c:pt>
                <c:pt idx="464">
                  <c:v>323.10091679271312</c:v>
                </c:pt>
                <c:pt idx="465">
                  <c:v>318.0694897959184</c:v>
                </c:pt>
                <c:pt idx="466">
                  <c:v>313.47086273012337</c:v>
                </c:pt>
                <c:pt idx="467">
                  <c:v>314.14475979373901</c:v>
                </c:pt>
                <c:pt idx="468">
                  <c:v>310.3915811708884</c:v>
                </c:pt>
                <c:pt idx="469">
                  <c:v>299.30616755764237</c:v>
                </c:pt>
                <c:pt idx="470">
                  <c:v>300.91097253898994</c:v>
                </c:pt>
                <c:pt idx="471">
                  <c:v>290.91505106236008</c:v>
                </c:pt>
                <c:pt idx="472">
                  <c:v>291.57513627457718</c:v>
                </c:pt>
                <c:pt idx="473">
                  <c:v>280.21462189038533</c:v>
                </c:pt>
                <c:pt idx="474">
                  <c:v>266.04992671790433</c:v>
                </c:pt>
                <c:pt idx="475">
                  <c:v>275.16275510204082</c:v>
                </c:pt>
                <c:pt idx="476">
                  <c:v>279.74479533616454</c:v>
                </c:pt>
                <c:pt idx="477">
                  <c:v>301.48396076880044</c:v>
                </c:pt>
                <c:pt idx="478">
                  <c:v>307.37128239991534</c:v>
                </c:pt>
                <c:pt idx="479">
                  <c:v>298.7873368119478</c:v>
                </c:pt>
                <c:pt idx="480">
                  <c:v>306.05067538638184</c:v>
                </c:pt>
                <c:pt idx="481">
                  <c:v>321.26851648639746</c:v>
                </c:pt>
                <c:pt idx="482">
                  <c:v>314.17793699112917</c:v>
                </c:pt>
                <c:pt idx="483">
                  <c:v>323.02967888193979</c:v>
                </c:pt>
                <c:pt idx="484">
                  <c:v>329.99152540956783</c:v>
                </c:pt>
                <c:pt idx="485">
                  <c:v>336.60527961081442</c:v>
                </c:pt>
                <c:pt idx="486">
                  <c:v>331.61077983007306</c:v>
                </c:pt>
                <c:pt idx="487">
                  <c:v>305.90075356231262</c:v>
                </c:pt>
                <c:pt idx="488">
                  <c:v>286.24157018337979</c:v>
                </c:pt>
                <c:pt idx="489">
                  <c:v>287.89232895029664</c:v>
                </c:pt>
                <c:pt idx="490">
                  <c:v>302.56486748202565</c:v>
                </c:pt>
                <c:pt idx="491">
                  <c:v>307.09882038510585</c:v>
                </c:pt>
                <c:pt idx="492">
                  <c:v>304.23281052216907</c:v>
                </c:pt>
                <c:pt idx="493">
                  <c:v>298.45718505856439</c:v>
                </c:pt>
                <c:pt idx="494">
                  <c:v>300.83699947959701</c:v>
                </c:pt>
                <c:pt idx="495">
                  <c:v>301.09456647293126</c:v>
                </c:pt>
                <c:pt idx="496">
                  <c:v>300.78059925033176</c:v>
                </c:pt>
                <c:pt idx="497">
                  <c:v>303.75925249010709</c:v>
                </c:pt>
                <c:pt idx="498">
                  <c:v>304.07632895408426</c:v>
                </c:pt>
                <c:pt idx="499">
                  <c:v>308.00184537012052</c:v>
                </c:pt>
                <c:pt idx="500">
                  <c:v>306.56551020408165</c:v>
                </c:pt>
                <c:pt idx="501">
                  <c:v>305.94367346938776</c:v>
                </c:pt>
                <c:pt idx="502">
                  <c:v>302.52357142857147</c:v>
                </c:pt>
                <c:pt idx="503">
                  <c:v>294.50125479834156</c:v>
                </c:pt>
                <c:pt idx="504">
                  <c:v>289.15408163265312</c:v>
                </c:pt>
                <c:pt idx="505">
                  <c:v>278.89377551020414</c:v>
                </c:pt>
                <c:pt idx="506">
                  <c:v>273.60816326530619</c:v>
                </c:pt>
                <c:pt idx="507">
                  <c:v>273.29724489795916</c:v>
                </c:pt>
                <c:pt idx="508">
                  <c:v>268.57577319587637</c:v>
                </c:pt>
                <c:pt idx="509">
                  <c:v>252.46571428571428</c:v>
                </c:pt>
                <c:pt idx="510">
                  <c:v>253.30111111111114</c:v>
                </c:pt>
                <c:pt idx="511">
                  <c:v>260.07222222222225</c:v>
                </c:pt>
                <c:pt idx="512">
                  <c:v>259.90910000000002</c:v>
                </c:pt>
                <c:pt idx="513">
                  <c:v>251.68220000000002</c:v>
                </c:pt>
                <c:pt idx="514">
                  <c:v>242.85495049504956</c:v>
                </c:pt>
                <c:pt idx="515">
                  <c:v>244.97880000000001</c:v>
                </c:pt>
                <c:pt idx="516">
                  <c:v>255.03389999999999</c:v>
                </c:pt>
                <c:pt idx="517">
                  <c:v>260.9955555555556</c:v>
                </c:pt>
                <c:pt idx="518">
                  <c:v>256.07111111111112</c:v>
                </c:pt>
                <c:pt idx="519">
                  <c:v>252.46571428571428</c:v>
                </c:pt>
                <c:pt idx="520">
                  <c:v>251.45444444444448</c:v>
                </c:pt>
                <c:pt idx="521">
                  <c:v>250.22333333333339</c:v>
                </c:pt>
                <c:pt idx="522">
                  <c:v>234.00960000000003</c:v>
                </c:pt>
                <c:pt idx="523">
                  <c:v>229.42117647058831</c:v>
                </c:pt>
                <c:pt idx="524">
                  <c:v>229.42117647058831</c:v>
                </c:pt>
                <c:pt idx="525">
                  <c:v>231.6926732673268</c:v>
                </c:pt>
                <c:pt idx="526">
                  <c:v>229.42117647058831</c:v>
                </c:pt>
                <c:pt idx="527">
                  <c:v>221.73712871287131</c:v>
                </c:pt>
                <c:pt idx="528">
                  <c:v>225.65900990099016</c:v>
                </c:pt>
                <c:pt idx="529">
                  <c:v>224.86860000000001</c:v>
                </c:pt>
                <c:pt idx="530">
                  <c:v>232.98777777777784</c:v>
                </c:pt>
                <c:pt idx="531">
                  <c:v>248.02580000000006</c:v>
                </c:pt>
                <c:pt idx="532">
                  <c:v>239.83811881188123</c:v>
                </c:pt>
                <c:pt idx="533">
                  <c:v>242.55326732673268</c:v>
                </c:pt>
                <c:pt idx="534">
                  <c:v>241.64821782178223</c:v>
                </c:pt>
                <c:pt idx="535">
                  <c:v>251.90544554455451</c:v>
                </c:pt>
                <c:pt idx="536">
                  <c:v>261.25762376237628</c:v>
                </c:pt>
                <c:pt idx="537">
                  <c:v>273.03509803921577</c:v>
                </c:pt>
                <c:pt idx="538">
                  <c:v>279.85067961165055</c:v>
                </c:pt>
                <c:pt idx="539">
                  <c:v>280.44233009708739</c:v>
                </c:pt>
                <c:pt idx="540">
                  <c:v>273.35105769230773</c:v>
                </c:pt>
                <c:pt idx="541">
                  <c:v>269.5423076923077</c:v>
                </c:pt>
                <c:pt idx="542">
                  <c:v>266.10466666666673</c:v>
                </c:pt>
                <c:pt idx="543">
                  <c:v>260.71971698113214</c:v>
                </c:pt>
                <c:pt idx="544">
                  <c:v>263.97841121495333</c:v>
                </c:pt>
                <c:pt idx="545">
                  <c:v>264.07333333333332</c:v>
                </c:pt>
                <c:pt idx="546">
                  <c:v>260.4056481481482</c:v>
                </c:pt>
                <c:pt idx="547">
                  <c:v>259.97339449541289</c:v>
                </c:pt>
                <c:pt idx="548">
                  <c:v>265.72036036036042</c:v>
                </c:pt>
                <c:pt idx="549">
                  <c:v>269.10672566371682</c:v>
                </c:pt>
                <c:pt idx="550">
                  <c:v>270.52060869565224</c:v>
                </c:pt>
                <c:pt idx="551">
                  <c:v>257.41896551724147</c:v>
                </c:pt>
                <c:pt idx="552">
                  <c:v>249.22897435897443</c:v>
                </c:pt>
                <c:pt idx="553">
                  <c:v>229.28675000000001</c:v>
                </c:pt>
                <c:pt idx="554">
                  <c:v>236.39641666666671</c:v>
                </c:pt>
                <c:pt idx="555">
                  <c:v>221.75388888888895</c:v>
                </c:pt>
                <c:pt idx="556">
                  <c:v>210.90953125000001</c:v>
                </c:pt>
                <c:pt idx="557">
                  <c:v>211.88369230769234</c:v>
                </c:pt>
                <c:pt idx="558">
                  <c:v>209.24320312500001</c:v>
                </c:pt>
                <c:pt idx="559">
                  <c:v>199.93007692307694</c:v>
                </c:pt>
                <c:pt idx="560">
                  <c:v>186.02736842105264</c:v>
                </c:pt>
                <c:pt idx="561">
                  <c:v>173.34044444444447</c:v>
                </c:pt>
                <c:pt idx="562">
                  <c:v>158.89540740740742</c:v>
                </c:pt>
                <c:pt idx="563">
                  <c:v>151.23795620437957</c:v>
                </c:pt>
                <c:pt idx="564">
                  <c:v>156.9205</c:v>
                </c:pt>
                <c:pt idx="565">
                  <c:v>160.56177304964541</c:v>
                </c:pt>
                <c:pt idx="566">
                  <c:v>158.44400000000002</c:v>
                </c:pt>
                <c:pt idx="567">
                  <c:v>154.71035211267608</c:v>
                </c:pt>
                <c:pt idx="568">
                  <c:v>156.34262068965521</c:v>
                </c:pt>
                <c:pt idx="569">
                  <c:v>154.42278911564628</c:v>
                </c:pt>
                <c:pt idx="570">
                  <c:v>151.54284768211923</c:v>
                </c:pt>
                <c:pt idx="571">
                  <c:v>149.9757142857143</c:v>
                </c:pt>
                <c:pt idx="572">
                  <c:v>146.33363057324846</c:v>
                </c:pt>
                <c:pt idx="573">
                  <c:v>149.68387500000003</c:v>
                </c:pt>
                <c:pt idx="574">
                  <c:v>150.66760736196321</c:v>
                </c:pt>
                <c:pt idx="575">
                  <c:v>145.88666666666671</c:v>
                </c:pt>
                <c:pt idx="576">
                  <c:v>144.96333333333337</c:v>
                </c:pt>
                <c:pt idx="577">
                  <c:v>148.21209876543213</c:v>
                </c:pt>
                <c:pt idx="578">
                  <c:v>150.8636585365854</c:v>
                </c:pt>
                <c:pt idx="579">
                  <c:v>153.07982035928148</c:v>
                </c:pt>
                <c:pt idx="580">
                  <c:v>161.72538461538466</c:v>
                </c:pt>
                <c:pt idx="581">
                  <c:v>166.05248520710066</c:v>
                </c:pt>
                <c:pt idx="582">
                  <c:v>166.53431034482765</c:v>
                </c:pt>
                <c:pt idx="583">
                  <c:v>152.69429378531075</c:v>
                </c:pt>
                <c:pt idx="584">
                  <c:v>154.23297752808989</c:v>
                </c:pt>
                <c:pt idx="585">
                  <c:v>159.42038674033151</c:v>
                </c:pt>
                <c:pt idx="586">
                  <c:v>151.36178378378381</c:v>
                </c:pt>
                <c:pt idx="587">
                  <c:v>143.80550264550268</c:v>
                </c:pt>
                <c:pt idx="588">
                  <c:v>139.4041968911917</c:v>
                </c:pt>
                <c:pt idx="589">
                  <c:v>126.56769230769231</c:v>
                </c:pt>
                <c:pt idx="590">
                  <c:v>134.09893401015231</c:v>
                </c:pt>
                <c:pt idx="591">
                  <c:v>129.08472906403941</c:v>
                </c:pt>
                <c:pt idx="592">
                  <c:v>119.217572815534</c:v>
                </c:pt>
                <c:pt idx="593">
                  <c:v>115.46526315789475</c:v>
                </c:pt>
                <c:pt idx="594">
                  <c:v>115.87389423076925</c:v>
                </c:pt>
                <c:pt idx="595">
                  <c:v>114.07487684729065</c:v>
                </c:pt>
                <c:pt idx="596">
                  <c:v>119.89945000000003</c:v>
                </c:pt>
                <c:pt idx="597">
                  <c:v>120.65507537688445</c:v>
                </c:pt>
                <c:pt idx="598">
                  <c:v>115.1088888888889</c:v>
                </c:pt>
                <c:pt idx="599">
                  <c:v>106.95912371134021</c:v>
                </c:pt>
                <c:pt idx="600">
                  <c:v>114.02194736842107</c:v>
                </c:pt>
                <c:pt idx="601">
                  <c:v>116.91206521739133</c:v>
                </c:pt>
                <c:pt idx="602">
                  <c:v>114.55387978142078</c:v>
                </c:pt>
                <c:pt idx="603">
                  <c:v>116.3246961325967</c:v>
                </c:pt>
                <c:pt idx="604">
                  <c:v>122.5685875706215</c:v>
                </c:pt>
                <c:pt idx="605">
                  <c:v>113.39687500000001</c:v>
                </c:pt>
                <c:pt idx="606">
                  <c:v>112.41192090395484</c:v>
                </c:pt>
                <c:pt idx="607">
                  <c:v>111.03474576271188</c:v>
                </c:pt>
                <c:pt idx="608">
                  <c:v>115.08954285714289</c:v>
                </c:pt>
                <c:pt idx="609">
                  <c:v>116.65657142857145</c:v>
                </c:pt>
                <c:pt idx="610">
                  <c:v>123.63114942528738</c:v>
                </c:pt>
                <c:pt idx="611">
                  <c:v>128.74895953757226</c:v>
                </c:pt>
                <c:pt idx="612">
                  <c:v>131.61597633136097</c:v>
                </c:pt>
                <c:pt idx="613">
                  <c:v>134.50071005917164</c:v>
                </c:pt>
                <c:pt idx="614">
                  <c:v>141.22023952095813</c:v>
                </c:pt>
                <c:pt idx="615">
                  <c:v>149.79562874251499</c:v>
                </c:pt>
                <c:pt idx="616">
                  <c:v>155.63419161676649</c:v>
                </c:pt>
                <c:pt idx="617">
                  <c:v>154.17455089820362</c:v>
                </c:pt>
                <c:pt idx="618">
                  <c:v>154.34505952380954</c:v>
                </c:pt>
                <c:pt idx="619">
                  <c:v>162.0783734939759</c:v>
                </c:pt>
                <c:pt idx="620">
                  <c:v>166.30012048192773</c:v>
                </c:pt>
                <c:pt idx="621">
                  <c:v>168.95341317365273</c:v>
                </c:pt>
                <c:pt idx="622">
                  <c:v>159.60476190476194</c:v>
                </c:pt>
                <c:pt idx="623">
                  <c:v>158.29976331360947</c:v>
                </c:pt>
                <c:pt idx="624">
                  <c:v>161.4184523809524</c:v>
                </c:pt>
                <c:pt idx="625">
                  <c:v>168.31047619047621</c:v>
                </c:pt>
                <c:pt idx="626">
                  <c:v>171.03101190476193</c:v>
                </c:pt>
                <c:pt idx="627">
                  <c:v>164.06923076923081</c:v>
                </c:pt>
                <c:pt idx="628">
                  <c:v>156.31650887573969</c:v>
                </c:pt>
                <c:pt idx="629">
                  <c:v>149.48223529411766</c:v>
                </c:pt>
                <c:pt idx="630">
                  <c:v>142.78383720930236</c:v>
                </c:pt>
                <c:pt idx="631">
                  <c:v>144.33157894736843</c:v>
                </c:pt>
                <c:pt idx="632">
                  <c:v>144.37819767441863</c:v>
                </c:pt>
                <c:pt idx="633">
                  <c:v>141.4301156069364</c:v>
                </c:pt>
                <c:pt idx="634">
                  <c:v>145.65716763005781</c:v>
                </c:pt>
                <c:pt idx="635">
                  <c:v>150.58872832369943</c:v>
                </c:pt>
                <c:pt idx="636">
                  <c:v>155.52028901734104</c:v>
                </c:pt>
                <c:pt idx="637">
                  <c:v>157.13308139534885</c:v>
                </c:pt>
                <c:pt idx="638">
                  <c:v>155.02280701754387</c:v>
                </c:pt>
                <c:pt idx="639">
                  <c:v>152.35000000000002</c:v>
                </c:pt>
                <c:pt idx="640">
                  <c:v>151.8122941176471</c:v>
                </c:pt>
                <c:pt idx="641">
                  <c:v>154.68005882352944</c:v>
                </c:pt>
                <c:pt idx="642">
                  <c:v>160.90298245614036</c:v>
                </c:pt>
                <c:pt idx="643">
                  <c:v>167.40576470588238</c:v>
                </c:pt>
                <c:pt idx="644">
                  <c:v>164.82309941520469</c:v>
                </c:pt>
                <c:pt idx="645">
                  <c:v>161.73901162790702</c:v>
                </c:pt>
                <c:pt idx="646">
                  <c:v>170.7737209302326</c:v>
                </c:pt>
                <c:pt idx="647">
                  <c:v>178.94520231213875</c:v>
                </c:pt>
                <c:pt idx="648">
                  <c:v>186.34254335260118</c:v>
                </c:pt>
                <c:pt idx="649">
                  <c:v>189.02029069767445</c:v>
                </c:pt>
                <c:pt idx="650">
                  <c:v>182.99612716763008</c:v>
                </c:pt>
                <c:pt idx="651">
                  <c:v>182.11139534883722</c:v>
                </c:pt>
                <c:pt idx="652">
                  <c:v>186.87092485549132</c:v>
                </c:pt>
                <c:pt idx="653">
                  <c:v>188.04342857142862</c:v>
                </c:pt>
                <c:pt idx="654">
                  <c:v>191.08305084745766</c:v>
                </c:pt>
                <c:pt idx="655">
                  <c:v>193.66525423728817</c:v>
                </c:pt>
                <c:pt idx="656">
                  <c:v>198.14107344632774</c:v>
                </c:pt>
                <c:pt idx="657">
                  <c:v>204.68265536723169</c:v>
                </c:pt>
                <c:pt idx="658">
                  <c:v>207.53455555555558</c:v>
                </c:pt>
                <c:pt idx="659">
                  <c:v>212.09843575419001</c:v>
                </c:pt>
                <c:pt idx="660">
                  <c:v>215.33268156424586</c:v>
                </c:pt>
                <c:pt idx="661">
                  <c:v>215.67312849162016</c:v>
                </c:pt>
                <c:pt idx="662">
                  <c:v>202.16331460674161</c:v>
                </c:pt>
                <c:pt idx="663">
                  <c:v>195.41653631284922</c:v>
                </c:pt>
                <c:pt idx="664">
                  <c:v>197.88382022471913</c:v>
                </c:pt>
                <c:pt idx="665">
                  <c:v>208.46988700564975</c:v>
                </c:pt>
                <c:pt idx="666">
                  <c:v>219.73222857142858</c:v>
                </c:pt>
                <c:pt idx="667">
                  <c:v>229.75080459770118</c:v>
                </c:pt>
                <c:pt idx="668">
                  <c:v>231.92022857142862</c:v>
                </c:pt>
                <c:pt idx="669">
                  <c:v>225.40875</c:v>
                </c:pt>
                <c:pt idx="670">
                  <c:v>227.0617514124294</c:v>
                </c:pt>
                <c:pt idx="671">
                  <c:v>232.22615819209042</c:v>
                </c:pt>
                <c:pt idx="672">
                  <c:v>233.31314285714291</c:v>
                </c:pt>
                <c:pt idx="673">
                  <c:v>239.2070114942529</c:v>
                </c:pt>
                <c:pt idx="674">
                  <c:v>244.28838150289019</c:v>
                </c:pt>
                <c:pt idx="675">
                  <c:v>250.2767052023122</c:v>
                </c:pt>
                <c:pt idx="676">
                  <c:v>257.41896551724142</c:v>
                </c:pt>
                <c:pt idx="677">
                  <c:v>257.78312500000004</c:v>
                </c:pt>
                <c:pt idx="678">
                  <c:v>268.06554913294798</c:v>
                </c:pt>
                <c:pt idx="679">
                  <c:v>283.97331395348846</c:v>
                </c:pt>
                <c:pt idx="680">
                  <c:v>298.35942196531801</c:v>
                </c:pt>
                <c:pt idx="681">
                  <c:v>292.09172413793112</c:v>
                </c:pt>
                <c:pt idx="682">
                  <c:v>300.47294797687863</c:v>
                </c:pt>
                <c:pt idx="683">
                  <c:v>307.51803468208095</c:v>
                </c:pt>
                <c:pt idx="684">
                  <c:v>308.75092485549141</c:v>
                </c:pt>
                <c:pt idx="685">
                  <c:v>308.62011695906432</c:v>
                </c:pt>
                <c:pt idx="686">
                  <c:v>325.19152046783626</c:v>
                </c:pt>
                <c:pt idx="687">
                  <c:v>345.68304093567252</c:v>
                </c:pt>
                <c:pt idx="688">
                  <c:v>354.30232558139539</c:v>
                </c:pt>
                <c:pt idx="689">
                  <c:v>338.91192982456147</c:v>
                </c:pt>
                <c:pt idx="690">
                  <c:v>341.40654970760232</c:v>
                </c:pt>
                <c:pt idx="691">
                  <c:v>352.45415204678369</c:v>
                </c:pt>
                <c:pt idx="692">
                  <c:v>372.86121387283242</c:v>
                </c:pt>
                <c:pt idx="693">
                  <c:v>382.64651162790705</c:v>
                </c:pt>
                <c:pt idx="694">
                  <c:v>408.51058139534888</c:v>
                </c:pt>
                <c:pt idx="695">
                  <c:v>412.50321637426902</c:v>
                </c:pt>
                <c:pt idx="696">
                  <c:v>442.97321637426899</c:v>
                </c:pt>
                <c:pt idx="697">
                  <c:v>445.28964912280702</c:v>
                </c:pt>
                <c:pt idx="698">
                  <c:v>455.79535294117653</c:v>
                </c:pt>
                <c:pt idx="699">
                  <c:v>455.78792899408296</c:v>
                </c:pt>
                <c:pt idx="700">
                  <c:v>459.9177647058824</c:v>
                </c:pt>
                <c:pt idx="701">
                  <c:v>465.95935672514622</c:v>
                </c:pt>
                <c:pt idx="702">
                  <c:v>501.61017341040468</c:v>
                </c:pt>
                <c:pt idx="703">
                  <c:v>530.14277456647403</c:v>
                </c:pt>
                <c:pt idx="704">
                  <c:v>551.27803468208106</c:v>
                </c:pt>
                <c:pt idx="705">
                  <c:v>492.97994219653185</c:v>
                </c:pt>
                <c:pt idx="706">
                  <c:v>362.46971098265897</c:v>
                </c:pt>
                <c:pt idx="707">
                  <c:v>379.10348837209307</c:v>
                </c:pt>
                <c:pt idx="708">
                  <c:v>386.84426900584799</c:v>
                </c:pt>
                <c:pt idx="709">
                  <c:v>413.49582352941184</c:v>
                </c:pt>
                <c:pt idx="710">
                  <c:v>431.62828402366881</c:v>
                </c:pt>
                <c:pt idx="711">
                  <c:v>456.33305882352948</c:v>
                </c:pt>
                <c:pt idx="712">
                  <c:v>431.62828402366881</c:v>
                </c:pt>
                <c:pt idx="713">
                  <c:v>390.30619047619052</c:v>
                </c:pt>
                <c:pt idx="714">
                  <c:v>386.56518072289157</c:v>
                </c:pt>
                <c:pt idx="715">
                  <c:v>383.92200000000003</c:v>
                </c:pt>
                <c:pt idx="716">
                  <c:v>381.42566265060242</c:v>
                </c:pt>
                <c:pt idx="717">
                  <c:v>330.92266666666671</c:v>
                </c:pt>
                <c:pt idx="718">
                  <c:v>308.78743902439038</c:v>
                </c:pt>
                <c:pt idx="719">
                  <c:v>293.53397515527951</c:v>
                </c:pt>
                <c:pt idx="720">
                  <c:v>306.2330817610063</c:v>
                </c:pt>
                <c:pt idx="721">
                  <c:v>333.8114649681529</c:v>
                </c:pt>
                <c:pt idx="722">
                  <c:v>342.39685897435908</c:v>
                </c:pt>
                <c:pt idx="723">
                  <c:v>311.77690322580645</c:v>
                </c:pt>
                <c:pt idx="724">
                  <c:v>285.38241830065363</c:v>
                </c:pt>
                <c:pt idx="725">
                  <c:v>279.88006622516559</c:v>
                </c:pt>
                <c:pt idx="726">
                  <c:v>289.16231788079477</c:v>
                </c:pt>
                <c:pt idx="727">
                  <c:v>280.48543046357622</c:v>
                </c:pt>
                <c:pt idx="728">
                  <c:v>240.30673333333337</c:v>
                </c:pt>
                <c:pt idx="729">
                  <c:v>209.60906040268461</c:v>
                </c:pt>
                <c:pt idx="730">
                  <c:v>215.36278911564631</c:v>
                </c:pt>
                <c:pt idx="731">
                  <c:v>176.14164383561646</c:v>
                </c:pt>
                <c:pt idx="732">
                  <c:v>176.85384615384621</c:v>
                </c:pt>
                <c:pt idx="733">
                  <c:v>177.84971631205678</c:v>
                </c:pt>
                <c:pt idx="734">
                  <c:v>179.773</c:v>
                </c:pt>
                <c:pt idx="735">
                  <c:v>137.66302158273382</c:v>
                </c:pt>
                <c:pt idx="736">
                  <c:v>122.54722627737227</c:v>
                </c:pt>
                <c:pt idx="737">
                  <c:v>106.86904411764706</c:v>
                </c:pt>
                <c:pt idx="738">
                  <c:v>112.24610294117649</c:v>
                </c:pt>
                <c:pt idx="739">
                  <c:v>169.95488888888892</c:v>
                </c:pt>
                <c:pt idx="740">
                  <c:v>187.82253731343283</c:v>
                </c:pt>
                <c:pt idx="741">
                  <c:v>163.11759398496244</c:v>
                </c:pt>
                <c:pt idx="742">
                  <c:v>162.73750000000001</c:v>
                </c:pt>
                <c:pt idx="743">
                  <c:v>158.6300763358779</c:v>
                </c:pt>
                <c:pt idx="744">
                  <c:v>167.46689922480621</c:v>
                </c:pt>
                <c:pt idx="745">
                  <c:v>149.95078740157484</c:v>
                </c:pt>
                <c:pt idx="746">
                  <c:v>150.65722222222226</c:v>
                </c:pt>
                <c:pt idx="747">
                  <c:v>166.61769841269845</c:v>
                </c:pt>
                <c:pt idx="748">
                  <c:v>214.499126984127</c:v>
                </c:pt>
                <c:pt idx="749">
                  <c:v>249.278188976378</c:v>
                </c:pt>
                <c:pt idx="750">
                  <c:v>261.20465648854969</c:v>
                </c:pt>
                <c:pt idx="751">
                  <c:v>246.29916666666671</c:v>
                </c:pt>
                <c:pt idx="752">
                  <c:v>244.22166666666672</c:v>
                </c:pt>
                <c:pt idx="753">
                  <c:v>220.44583333333338</c:v>
                </c:pt>
                <c:pt idx="754">
                  <c:v>225.75500000000005</c:v>
                </c:pt>
                <c:pt idx="755">
                  <c:v>230.1408333333334</c:v>
                </c:pt>
                <c:pt idx="756">
                  <c:v>243.29833333333335</c:v>
                </c:pt>
                <c:pt idx="757">
                  <c:v>259.33864661654138</c:v>
                </c:pt>
                <c:pt idx="758">
                  <c:v>246.05097744360904</c:v>
                </c:pt>
                <c:pt idx="759">
                  <c:v>250.17473684210529</c:v>
                </c:pt>
                <c:pt idx="760">
                  <c:v>224.74488721804514</c:v>
                </c:pt>
                <c:pt idx="761">
                  <c:v>226.0237313432836</c:v>
                </c:pt>
                <c:pt idx="762">
                  <c:v>215.33649253731346</c:v>
                </c:pt>
                <c:pt idx="763">
                  <c:v>206.92313432835823</c:v>
                </c:pt>
                <c:pt idx="764">
                  <c:v>198.95117647058831</c:v>
                </c:pt>
                <c:pt idx="765">
                  <c:v>202.00481481481481</c:v>
                </c:pt>
                <c:pt idx="766">
                  <c:v>207.64740740740743</c:v>
                </c:pt>
                <c:pt idx="767">
                  <c:v>210.56134328358212</c:v>
                </c:pt>
                <c:pt idx="768">
                  <c:v>207.4648529411765</c:v>
                </c:pt>
                <c:pt idx="769">
                  <c:v>199.7230656934307</c:v>
                </c:pt>
                <c:pt idx="770">
                  <c:v>187.04576642335772</c:v>
                </c:pt>
                <c:pt idx="771">
                  <c:v>199.60057971014493</c:v>
                </c:pt>
                <c:pt idx="772">
                  <c:v>215.2771739130435</c:v>
                </c:pt>
                <c:pt idx="773">
                  <c:v>225.07766423357668</c:v>
                </c:pt>
                <c:pt idx="774">
                  <c:v>236.86532846715335</c:v>
                </c:pt>
                <c:pt idx="775">
                  <c:v>252.87875912408762</c:v>
                </c:pt>
                <c:pt idx="776">
                  <c:v>258.21656934306571</c:v>
                </c:pt>
                <c:pt idx="777">
                  <c:v>265.11124087591247</c:v>
                </c:pt>
                <c:pt idx="778">
                  <c:v>287.91942028985511</c:v>
                </c:pt>
                <c:pt idx="779">
                  <c:v>287.91942028985511</c:v>
                </c:pt>
                <c:pt idx="780">
                  <c:v>303.81681159420293</c:v>
                </c:pt>
                <c:pt idx="781">
                  <c:v>321.25978260869573</c:v>
                </c:pt>
                <c:pt idx="782">
                  <c:v>330.49941605839422</c:v>
                </c:pt>
                <c:pt idx="783">
                  <c:v>330.94423357664238</c:v>
                </c:pt>
                <c:pt idx="784">
                  <c:v>313.37394160583949</c:v>
                </c:pt>
                <c:pt idx="785">
                  <c:v>324.35094202898551</c:v>
                </c:pt>
                <c:pt idx="786">
                  <c:v>341.08863309352523</c:v>
                </c:pt>
                <c:pt idx="787">
                  <c:v>345.39921428571432</c:v>
                </c:pt>
                <c:pt idx="788">
                  <c:v>349.3167857142858</c:v>
                </c:pt>
                <c:pt idx="789">
                  <c:v>367.59878571428578</c:v>
                </c:pt>
                <c:pt idx="790">
                  <c:v>377.82800000000003</c:v>
                </c:pt>
                <c:pt idx="791">
                  <c:v>371.29871428571431</c:v>
                </c:pt>
                <c:pt idx="792">
                  <c:v>380.11865248226957</c:v>
                </c:pt>
                <c:pt idx="793">
                  <c:v>391.35581560283697</c:v>
                </c:pt>
                <c:pt idx="794">
                  <c:v>388.17063380281701</c:v>
                </c:pt>
                <c:pt idx="795">
                  <c:v>362.44384615384621</c:v>
                </c:pt>
                <c:pt idx="796">
                  <c:v>343.84548611111114</c:v>
                </c:pt>
                <c:pt idx="797">
                  <c:v>330.93805555555559</c:v>
                </c:pt>
                <c:pt idx="798">
                  <c:v>348.19855172413799</c:v>
                </c:pt>
                <c:pt idx="799">
                  <c:v>351.77089655172415</c:v>
                </c:pt>
                <c:pt idx="800">
                  <c:v>299.89993150684938</c:v>
                </c:pt>
                <c:pt idx="801">
                  <c:v>256.28191780821919</c:v>
                </c:pt>
                <c:pt idx="802">
                  <c:v>235.35448275862072</c:v>
                </c:pt>
                <c:pt idx="803">
                  <c:v>233.18013888888891</c:v>
                </c:pt>
                <c:pt idx="804">
                  <c:v>242.68711267605639</c:v>
                </c:pt>
                <c:pt idx="805">
                  <c:v>238.57361702127662</c:v>
                </c:pt>
                <c:pt idx="806">
                  <c:v>222.79836879432631</c:v>
                </c:pt>
                <c:pt idx="807">
                  <c:v>212.21711267605639</c:v>
                </c:pt>
                <c:pt idx="808">
                  <c:v>215.6670921985816</c:v>
                </c:pt>
                <c:pt idx="809">
                  <c:v>220.63737588652486</c:v>
                </c:pt>
                <c:pt idx="810">
                  <c:v>264.50553191489365</c:v>
                </c:pt>
                <c:pt idx="811">
                  <c:v>266.01822695035469</c:v>
                </c:pt>
                <c:pt idx="812">
                  <c:v>253.91666666666669</c:v>
                </c:pt>
                <c:pt idx="813">
                  <c:v>284.24157142857149</c:v>
                </c:pt>
                <c:pt idx="814">
                  <c:v>284.45921428571432</c:v>
                </c:pt>
                <c:pt idx="815">
                  <c:v>276.18878571428576</c:v>
                </c:pt>
                <c:pt idx="816">
                  <c:v>272.05357142857144</c:v>
                </c:pt>
                <c:pt idx="817">
                  <c:v>271.81870503597128</c:v>
                </c:pt>
                <c:pt idx="818">
                  <c:v>271.59949640287772</c:v>
                </c:pt>
                <c:pt idx="819">
                  <c:v>239.12326086956523</c:v>
                </c:pt>
                <c:pt idx="820">
                  <c:v>247.95514492753628</c:v>
                </c:pt>
                <c:pt idx="821">
                  <c:v>252.37108695652176</c:v>
                </c:pt>
                <c:pt idx="822">
                  <c:v>258.5534057971015</c:v>
                </c:pt>
                <c:pt idx="823">
                  <c:v>254.79985507246377</c:v>
                </c:pt>
                <c:pt idx="824">
                  <c:v>275.95879432624116</c:v>
                </c:pt>
                <c:pt idx="825">
                  <c:v>280.75928571428574</c:v>
                </c:pt>
                <c:pt idx="826">
                  <c:v>275.75350000000003</c:v>
                </c:pt>
                <c:pt idx="827">
                  <c:v>269.22421428571431</c:v>
                </c:pt>
                <c:pt idx="828">
                  <c:v>269.62661870503604</c:v>
                </c:pt>
                <c:pt idx="829">
                  <c:v>265.95957142857145</c:v>
                </c:pt>
                <c:pt idx="830">
                  <c:v>264.43607142857144</c:v>
                </c:pt>
                <c:pt idx="831">
                  <c:v>267.04778571428574</c:v>
                </c:pt>
                <c:pt idx="832">
                  <c:v>230.26614285714291</c:v>
                </c:pt>
                <c:pt idx="833">
                  <c:v>208.96801418439722</c:v>
                </c:pt>
                <c:pt idx="834">
                  <c:v>217.4252142857143</c:v>
                </c:pt>
                <c:pt idx="835">
                  <c:v>221.99571428571429</c:v>
                </c:pt>
                <c:pt idx="836">
                  <c:v>231.3543571428572</c:v>
                </c:pt>
                <c:pt idx="837">
                  <c:v>233.53078571428574</c:v>
                </c:pt>
                <c:pt idx="838">
                  <c:v>238.9718571428572</c:v>
                </c:pt>
                <c:pt idx="839">
                  <c:v>227.55255319148941</c:v>
                </c:pt>
                <c:pt idx="840">
                  <c:v>227.98475177304968</c:v>
                </c:pt>
                <c:pt idx="841">
                  <c:v>213.72219858156032</c:v>
                </c:pt>
                <c:pt idx="842">
                  <c:v>213.50457746478875</c:v>
                </c:pt>
                <c:pt idx="843">
                  <c:v>205.40615384615387</c:v>
                </c:pt>
                <c:pt idx="844">
                  <c:v>199.53618055555557</c:v>
                </c:pt>
                <c:pt idx="845">
                  <c:v>202.30421768707487</c:v>
                </c:pt>
                <c:pt idx="846">
                  <c:v>212.66816326530613</c:v>
                </c:pt>
                <c:pt idx="847">
                  <c:v>208.79107382550339</c:v>
                </c:pt>
                <c:pt idx="848">
                  <c:v>206.63099337748349</c:v>
                </c:pt>
                <c:pt idx="849">
                  <c:v>195.76477124183009</c:v>
                </c:pt>
                <c:pt idx="850">
                  <c:v>185.39214285714286</c:v>
                </c:pt>
                <c:pt idx="851">
                  <c:v>172.20464516129036</c:v>
                </c:pt>
                <c:pt idx="852">
                  <c:v>173.3102547770701</c:v>
                </c:pt>
                <c:pt idx="853">
                  <c:v>166.81360759493674</c:v>
                </c:pt>
                <c:pt idx="854">
                  <c:v>155.77787500000002</c:v>
                </c:pt>
                <c:pt idx="855">
                  <c:v>148.37565217391307</c:v>
                </c:pt>
                <c:pt idx="856">
                  <c:v>148.23748466257669</c:v>
                </c:pt>
                <c:pt idx="857">
                  <c:v>155.71478527607363</c:v>
                </c:pt>
                <c:pt idx="858">
                  <c:v>160.52487804878055</c:v>
                </c:pt>
                <c:pt idx="859">
                  <c:v>158.6286666666667</c:v>
                </c:pt>
                <c:pt idx="860">
                  <c:v>160.29066666666668</c:v>
                </c:pt>
                <c:pt idx="861">
                  <c:v>170.0481437125749</c:v>
                </c:pt>
                <c:pt idx="862">
                  <c:v>171.75648809523813</c:v>
                </c:pt>
                <c:pt idx="863">
                  <c:v>171.64165680473374</c:v>
                </c:pt>
                <c:pt idx="864">
                  <c:v>181.9185207100592</c:v>
                </c:pt>
                <c:pt idx="865">
                  <c:v>192.73627218934917</c:v>
                </c:pt>
                <c:pt idx="866">
                  <c:v>196.10633720930235</c:v>
                </c:pt>
                <c:pt idx="867">
                  <c:v>200.3314942528736</c:v>
                </c:pt>
                <c:pt idx="868">
                  <c:v>207.02188571428576</c:v>
                </c:pt>
                <c:pt idx="869">
                  <c:v>210.67828571428572</c:v>
                </c:pt>
                <c:pt idx="870">
                  <c:v>216.26695402298856</c:v>
                </c:pt>
                <c:pt idx="871">
                  <c:v>206.7732947976879</c:v>
                </c:pt>
                <c:pt idx="872">
                  <c:v>209.96281609195407</c:v>
                </c:pt>
                <c:pt idx="873">
                  <c:v>208.03655172413798</c:v>
                </c:pt>
                <c:pt idx="874">
                  <c:v>198.40522988505754</c:v>
                </c:pt>
                <c:pt idx="875">
                  <c:v>201.03195402298854</c:v>
                </c:pt>
                <c:pt idx="876">
                  <c:v>207.51120689655178</c:v>
                </c:pt>
                <c:pt idx="877">
                  <c:v>206.11028735632189</c:v>
                </c:pt>
                <c:pt idx="878">
                  <c:v>211.88908045977016</c:v>
                </c:pt>
                <c:pt idx="879">
                  <c:v>207.02188571428576</c:v>
                </c:pt>
                <c:pt idx="880">
                  <c:v>210.67828571428572</c:v>
                </c:pt>
                <c:pt idx="881">
                  <c:v>219.34937500000001</c:v>
                </c:pt>
                <c:pt idx="882">
                  <c:v>223.79096045197744</c:v>
                </c:pt>
                <c:pt idx="883">
                  <c:v>220.52016949152548</c:v>
                </c:pt>
                <c:pt idx="884">
                  <c:v>216.90508474576274</c:v>
                </c:pt>
                <c:pt idx="885">
                  <c:v>222.24163841807913</c:v>
                </c:pt>
                <c:pt idx="886">
                  <c:v>220.69231638418086</c:v>
                </c:pt>
                <c:pt idx="887">
                  <c:v>224.24550561797756</c:v>
                </c:pt>
                <c:pt idx="888">
                  <c:v>230.92151685393259</c:v>
                </c:pt>
                <c:pt idx="889">
                  <c:v>238.62460674157302</c:v>
                </c:pt>
                <c:pt idx="890">
                  <c:v>238.45342696629214</c:v>
                </c:pt>
                <c:pt idx="891">
                  <c:v>244.44471910112364</c:v>
                </c:pt>
                <c:pt idx="892">
                  <c:v>252.27117318435759</c:v>
                </c:pt>
                <c:pt idx="893">
                  <c:v>254.02889502762432</c:v>
                </c:pt>
                <c:pt idx="894">
                  <c:v>248.81027624309391</c:v>
                </c:pt>
                <c:pt idx="895">
                  <c:v>249.65198895027626</c:v>
                </c:pt>
                <c:pt idx="896">
                  <c:v>266.65458563535913</c:v>
                </c:pt>
                <c:pt idx="897">
                  <c:v>277.76519337016578</c:v>
                </c:pt>
                <c:pt idx="898">
                  <c:v>286.8556906077348</c:v>
                </c:pt>
                <c:pt idx="899">
                  <c:v>290.13467032967031</c:v>
                </c:pt>
                <c:pt idx="900">
                  <c:v>301.68648351648358</c:v>
                </c:pt>
                <c:pt idx="901">
                  <c:v>304.19497237569061</c:v>
                </c:pt>
                <c:pt idx="902">
                  <c:v>291.87928961748639</c:v>
                </c:pt>
                <c:pt idx="903">
                  <c:v>309.00554347826096</c:v>
                </c:pt>
                <c:pt idx="904">
                  <c:v>307.99405405405406</c:v>
                </c:pt>
                <c:pt idx="905">
                  <c:v>302.74470588235295</c:v>
                </c:pt>
                <c:pt idx="906">
                  <c:v>277.7694444444445</c:v>
                </c:pt>
                <c:pt idx="907">
                  <c:v>266.9896039603961</c:v>
                </c:pt>
                <c:pt idx="908">
                  <c:v>225.38838235294122</c:v>
                </c:pt>
                <c:pt idx="909">
                  <c:v>216.07331730769235</c:v>
                </c:pt>
                <c:pt idx="910">
                  <c:v>210.14286384976529</c:v>
                </c:pt>
                <c:pt idx="911">
                  <c:v>214.42376744186049</c:v>
                </c:pt>
                <c:pt idx="912">
                  <c:v>215.55753488372099</c:v>
                </c:pt>
                <c:pt idx="913">
                  <c:v>223.91906976744193</c:v>
                </c:pt>
                <c:pt idx="914">
                  <c:v>210.92474885844751</c:v>
                </c:pt>
                <c:pt idx="915">
                  <c:v>203.13333333333338</c:v>
                </c:pt>
                <c:pt idx="916">
                  <c:v>199.51589041095897</c:v>
                </c:pt>
                <c:pt idx="917">
                  <c:v>205.53400000000002</c:v>
                </c:pt>
                <c:pt idx="918">
                  <c:v>216.44680180180183</c:v>
                </c:pt>
                <c:pt idx="919">
                  <c:v>209.36275555555559</c:v>
                </c:pt>
                <c:pt idx="920">
                  <c:v>199.51226086956527</c:v>
                </c:pt>
                <c:pt idx="921">
                  <c:v>204.6789130434783</c:v>
                </c:pt>
                <c:pt idx="922">
                  <c:v>201.41857142857143</c:v>
                </c:pt>
                <c:pt idx="923">
                  <c:v>195.71115384615388</c:v>
                </c:pt>
                <c:pt idx="924">
                  <c:v>190.66248945147683</c:v>
                </c:pt>
                <c:pt idx="925">
                  <c:v>182.82000000000002</c:v>
                </c:pt>
                <c:pt idx="926">
                  <c:v>186.20555555555561</c:v>
                </c:pt>
                <c:pt idx="927">
                  <c:v>197.15882352941179</c:v>
                </c:pt>
                <c:pt idx="928">
                  <c:v>205.89560669456071</c:v>
                </c:pt>
                <c:pt idx="929">
                  <c:v>212.65784232365149</c:v>
                </c:pt>
                <c:pt idx="930">
                  <c:v>205.04811475409841</c:v>
                </c:pt>
                <c:pt idx="931">
                  <c:v>198.2415510204082</c:v>
                </c:pt>
                <c:pt idx="932">
                  <c:v>196.00293877551024</c:v>
                </c:pt>
                <c:pt idx="933">
                  <c:v>202.17594262295086</c:v>
                </c:pt>
                <c:pt idx="934">
                  <c:v>192.51500000000001</c:v>
                </c:pt>
                <c:pt idx="935">
                  <c:v>192.04950207468883</c:v>
                </c:pt>
                <c:pt idx="936">
                  <c:v>195.00800000000004</c:v>
                </c:pt>
                <c:pt idx="937">
                  <c:v>189.09323529411768</c:v>
                </c:pt>
                <c:pt idx="938">
                  <c:v>190.88558823529416</c:v>
                </c:pt>
                <c:pt idx="939">
                  <c:v>189.83192468619254</c:v>
                </c:pt>
                <c:pt idx="940">
                  <c:v>189.22126050420169</c:v>
                </c:pt>
                <c:pt idx="941">
                  <c:v>178.10288702928872</c:v>
                </c:pt>
                <c:pt idx="942">
                  <c:v>189.76253164556965</c:v>
                </c:pt>
                <c:pt idx="943">
                  <c:v>195.75054621848741</c:v>
                </c:pt>
                <c:pt idx="944">
                  <c:v>197.48129707112975</c:v>
                </c:pt>
                <c:pt idx="945">
                  <c:v>204.29042194092833</c:v>
                </c:pt>
                <c:pt idx="946">
                  <c:v>206.24861344537817</c:v>
                </c:pt>
                <c:pt idx="947">
                  <c:v>213.54822033898304</c:v>
                </c:pt>
                <c:pt idx="948">
                  <c:v>218.86536170212767</c:v>
                </c:pt>
                <c:pt idx="949">
                  <c:v>223.14412765957451</c:v>
                </c:pt>
                <c:pt idx="950">
                  <c:v>224.00614406779664</c:v>
                </c:pt>
                <c:pt idx="951">
                  <c:v>230.33254237288139</c:v>
                </c:pt>
                <c:pt idx="952">
                  <c:v>237.07459915611821</c:v>
                </c:pt>
                <c:pt idx="953">
                  <c:v>239.919243697479</c:v>
                </c:pt>
                <c:pt idx="954">
                  <c:v>219.7380082987552</c:v>
                </c:pt>
                <c:pt idx="955">
                  <c:v>231.09551440329221</c:v>
                </c:pt>
                <c:pt idx="956">
                  <c:v>238.2654098360656</c:v>
                </c:pt>
                <c:pt idx="957">
                  <c:v>246.11337398373988</c:v>
                </c:pt>
                <c:pt idx="958">
                  <c:v>244.62352226720648</c:v>
                </c:pt>
                <c:pt idx="959">
                  <c:v>240.71300000000002</c:v>
                </c:pt>
                <c:pt idx="960">
                  <c:v>254.43649606299218</c:v>
                </c:pt>
                <c:pt idx="961">
                  <c:v>260.8326848249028</c:v>
                </c:pt>
                <c:pt idx="962">
                  <c:v>255.45197674418608</c:v>
                </c:pt>
                <c:pt idx="963">
                  <c:v>258.87689922480627</c:v>
                </c:pt>
                <c:pt idx="964">
                  <c:v>257.99501930501935</c:v>
                </c:pt>
                <c:pt idx="965">
                  <c:v>253.52451737451742</c:v>
                </c:pt>
                <c:pt idx="966">
                  <c:v>257.99501930501935</c:v>
                </c:pt>
                <c:pt idx="967">
                  <c:v>269.28891891891897</c:v>
                </c:pt>
                <c:pt idx="968">
                  <c:v>274.11325670498087</c:v>
                </c:pt>
                <c:pt idx="969">
                  <c:v>271.67145038167945</c:v>
                </c:pt>
                <c:pt idx="970">
                  <c:v>262.11125000000004</c:v>
                </c:pt>
                <c:pt idx="971">
                  <c:v>269.1708301886793</c:v>
                </c:pt>
                <c:pt idx="972">
                  <c:v>278.13935849056605</c:v>
                </c:pt>
                <c:pt idx="973">
                  <c:v>275.15684410646389</c:v>
                </c:pt>
                <c:pt idx="974">
                  <c:v>275.85197718631184</c:v>
                </c:pt>
                <c:pt idx="975">
                  <c:v>273.99916666666672</c:v>
                </c:pt>
                <c:pt idx="976">
                  <c:v>273.88375000000002</c:v>
                </c:pt>
                <c:pt idx="977">
                  <c:v>280.32400000000007</c:v>
                </c:pt>
                <c:pt idx="978">
                  <c:v>286.21258426966295</c:v>
                </c:pt>
                <c:pt idx="979">
                  <c:v>287.35378277153563</c:v>
                </c:pt>
                <c:pt idx="980">
                  <c:v>282.78898876404497</c:v>
                </c:pt>
                <c:pt idx="981">
                  <c:v>276.85475655430719</c:v>
                </c:pt>
                <c:pt idx="982">
                  <c:v>285.64198501872664</c:v>
                </c:pt>
                <c:pt idx="983">
                  <c:v>297.16808988764046</c:v>
                </c:pt>
                <c:pt idx="984">
                  <c:v>299.8889473684211</c:v>
                </c:pt>
                <c:pt idx="985">
                  <c:v>297.34120754716986</c:v>
                </c:pt>
                <c:pt idx="986">
                  <c:v>297.71251879699253</c:v>
                </c:pt>
                <c:pt idx="987">
                  <c:v>283.05026315789479</c:v>
                </c:pt>
                <c:pt idx="988">
                  <c:v>283.47370786516859</c:v>
                </c:pt>
                <c:pt idx="989">
                  <c:v>272.29720149253734</c:v>
                </c:pt>
                <c:pt idx="990">
                  <c:v>276.1627985074627</c:v>
                </c:pt>
                <c:pt idx="991">
                  <c:v>276.26888475836438</c:v>
                </c:pt>
                <c:pt idx="992">
                  <c:v>263.58249070631973</c:v>
                </c:pt>
                <c:pt idx="993">
                  <c:v>270.50588888888893</c:v>
                </c:pt>
                <c:pt idx="994">
                  <c:v>277.51486988847591</c:v>
                </c:pt>
                <c:pt idx="995">
                  <c:v>281.25282527881046</c:v>
                </c:pt>
                <c:pt idx="996">
                  <c:v>288.38892193308556</c:v>
                </c:pt>
                <c:pt idx="997">
                  <c:v>294.73211895910788</c:v>
                </c:pt>
                <c:pt idx="998">
                  <c:v>300.9620446096655</c:v>
                </c:pt>
                <c:pt idx="999">
                  <c:v>314.13660447761197</c:v>
                </c:pt>
                <c:pt idx="1000">
                  <c:v>325.4286617100372</c:v>
                </c:pt>
                <c:pt idx="1001">
                  <c:v>328.03390334572498</c:v>
                </c:pt>
                <c:pt idx="1002">
                  <c:v>341.28665427509299</c:v>
                </c:pt>
                <c:pt idx="1003">
                  <c:v>348.08293680297407</c:v>
                </c:pt>
                <c:pt idx="1004">
                  <c:v>357.56772388059704</c:v>
                </c:pt>
                <c:pt idx="1005">
                  <c:v>365.86738805970151</c:v>
                </c:pt>
                <c:pt idx="1006">
                  <c:v>380.1928358208956</c:v>
                </c:pt>
                <c:pt idx="1007">
                  <c:v>399.07711610486894</c:v>
                </c:pt>
                <c:pt idx="1008">
                  <c:v>406.26666666666671</c:v>
                </c:pt>
                <c:pt idx="1009">
                  <c:v>419.84692883895138</c:v>
                </c:pt>
                <c:pt idx="1010">
                  <c:v>416.53745318352065</c:v>
                </c:pt>
                <c:pt idx="1011">
                  <c:v>430.9165543071162</c:v>
                </c:pt>
                <c:pt idx="1012">
                  <c:v>429.09063670411996</c:v>
                </c:pt>
                <c:pt idx="1013">
                  <c:v>453.9687640449439</c:v>
                </c:pt>
                <c:pt idx="1014">
                  <c:v>485.35981343283589</c:v>
                </c:pt>
                <c:pt idx="1015">
                  <c:v>482.40376865671647</c:v>
                </c:pt>
                <c:pt idx="1016">
                  <c:v>502.24527881040905</c:v>
                </c:pt>
                <c:pt idx="1017">
                  <c:v>476.98576208178446</c:v>
                </c:pt>
                <c:pt idx="1018">
                  <c:v>509.15483271375479</c:v>
                </c:pt>
                <c:pt idx="1019">
                  <c:v>515.82981343283586</c:v>
                </c:pt>
                <c:pt idx="1020">
                  <c:v>501.95914179104483</c:v>
                </c:pt>
                <c:pt idx="1021">
                  <c:v>505.14257462686572</c:v>
                </c:pt>
                <c:pt idx="1022">
                  <c:v>539.9329477611941</c:v>
                </c:pt>
                <c:pt idx="1023">
                  <c:v>544.26895910780672</c:v>
                </c:pt>
                <c:pt idx="1024">
                  <c:v>525.21251851851855</c:v>
                </c:pt>
                <c:pt idx="1025">
                  <c:v>518.3260661764707</c:v>
                </c:pt>
                <c:pt idx="1026">
                  <c:v>542.45496350364976</c:v>
                </c:pt>
                <c:pt idx="1027">
                  <c:v>541.2052380952382</c:v>
                </c:pt>
                <c:pt idx="1028">
                  <c:v>520.88131386861323</c:v>
                </c:pt>
                <c:pt idx="1029">
                  <c:v>512.33920000000012</c:v>
                </c:pt>
                <c:pt idx="1030">
                  <c:v>507.02080000000007</c:v>
                </c:pt>
                <c:pt idx="1031">
                  <c:v>512.69086956521744</c:v>
                </c:pt>
                <c:pt idx="1032">
                  <c:v>501.54061594202904</c:v>
                </c:pt>
                <c:pt idx="1033">
                  <c:v>478.17000000000007</c:v>
                </c:pt>
                <c:pt idx="1034">
                  <c:v>482.58780575539578</c:v>
                </c:pt>
                <c:pt idx="1035">
                  <c:v>491.99767025089608</c:v>
                </c:pt>
                <c:pt idx="1036">
                  <c:v>509.06664285714294</c:v>
                </c:pt>
                <c:pt idx="1037">
                  <c:v>515.60444839857655</c:v>
                </c:pt>
                <c:pt idx="1038">
                  <c:v>522.29671378091871</c:v>
                </c:pt>
                <c:pt idx="1039">
                  <c:v>493.54939929328634</c:v>
                </c:pt>
                <c:pt idx="1040">
                  <c:v>473.52318021201421</c:v>
                </c:pt>
                <c:pt idx="1041">
                  <c:v>444.02219081272096</c:v>
                </c:pt>
                <c:pt idx="1042">
                  <c:v>432.91003521126771</c:v>
                </c:pt>
                <c:pt idx="1043">
                  <c:v>432.69545774647895</c:v>
                </c:pt>
                <c:pt idx="1044">
                  <c:v>438.08615384615388</c:v>
                </c:pt>
                <c:pt idx="1045">
                  <c:v>439.5776923076923</c:v>
                </c:pt>
                <c:pt idx="1046">
                  <c:v>445.51795138888895</c:v>
                </c:pt>
                <c:pt idx="1047">
                  <c:v>446.40131487889289</c:v>
                </c:pt>
                <c:pt idx="1048">
                  <c:v>460.74013840830463</c:v>
                </c:pt>
                <c:pt idx="1049">
                  <c:v>471.81055363321809</c:v>
                </c:pt>
                <c:pt idx="1050">
                  <c:v>483.10710344827589</c:v>
                </c:pt>
                <c:pt idx="1051">
                  <c:v>502.91314878892746</c:v>
                </c:pt>
                <c:pt idx="1052">
                  <c:v>516.19764705882369</c:v>
                </c:pt>
                <c:pt idx="1053">
                  <c:v>537.17871972318358</c:v>
                </c:pt>
                <c:pt idx="1054">
                  <c:v>551.61206896551732</c:v>
                </c:pt>
                <c:pt idx="1055">
                  <c:v>563.9585813148791</c:v>
                </c:pt>
                <c:pt idx="1056">
                  <c:v>584.39358620689654</c:v>
                </c:pt>
                <c:pt idx="1057">
                  <c:v>577.45394463667833</c:v>
                </c:pt>
                <c:pt idx="1058">
                  <c:v>592.10906574394471</c:v>
                </c:pt>
                <c:pt idx="1059">
                  <c:v>599.94379310344834</c:v>
                </c:pt>
                <c:pt idx="1060">
                  <c:v>608.97972413793116</c:v>
                </c:pt>
                <c:pt idx="1061">
                  <c:v>601.65161512027498</c:v>
                </c:pt>
                <c:pt idx="1062">
                  <c:v>623.38280821917817</c:v>
                </c:pt>
                <c:pt idx="1063">
                  <c:v>619.83493150684944</c:v>
                </c:pt>
                <c:pt idx="1064">
                  <c:v>593.28105802047787</c:v>
                </c:pt>
                <c:pt idx="1065">
                  <c:v>590.74489795918373</c:v>
                </c:pt>
                <c:pt idx="1066">
                  <c:v>593.12860544217699</c:v>
                </c:pt>
                <c:pt idx="1067">
                  <c:v>612.09462585034021</c:v>
                </c:pt>
                <c:pt idx="1068">
                  <c:v>603.4723890784984</c:v>
                </c:pt>
                <c:pt idx="1069">
                  <c:v>578.10088435374155</c:v>
                </c:pt>
                <c:pt idx="1070">
                  <c:v>570.22428571428588</c:v>
                </c:pt>
                <c:pt idx="1071">
                  <c:v>575.62477966101699</c:v>
                </c:pt>
                <c:pt idx="1072">
                  <c:v>570.35708474576279</c:v>
                </c:pt>
                <c:pt idx="1073">
                  <c:v>589.42979729729734</c:v>
                </c:pt>
                <c:pt idx="1074">
                  <c:v>574.8124324324325</c:v>
                </c:pt>
                <c:pt idx="1075">
                  <c:v>581.70935810810818</c:v>
                </c:pt>
                <c:pt idx="1076">
                  <c:v>564.20969594594601</c:v>
                </c:pt>
                <c:pt idx="1077">
                  <c:v>549.38023489932891</c:v>
                </c:pt>
                <c:pt idx="1078">
                  <c:v>567.17144295302023</c:v>
                </c:pt>
                <c:pt idx="1079">
                  <c:v>580.77046979865781</c:v>
                </c:pt>
                <c:pt idx="1080">
                  <c:v>610.62697986577189</c:v>
                </c:pt>
                <c:pt idx="1081">
                  <c:v>635.67781879194638</c:v>
                </c:pt>
                <c:pt idx="1082">
                  <c:v>655.61624161073837</c:v>
                </c:pt>
                <c:pt idx="1083">
                  <c:v>673.10070469798666</c:v>
                </c:pt>
                <c:pt idx="1084">
                  <c:v>679.95134228187931</c:v>
                </c:pt>
                <c:pt idx="1085">
                  <c:v>670.95348993288599</c:v>
                </c:pt>
                <c:pt idx="1086">
                  <c:v>664.65226666666672</c:v>
                </c:pt>
                <c:pt idx="1087">
                  <c:v>690.82317725752523</c:v>
                </c:pt>
                <c:pt idx="1088">
                  <c:v>683.13740000000007</c:v>
                </c:pt>
                <c:pt idx="1089">
                  <c:v>690.65333333333342</c:v>
                </c:pt>
                <c:pt idx="1090">
                  <c:v>721.9358666666667</c:v>
                </c:pt>
                <c:pt idx="1091">
                  <c:v>728.6392666666668</c:v>
                </c:pt>
                <c:pt idx="1092">
                  <c:v>701.52096666666671</c:v>
                </c:pt>
                <c:pt idx="1093">
                  <c:v>710.8316943521595</c:v>
                </c:pt>
                <c:pt idx="1094">
                  <c:v>711.54029900332239</c:v>
                </c:pt>
                <c:pt idx="1095">
                  <c:v>686.58394039735106</c:v>
                </c:pt>
                <c:pt idx="1096">
                  <c:v>635.53155629139087</c:v>
                </c:pt>
                <c:pt idx="1097">
                  <c:v>561.27354304635776</c:v>
                </c:pt>
                <c:pt idx="1098">
                  <c:v>572.8963366336634</c:v>
                </c:pt>
                <c:pt idx="1099">
                  <c:v>588.48330033003322</c:v>
                </c:pt>
                <c:pt idx="1100">
                  <c:v>581.33552631578959</c:v>
                </c:pt>
                <c:pt idx="1101">
                  <c:v>562.99338815789486</c:v>
                </c:pt>
                <c:pt idx="1102">
                  <c:v>601.78250000000014</c:v>
                </c:pt>
                <c:pt idx="1103">
                  <c:v>627.84236842105281</c:v>
                </c:pt>
                <c:pt idx="1104">
                  <c:v>652.09809210526328</c:v>
                </c:pt>
                <c:pt idx="1105">
                  <c:v>660.71789473684225</c:v>
                </c:pt>
                <c:pt idx="1106">
                  <c:v>656.05406557377069</c:v>
                </c:pt>
                <c:pt idx="1107">
                  <c:v>686.92367213114778</c:v>
                </c:pt>
                <c:pt idx="1108">
                  <c:v>700.71009836065582</c:v>
                </c:pt>
                <c:pt idx="1109">
                  <c:v>698.12147058823541</c:v>
                </c:pt>
                <c:pt idx="1110">
                  <c:v>685.52537459283394</c:v>
                </c:pt>
                <c:pt idx="1111">
                  <c:v>704.48228013029325</c:v>
                </c:pt>
                <c:pt idx="1112">
                  <c:v>723.04218241042349</c:v>
                </c:pt>
                <c:pt idx="1113">
                  <c:v>722.47535714285732</c:v>
                </c:pt>
                <c:pt idx="1114">
                  <c:v>718.41928571428593</c:v>
                </c:pt>
                <c:pt idx="1115">
                  <c:v>731.37860841423969</c:v>
                </c:pt>
                <c:pt idx="1116">
                  <c:v>753.8613268608417</c:v>
                </c:pt>
                <c:pt idx="1117">
                  <c:v>763.1305177993529</c:v>
                </c:pt>
                <c:pt idx="1118">
                  <c:v>777.03430420711993</c:v>
                </c:pt>
                <c:pt idx="1119">
                  <c:v>788.27566343042088</c:v>
                </c:pt>
                <c:pt idx="1120">
                  <c:v>795.96711974110042</c:v>
                </c:pt>
                <c:pt idx="1121">
                  <c:v>788.68154838709677</c:v>
                </c:pt>
                <c:pt idx="1122">
                  <c:v>815.34192926045023</c:v>
                </c:pt>
                <c:pt idx="1123">
                  <c:v>805.98064516129045</c:v>
                </c:pt>
                <c:pt idx="1124">
                  <c:v>817.20344051446943</c:v>
                </c:pt>
                <c:pt idx="1125">
                  <c:v>831.31173633440517</c:v>
                </c:pt>
                <c:pt idx="1126">
                  <c:v>834.40923076923093</c:v>
                </c:pt>
                <c:pt idx="1127">
                  <c:v>819.95551282051292</c:v>
                </c:pt>
                <c:pt idx="1128">
                  <c:v>841.05012820512843</c:v>
                </c:pt>
                <c:pt idx="1129">
                  <c:v>847.20272435897448</c:v>
                </c:pt>
                <c:pt idx="1130">
                  <c:v>845.27479233226848</c:v>
                </c:pt>
                <c:pt idx="1131">
                  <c:v>853.64519108280263</c:v>
                </c:pt>
                <c:pt idx="1132">
                  <c:v>866.35719745222946</c:v>
                </c:pt>
                <c:pt idx="1133">
                  <c:v>819.99012658227866</c:v>
                </c:pt>
                <c:pt idx="1134">
                  <c:v>818.73661392405063</c:v>
                </c:pt>
                <c:pt idx="1135">
                  <c:v>833.97161392405064</c:v>
                </c:pt>
                <c:pt idx="1136">
                  <c:v>861.83816455696206</c:v>
                </c:pt>
                <c:pt idx="1137">
                  <c:v>878.43952681388021</c:v>
                </c:pt>
                <c:pt idx="1138">
                  <c:v>885.74463722397502</c:v>
                </c:pt>
                <c:pt idx="1139">
                  <c:v>878.93493710691837</c:v>
                </c:pt>
                <c:pt idx="1140">
                  <c:v>894.16993710691827</c:v>
                </c:pt>
                <c:pt idx="1141">
                  <c:v>882.58259375000011</c:v>
                </c:pt>
                <c:pt idx="1142">
                  <c:v>843.66778816199383</c:v>
                </c:pt>
                <c:pt idx="1143">
                  <c:v>864.10278637770921</c:v>
                </c:pt>
                <c:pt idx="1144">
                  <c:v>818.63362229102188</c:v>
                </c:pt>
                <c:pt idx="1145">
                  <c:v>809.33586419753101</c:v>
                </c:pt>
                <c:pt idx="1146">
                  <c:v>804.78301538461551</c:v>
                </c:pt>
                <c:pt idx="1147">
                  <c:v>751.50015290519889</c:v>
                </c:pt>
                <c:pt idx="1148">
                  <c:v>725.03691131498488</c:v>
                </c:pt>
                <c:pt idx="1149">
                  <c:v>714.33164133738615</c:v>
                </c:pt>
                <c:pt idx="1150">
                  <c:v>750.08063829787238</c:v>
                </c:pt>
                <c:pt idx="1151">
                  <c:v>753.22951367781172</c:v>
                </c:pt>
                <c:pt idx="1152">
                  <c:v>782.12507598784214</c:v>
                </c:pt>
                <c:pt idx="1153">
                  <c:v>809.07574468085124</c:v>
                </c:pt>
                <c:pt idx="1154">
                  <c:v>825.64466666666681</c:v>
                </c:pt>
                <c:pt idx="1155">
                  <c:v>837.32664652567985</c:v>
                </c:pt>
                <c:pt idx="1156">
                  <c:v>849.76424698795188</c:v>
                </c:pt>
                <c:pt idx="1157">
                  <c:v>836.59822822822844</c:v>
                </c:pt>
                <c:pt idx="1158">
                  <c:v>848.50739520958098</c:v>
                </c:pt>
                <c:pt idx="1159">
                  <c:v>859.43591044776133</c:v>
                </c:pt>
                <c:pt idx="1160">
                  <c:v>868.84842261904771</c:v>
                </c:pt>
                <c:pt idx="1161">
                  <c:v>864.91400593471815</c:v>
                </c:pt>
                <c:pt idx="1162">
                  <c:v>835.31071005917181</c:v>
                </c:pt>
                <c:pt idx="1163">
                  <c:v>856.57551622418896</c:v>
                </c:pt>
                <c:pt idx="1164">
                  <c:v>849.22838709677433</c:v>
                </c:pt>
                <c:pt idx="1165">
                  <c:v>808.52412280701765</c:v>
                </c:pt>
                <c:pt idx="1166">
                  <c:v>791.42049562682234</c:v>
                </c:pt>
                <c:pt idx="1167">
                  <c:v>847.40258720930251</c:v>
                </c:pt>
                <c:pt idx="1168">
                  <c:v>864.37649275362332</c:v>
                </c:pt>
                <c:pt idx="1169">
                  <c:v>882.48847262247853</c:v>
                </c:pt>
                <c:pt idx="1170">
                  <c:v>875.68510028653304</c:v>
                </c:pt>
                <c:pt idx="1171">
                  <c:v>854.11762857142878</c:v>
                </c:pt>
                <c:pt idx="1172">
                  <c:v>879.37635327635337</c:v>
                </c:pt>
                <c:pt idx="1173">
                  <c:v>895.97337110481601</c:v>
                </c:pt>
                <c:pt idx="1174">
                  <c:v>907.21412429378563</c:v>
                </c:pt>
                <c:pt idx="1175">
                  <c:v>914.10000000000014</c:v>
                </c:pt>
                <c:pt idx="1176">
                  <c:v>873.01685393258435</c:v>
                </c:pt>
                <c:pt idx="1177">
                  <c:v>863.88407821229066</c:v>
                </c:pt>
                <c:pt idx="1178">
                  <c:v>838.13601108033242</c:v>
                </c:pt>
                <c:pt idx="1179">
                  <c:v>850.30606060606078</c:v>
                </c:pt>
                <c:pt idx="1180">
                  <c:v>875.59395604395615</c:v>
                </c:pt>
                <c:pt idx="1181">
                  <c:v>825.35404371584707</c:v>
                </c:pt>
                <c:pt idx="1182">
                  <c:v>784.18850543478277</c:v>
                </c:pt>
                <c:pt idx="1183">
                  <c:v>775.58502702702719</c:v>
                </c:pt>
                <c:pt idx="1184">
                  <c:v>776.20477088948803</c:v>
                </c:pt>
                <c:pt idx="1185">
                  <c:v>780.29340482573741</c:v>
                </c:pt>
                <c:pt idx="1186">
                  <c:v>781.73832000000004</c:v>
                </c:pt>
                <c:pt idx="1187">
                  <c:v>736.37180371352792</c:v>
                </c:pt>
                <c:pt idx="1188">
                  <c:v>727.97505291005314</c:v>
                </c:pt>
                <c:pt idx="1189">
                  <c:v>698.88557894736846</c:v>
                </c:pt>
                <c:pt idx="1190">
                  <c:v>707.11138743455513</c:v>
                </c:pt>
                <c:pt idx="1191">
                  <c:v>680.23285714285726</c:v>
                </c:pt>
                <c:pt idx="1192">
                  <c:v>600.40108808290165</c:v>
                </c:pt>
                <c:pt idx="1193">
                  <c:v>593.61528350515482</c:v>
                </c:pt>
                <c:pt idx="1194">
                  <c:v>591.58676923076928</c:v>
                </c:pt>
                <c:pt idx="1195">
                  <c:v>608.77497435897453</c:v>
                </c:pt>
                <c:pt idx="1196">
                  <c:v>641.89096938775515</c:v>
                </c:pt>
                <c:pt idx="1197">
                  <c:v>652.47560913705593</c:v>
                </c:pt>
                <c:pt idx="1198">
                  <c:v>648.48777777777786</c:v>
                </c:pt>
                <c:pt idx="1199">
                  <c:v>689.40288944723636</c:v>
                </c:pt>
                <c:pt idx="1200">
                  <c:v>715.73876884422123</c:v>
                </c:pt>
                <c:pt idx="1201">
                  <c:v>741.58939849624073</c:v>
                </c:pt>
                <c:pt idx="1202">
                  <c:v>758.70300000000009</c:v>
                </c:pt>
                <c:pt idx="1203">
                  <c:v>782.64588528678314</c:v>
                </c:pt>
                <c:pt idx="1204">
                  <c:v>768.17667493796546</c:v>
                </c:pt>
                <c:pt idx="1205">
                  <c:v>748.39123152709374</c:v>
                </c:pt>
                <c:pt idx="1206">
                  <c:v>741.16216216216219</c:v>
                </c:pt>
                <c:pt idx="1207">
                  <c:v>726.20166666666682</c:v>
                </c:pt>
                <c:pt idx="1208">
                  <c:v>742.33284313725517</c:v>
                </c:pt>
                <c:pt idx="1209">
                  <c:v>724.79860635696843</c:v>
                </c:pt>
                <c:pt idx="1210">
                  <c:v>691.19965770171166</c:v>
                </c:pt>
                <c:pt idx="1211">
                  <c:v>735.20922141119229</c:v>
                </c:pt>
                <c:pt idx="1212">
                  <c:v>765.82749391727498</c:v>
                </c:pt>
                <c:pt idx="1213">
                  <c:v>776.13656174334164</c:v>
                </c:pt>
                <c:pt idx="1214">
                  <c:v>792.66159420289864</c:v>
                </c:pt>
                <c:pt idx="1215">
                  <c:v>798.82795180722894</c:v>
                </c:pt>
                <c:pt idx="1216">
                  <c:v>788.85072115384617</c:v>
                </c:pt>
                <c:pt idx="1217">
                  <c:v>789.15107913669078</c:v>
                </c:pt>
                <c:pt idx="1218">
                  <c:v>779.56658711217199</c:v>
                </c:pt>
                <c:pt idx="1219">
                  <c:v>805.27857142857158</c:v>
                </c:pt>
                <c:pt idx="1220">
                  <c:v>791.78574821852749</c:v>
                </c:pt>
                <c:pt idx="1221">
                  <c:v>789.48274231678499</c:v>
                </c:pt>
                <c:pt idx="1222">
                  <c:v>827.14551886792458</c:v>
                </c:pt>
                <c:pt idx="1223">
                  <c:v>842.40588235294138</c:v>
                </c:pt>
                <c:pt idx="1224">
                  <c:v>846.86572769953068</c:v>
                </c:pt>
                <c:pt idx="1225">
                  <c:v>811.11282051282069</c:v>
                </c:pt>
                <c:pt idx="1226">
                  <c:v>790.95334872979231</c:v>
                </c:pt>
                <c:pt idx="1227">
                  <c:v>770.83509174311928</c:v>
                </c:pt>
                <c:pt idx="1228">
                  <c:v>744.05102505694776</c:v>
                </c:pt>
                <c:pt idx="1229">
                  <c:v>722.45610859728515</c:v>
                </c:pt>
                <c:pt idx="1230">
                  <c:v>727.70338600451487</c:v>
                </c:pt>
                <c:pt idx="1231">
                  <c:v>701.28292682926838</c:v>
                </c:pt>
                <c:pt idx="1232">
                  <c:v>711.8654867256638</c:v>
                </c:pt>
                <c:pt idx="1233">
                  <c:v>733.68552631578962</c:v>
                </c:pt>
                <c:pt idx="1234">
                  <c:v>677.1111111111112</c:v>
                </c:pt>
                <c:pt idx="1235">
                  <c:v>625.09666666666669</c:v>
                </c:pt>
                <c:pt idx="1236">
                  <c:v>628.42740343347646</c:v>
                </c:pt>
                <c:pt idx="1237">
                  <c:v>603.2672669491526</c:v>
                </c:pt>
                <c:pt idx="1238">
                  <c:v>621.12903765690385</c:v>
                </c:pt>
                <c:pt idx="1239">
                  <c:v>586.92837500000007</c:v>
                </c:pt>
                <c:pt idx="1240">
                  <c:v>562.19030864197543</c:v>
                </c:pt>
                <c:pt idx="1241">
                  <c:v>558.34720408163275</c:v>
                </c:pt>
                <c:pt idx="1242">
                  <c:v>489.18536437246973</c:v>
                </c:pt>
                <c:pt idx="1243">
                  <c:v>463.32682000000005</c:v>
                </c:pt>
                <c:pt idx="1244">
                  <c:v>410.20086956521749</c:v>
                </c:pt>
                <c:pt idx="1245">
                  <c:v>414.05808219178084</c:v>
                </c:pt>
                <c:pt idx="1246">
                  <c:v>424.45005825242725</c:v>
                </c:pt>
                <c:pt idx="1247">
                  <c:v>393.76163776493257</c:v>
                </c:pt>
                <c:pt idx="1248">
                  <c:v>424.35761996161233</c:v>
                </c:pt>
                <c:pt idx="1249">
                  <c:v>464.88514285714285</c:v>
                </c:pt>
                <c:pt idx="1250">
                  <c:v>484.39783681214425</c:v>
                </c:pt>
                <c:pt idx="1251">
                  <c:v>487.98079395085074</c:v>
                </c:pt>
                <c:pt idx="1252">
                  <c:v>516.04266917293228</c:v>
                </c:pt>
                <c:pt idx="1253">
                  <c:v>525.2664179104479</c:v>
                </c:pt>
                <c:pt idx="1254">
                  <c:v>519.9576199261993</c:v>
                </c:pt>
                <c:pt idx="1255">
                  <c:v>480.95464088397796</c:v>
                </c:pt>
                <c:pt idx="1256">
                  <c:v>472.50822344322353</c:v>
                </c:pt>
                <c:pt idx="1257">
                  <c:v>491.57156648451735</c:v>
                </c:pt>
                <c:pt idx="1258">
                  <c:v>496.28081374321886</c:v>
                </c:pt>
                <c:pt idx="1259">
                  <c:v>486.97099099099108</c:v>
                </c:pt>
                <c:pt idx="1260">
                  <c:v>530.81370503597134</c:v>
                </c:pt>
                <c:pt idx="1261">
                  <c:v>549.33369175627251</c:v>
                </c:pt>
                <c:pt idx="1262">
                  <c:v>551.07638640429343</c:v>
                </c:pt>
                <c:pt idx="1263">
                  <c:v>553.45686274509819</c:v>
                </c:pt>
                <c:pt idx="1264">
                  <c:v>545.76353982300895</c:v>
                </c:pt>
                <c:pt idx="1265">
                  <c:v>546.09964788732407</c:v>
                </c:pt>
                <c:pt idx="1266">
                  <c:v>556.03747810858147</c:v>
                </c:pt>
                <c:pt idx="1267">
                  <c:v>548.35383275261324</c:v>
                </c:pt>
                <c:pt idx="1268">
                  <c:v>558.0876736111112</c:v>
                </c:pt>
                <c:pt idx="1269">
                  <c:v>536.25094991364438</c:v>
                </c:pt>
                <c:pt idx="1270">
                  <c:v>531.64896551724155</c:v>
                </c:pt>
                <c:pt idx="1271">
                  <c:v>548.14587628865991</c:v>
                </c:pt>
                <c:pt idx="1272">
                  <c:v>540.64717948717953</c:v>
                </c:pt>
                <c:pt idx="1273">
                  <c:v>520.72250423011849</c:v>
                </c:pt>
                <c:pt idx="1274">
                  <c:v>515.17344537815131</c:v>
                </c:pt>
                <c:pt idx="1275">
                  <c:v>503.00891666666672</c:v>
                </c:pt>
                <c:pt idx="1276">
                  <c:v>499.04099502487577</c:v>
                </c:pt>
                <c:pt idx="1277">
                  <c:v>498.41289950576618</c:v>
                </c:pt>
                <c:pt idx="1278">
                  <c:v>500.50721311475422</c:v>
                </c:pt>
                <c:pt idx="1279">
                  <c:v>486.67361111111114</c:v>
                </c:pt>
                <c:pt idx="1280">
                  <c:v>477.54529315960923</c:v>
                </c:pt>
                <c:pt idx="1281">
                  <c:v>463.67821428571432</c:v>
                </c:pt>
                <c:pt idx="1282">
                  <c:v>464.08911147011321</c:v>
                </c:pt>
                <c:pt idx="1283">
                  <c:v>460.33742351046698</c:v>
                </c:pt>
                <c:pt idx="1284">
                  <c:v>439.98680000000007</c:v>
                </c:pt>
                <c:pt idx="1285">
                  <c:v>431.03666136724968</c:v>
                </c:pt>
                <c:pt idx="1286">
                  <c:v>426.86835962145113</c:v>
                </c:pt>
                <c:pt idx="1287">
                  <c:v>442.07726134585295</c:v>
                </c:pt>
                <c:pt idx="1288">
                  <c:v>460.16786046511635</c:v>
                </c:pt>
                <c:pt idx="1289">
                  <c:v>456.39573619631904</c:v>
                </c:pt>
                <c:pt idx="1290">
                  <c:v>450.74266362252672</c:v>
                </c:pt>
                <c:pt idx="1291">
                  <c:v>479.67166666666674</c:v>
                </c:pt>
                <c:pt idx="1292">
                  <c:v>476.06511278195495</c:v>
                </c:pt>
                <c:pt idx="1293">
                  <c:v>456.8229508196722</c:v>
                </c:pt>
                <c:pt idx="1294">
                  <c:v>428.16227002967361</c:v>
                </c:pt>
                <c:pt idx="1295">
                  <c:v>432.56598227474154</c:v>
                </c:pt>
                <c:pt idx="1296">
                  <c:v>444.82631039531486</c:v>
                </c:pt>
                <c:pt idx="1297">
                  <c:v>433.15023154848058</c:v>
                </c:pt>
                <c:pt idx="1298">
                  <c:v>436.96948424068773</c:v>
                </c:pt>
                <c:pt idx="1299">
                  <c:v>440.64971671388111</c:v>
                </c:pt>
                <c:pt idx="1300">
                  <c:v>425.00323076923087</c:v>
                </c:pt>
                <c:pt idx="1301">
                  <c:v>428.60290456431545</c:v>
                </c:pt>
                <c:pt idx="1302">
                  <c:v>428.08057455540364</c:v>
                </c:pt>
                <c:pt idx="1303">
                  <c:v>443.42520325203265</c:v>
                </c:pt>
                <c:pt idx="1304">
                  <c:v>443.57131367292237</c:v>
                </c:pt>
                <c:pt idx="1305">
                  <c:v>423.4195478723405</c:v>
                </c:pt>
                <c:pt idx="1306">
                  <c:v>416.30289855072471</c:v>
                </c:pt>
                <c:pt idx="1307">
                  <c:v>428.24850065189054</c:v>
                </c:pt>
                <c:pt idx="1308">
                  <c:v>434.33457583547562</c:v>
                </c:pt>
                <c:pt idx="1309">
                  <c:v>445.27135614702155</c:v>
                </c:pt>
                <c:pt idx="1310">
                  <c:v>398.27827715355818</c:v>
                </c:pt>
                <c:pt idx="1311">
                  <c:v>387.4580246913581</c:v>
                </c:pt>
                <c:pt idx="1312">
                  <c:v>401.17591687041568</c:v>
                </c:pt>
                <c:pt idx="1313">
                  <c:v>422.23240628778723</c:v>
                </c:pt>
                <c:pt idx="1314">
                  <c:v>441.39129383313184</c:v>
                </c:pt>
                <c:pt idx="1315">
                  <c:v>451.74609843937583</c:v>
                </c:pt>
                <c:pt idx="1316">
                  <c:v>458.86369047619053</c:v>
                </c:pt>
                <c:pt idx="1317">
                  <c:v>467.8294811320755</c:v>
                </c:pt>
                <c:pt idx="1318">
                  <c:v>483.59988304093571</c:v>
                </c:pt>
                <c:pt idx="1319">
                  <c:v>471.34936268829671</c:v>
                </c:pt>
                <c:pt idx="1320">
                  <c:v>465.80574712643687</c:v>
                </c:pt>
                <c:pt idx="1321">
                  <c:v>445.09078498293525</c:v>
                </c:pt>
                <c:pt idx="1322">
                  <c:v>458.59932203389832</c:v>
                </c:pt>
                <c:pt idx="1323">
                  <c:v>459.61481481481491</c:v>
                </c:pt>
                <c:pt idx="1324">
                  <c:v>446.87071269487757</c:v>
                </c:pt>
                <c:pt idx="1325">
                  <c:v>444.94271523178827</c:v>
                </c:pt>
                <c:pt idx="1326">
                  <c:v>429.44072052401754</c:v>
                </c:pt>
                <c:pt idx="1327">
                  <c:v>427.83445287107264</c:v>
                </c:pt>
                <c:pt idx="1328">
                  <c:v>386.75976394849789</c:v>
                </c:pt>
                <c:pt idx="1329">
                  <c:v>390.82505353319061</c:v>
                </c:pt>
                <c:pt idx="1330">
                  <c:v>399.65453575240133</c:v>
                </c:pt>
                <c:pt idx="1331">
                  <c:v>401.2963829787235</c:v>
                </c:pt>
                <c:pt idx="1332">
                  <c:v>379.01707317073175</c:v>
                </c:pt>
                <c:pt idx="1333">
                  <c:v>368.79651162790708</c:v>
                </c:pt>
                <c:pt idx="1334">
                  <c:v>357.2567195767196</c:v>
                </c:pt>
                <c:pt idx="1335">
                  <c:v>373.41001053740786</c:v>
                </c:pt>
                <c:pt idx="1336">
                  <c:v>370.22004175365356</c:v>
                </c:pt>
                <c:pt idx="1337">
                  <c:v>344.5937113402062</c:v>
                </c:pt>
                <c:pt idx="1338">
                  <c:v>341.88902564102574</c:v>
                </c:pt>
                <c:pt idx="1339">
                  <c:v>342.124769703173</c:v>
                </c:pt>
                <c:pt idx="1340">
                  <c:v>380.9528089887641</c:v>
                </c:pt>
                <c:pt idx="1341">
                  <c:v>411.74837067209779</c:v>
                </c:pt>
                <c:pt idx="1342">
                  <c:v>429.3782653061225</c:v>
                </c:pt>
                <c:pt idx="1343">
                  <c:v>435.19651639344272</c:v>
                </c:pt>
                <c:pt idx="1344">
                  <c:v>449.57269938650313</c:v>
                </c:pt>
                <c:pt idx="1345">
                  <c:v>456.89438202247203</c:v>
                </c:pt>
                <c:pt idx="1346">
                  <c:v>472.76741573033712</c:v>
                </c:pt>
                <c:pt idx="1347">
                  <c:v>487.33458417849903</c:v>
                </c:pt>
                <c:pt idx="1348">
                  <c:v>504.045060483871</c:v>
                </c:pt>
                <c:pt idx="1349">
                  <c:v>509.56864321608049</c:v>
                </c:pt>
                <c:pt idx="1350">
                  <c:v>509.35835835835843</c:v>
                </c:pt>
                <c:pt idx="1351">
                  <c:v>493.84510978043915</c:v>
                </c:pt>
                <c:pt idx="1352">
                  <c:v>505.91698113207548</c:v>
                </c:pt>
                <c:pt idx="1353">
                  <c:v>505.92267326732673</c:v>
                </c:pt>
                <c:pt idx="1354">
                  <c:v>497.39565217391305</c:v>
                </c:pt>
                <c:pt idx="1355">
                  <c:v>494.49832181638703</c:v>
                </c:pt>
                <c:pt idx="1356">
                  <c:v>497.56702649656535</c:v>
                </c:pt>
                <c:pt idx="1357">
                  <c:v>468.05966796875009</c:v>
                </c:pt>
                <c:pt idx="1358">
                  <c:v>467.44424951267064</c:v>
                </c:pt>
                <c:pt idx="1359">
                  <c:v>465.76838021338517</c:v>
                </c:pt>
                <c:pt idx="1360">
                  <c:v>461.47021276595746</c:v>
                </c:pt>
                <c:pt idx="1361">
                  <c:v>449.8512054001929</c:v>
                </c:pt>
                <c:pt idx="1362">
                  <c:v>442.268683957733</c:v>
                </c:pt>
                <c:pt idx="1363">
                  <c:v>479.3557894736843</c:v>
                </c:pt>
                <c:pt idx="1364">
                  <c:v>482.00638095238099</c:v>
                </c:pt>
                <c:pt idx="1365">
                  <c:v>476.87141500474848</c:v>
                </c:pt>
                <c:pt idx="1366">
                  <c:v>481.21187084520426</c:v>
                </c:pt>
                <c:pt idx="1367">
                  <c:v>476.00332383665727</c:v>
                </c:pt>
                <c:pt idx="1368">
                  <c:v>495.60682464454982</c:v>
                </c:pt>
                <c:pt idx="1369">
                  <c:v>520.00216981132087</c:v>
                </c:pt>
                <c:pt idx="1370">
                  <c:v>513.7516917293234</c:v>
                </c:pt>
                <c:pt idx="1371">
                  <c:v>514.76913002806361</c:v>
                </c:pt>
                <c:pt idx="1372">
                  <c:v>525.0608574091334</c:v>
                </c:pt>
                <c:pt idx="1373">
                  <c:v>534.92407063197038</c:v>
                </c:pt>
                <c:pt idx="1374">
                  <c:v>544.10714285714289</c:v>
                </c:pt>
                <c:pt idx="1375">
                  <c:v>531.25009259259264</c:v>
                </c:pt>
                <c:pt idx="1376">
                  <c:v>517.96186518928903</c:v>
                </c:pt>
                <c:pt idx="1377">
                  <c:v>521.94241030358785</c:v>
                </c:pt>
                <c:pt idx="1378">
                  <c:v>552.09403669724782</c:v>
                </c:pt>
                <c:pt idx="1379">
                  <c:v>577.89853613906689</c:v>
                </c:pt>
                <c:pt idx="1380">
                  <c:v>578.8187956204381</c:v>
                </c:pt>
                <c:pt idx="1381">
                  <c:v>611.63019213174755</c:v>
                </c:pt>
                <c:pt idx="1382">
                  <c:v>650.56810661764723</c:v>
                </c:pt>
                <c:pt idx="1383">
                  <c:v>667.75874769797429</c:v>
                </c:pt>
                <c:pt idx="1384">
                  <c:v>667.31818181818187</c:v>
                </c:pt>
                <c:pt idx="1385">
                  <c:v>682.58365296803674</c:v>
                </c:pt>
                <c:pt idx="1386">
                  <c:v>668.39214611872148</c:v>
                </c:pt>
                <c:pt idx="1387">
                  <c:v>680.50592525068384</c:v>
                </c:pt>
                <c:pt idx="1388">
                  <c:v>658.89301270417434</c:v>
                </c:pt>
                <c:pt idx="1389">
                  <c:v>655.80942883046248</c:v>
                </c:pt>
                <c:pt idx="1390">
                  <c:v>676.46711956521744</c:v>
                </c:pt>
                <c:pt idx="1391">
                  <c:v>685.50606334841643</c:v>
                </c:pt>
                <c:pt idx="1392">
                  <c:v>724.7585431654677</c:v>
                </c:pt>
                <c:pt idx="1393">
                  <c:v>766.93754480286748</c:v>
                </c:pt>
                <c:pt idx="1394">
                  <c:v>795.04683318465675</c:v>
                </c:pt>
                <c:pt idx="1395">
                  <c:v>782.16246672582088</c:v>
                </c:pt>
                <c:pt idx="1396">
                  <c:v>778.85738284703825</c:v>
                </c:pt>
                <c:pt idx="1397">
                  <c:v>809.13286343612333</c:v>
                </c:pt>
                <c:pt idx="1398">
                  <c:v>830.29411247803182</c:v>
                </c:pt>
                <c:pt idx="1399">
                  <c:v>877.34423076923076</c:v>
                </c:pt>
                <c:pt idx="1400">
                  <c:v>844.4164347826088</c:v>
                </c:pt>
                <c:pt idx="1401">
                  <c:v>740.4764960971379</c:v>
                </c:pt>
                <c:pt idx="1402">
                  <c:v>646.89341421143854</c:v>
                </c:pt>
                <c:pt idx="1403">
                  <c:v>636.33188908145587</c:v>
                </c:pt>
                <c:pt idx="1404">
                  <c:v>659.70051858254112</c:v>
                </c:pt>
                <c:pt idx="1405">
                  <c:v>677.95750000000021</c:v>
                </c:pt>
                <c:pt idx="1406">
                  <c:v>694.92523605150222</c:v>
                </c:pt>
                <c:pt idx="1407">
                  <c:v>683.29820666097373</c:v>
                </c:pt>
                <c:pt idx="1408">
                  <c:v>664.11634042553203</c:v>
                </c:pt>
                <c:pt idx="1409">
                  <c:v>699.0024576271187</c:v>
                </c:pt>
                <c:pt idx="1410">
                  <c:v>691.9389873417723</c:v>
                </c:pt>
                <c:pt idx="1411">
                  <c:v>675.20495798319337</c:v>
                </c:pt>
                <c:pt idx="1412">
                  <c:v>681.63272120200338</c:v>
                </c:pt>
                <c:pt idx="1413">
                  <c:v>703.19284525790351</c:v>
                </c:pt>
                <c:pt idx="1414">
                  <c:v>686.3981712385704</c:v>
                </c:pt>
                <c:pt idx="1415">
                  <c:v>699.16639004149397</c:v>
                </c:pt>
                <c:pt idx="1416">
                  <c:v>718.09562345169286</c:v>
                </c:pt>
                <c:pt idx="1417">
                  <c:v>736.69243421052647</c:v>
                </c:pt>
                <c:pt idx="1418">
                  <c:v>729.23704006541311</c:v>
                </c:pt>
                <c:pt idx="1419">
                  <c:v>748.26003249390749</c:v>
                </c:pt>
                <c:pt idx="1420">
                  <c:v>772.57940226171252</c:v>
                </c:pt>
                <c:pt idx="1421">
                  <c:v>794.77348912167622</c:v>
                </c:pt>
                <c:pt idx="1422">
                  <c:v>812.94155948553055</c:v>
                </c:pt>
                <c:pt idx="1423">
                  <c:v>847.58443017656521</c:v>
                </c:pt>
                <c:pt idx="1424">
                  <c:v>846.57848000000013</c:v>
                </c:pt>
                <c:pt idx="1425">
                  <c:v>842.77691082802562</c:v>
                </c:pt>
                <c:pt idx="1426">
                  <c:v>823.34344718030195</c:v>
                </c:pt>
                <c:pt idx="1427">
                  <c:v>842.3348136399685</c:v>
                </c:pt>
                <c:pt idx="1428">
                  <c:v>813.09936420722147</c:v>
                </c:pt>
                <c:pt idx="1429">
                  <c:v>786.62589843750004</c:v>
                </c:pt>
                <c:pt idx="1430">
                  <c:v>801.31128205128209</c:v>
                </c:pt>
                <c:pt idx="1431">
                  <c:v>799.40609775019402</c:v>
                </c:pt>
                <c:pt idx="1432">
                  <c:v>826.01528637770923</c:v>
                </c:pt>
                <c:pt idx="1433">
                  <c:v>845.34898383371831</c:v>
                </c:pt>
                <c:pt idx="1434">
                  <c:v>841.26641871165646</c:v>
                </c:pt>
                <c:pt idx="1435">
                  <c:v>765.80186170212778</c:v>
                </c:pt>
                <c:pt idx="1436">
                  <c:v>724.23079879427303</c:v>
                </c:pt>
                <c:pt idx="1437">
                  <c:v>700.96976779026238</c:v>
                </c:pt>
                <c:pt idx="1438">
                  <c:v>718.00346038863995</c:v>
                </c:pt>
                <c:pt idx="1439">
                  <c:v>748.65564275037377</c:v>
                </c:pt>
                <c:pt idx="1440">
                  <c:v>736.82617384843991</c:v>
                </c:pt>
                <c:pt idx="1441">
                  <c:v>818.84734421364988</c:v>
                </c:pt>
                <c:pt idx="1442">
                  <c:v>840.24974814814823</c:v>
                </c:pt>
                <c:pt idx="1443">
                  <c:v>855.68414201183452</c:v>
                </c:pt>
                <c:pt idx="1444">
                  <c:v>849.36248525073756</c:v>
                </c:pt>
                <c:pt idx="1445">
                  <c:v>847.53649264705894</c:v>
                </c:pt>
                <c:pt idx="1446">
                  <c:v>850.63201908957433</c:v>
                </c:pt>
                <c:pt idx="1447">
                  <c:v>868.59575402635437</c:v>
                </c:pt>
                <c:pt idx="1448">
                  <c:v>859.91137026239085</c:v>
                </c:pt>
                <c:pt idx="1449">
                  <c:v>857.95004366812236</c:v>
                </c:pt>
                <c:pt idx="1450">
                  <c:v>853.33689404934694</c:v>
                </c:pt>
                <c:pt idx="1451">
                  <c:v>858.44087744742581</c:v>
                </c:pt>
                <c:pt idx="1452">
                  <c:v>918.02734250543097</c:v>
                </c:pt>
                <c:pt idx="1453">
                  <c:v>906.97714285714301</c:v>
                </c:pt>
                <c:pt idx="1454">
                  <c:v>891.04516870064617</c:v>
                </c:pt>
                <c:pt idx="1455">
                  <c:v>889.87689605734784</c:v>
                </c:pt>
                <c:pt idx="1456">
                  <c:v>904.74307086614192</c:v>
                </c:pt>
                <c:pt idx="1457">
                  <c:v>887.30291726105577</c:v>
                </c:pt>
                <c:pt idx="1458">
                  <c:v>900.11199288256239</c:v>
                </c:pt>
                <c:pt idx="1459">
                  <c:v>903.78474804826135</c:v>
                </c:pt>
                <c:pt idx="1460">
                  <c:v>902.41228591648985</c:v>
                </c:pt>
                <c:pt idx="1461">
                  <c:v>886.38046544428778</c:v>
                </c:pt>
                <c:pt idx="1462">
                  <c:v>907.31935211267614</c:v>
                </c:pt>
                <c:pt idx="1463">
                  <c:v>935.44403100775196</c:v>
                </c:pt>
                <c:pt idx="1464">
                  <c:v>929.97602384291758</c:v>
                </c:pt>
                <c:pt idx="1465">
                  <c:v>940.50307477288629</c:v>
                </c:pt>
                <c:pt idx="1466">
                  <c:v>955.17933147632345</c:v>
                </c:pt>
                <c:pt idx="1467">
                  <c:v>937.54497222222244</c:v>
                </c:pt>
                <c:pt idx="1468">
                  <c:v>940.82992371705984</c:v>
                </c:pt>
                <c:pt idx="1469">
                  <c:v>945.45624653739617</c:v>
                </c:pt>
                <c:pt idx="1470">
                  <c:v>943.83146121883681</c:v>
                </c:pt>
                <c:pt idx="1471">
                  <c:v>955.61747928176806</c:v>
                </c:pt>
                <c:pt idx="1472">
                  <c:v>964.37235010337713</c:v>
                </c:pt>
                <c:pt idx="1473">
                  <c:v>970.1463967055596</c:v>
                </c:pt>
                <c:pt idx="1474">
                  <c:v>967.37025377229088</c:v>
                </c:pt>
                <c:pt idx="1475">
                  <c:v>973.76519204389581</c:v>
                </c:pt>
                <c:pt idx="1476">
                  <c:v>985.77327633378945</c:v>
                </c:pt>
                <c:pt idx="1477">
                  <c:v>979.48483980913443</c:v>
                </c:pt>
                <c:pt idx="1478">
                  <c:v>960.07409646739166</c:v>
                </c:pt>
                <c:pt idx="1479">
                  <c:v>924.49783582089572</c:v>
                </c:pt>
                <c:pt idx="1480">
                  <c:v>931.45240677966103</c:v>
                </c:pt>
                <c:pt idx="1481">
                  <c:v>936.39662837837864</c:v>
                </c:pt>
                <c:pt idx="1482">
                  <c:v>926.83005390835592</c:v>
                </c:pt>
                <c:pt idx="1483">
                  <c:v>949.35522147651011</c:v>
                </c:pt>
                <c:pt idx="1484">
                  <c:v>952.36085676037499</c:v>
                </c:pt>
                <c:pt idx="1485">
                  <c:v>945.30372575250863</c:v>
                </c:pt>
                <c:pt idx="1486">
                  <c:v>938.34166332665359</c:v>
                </c:pt>
                <c:pt idx="1487">
                  <c:v>926.49561122244506</c:v>
                </c:pt>
                <c:pt idx="1488">
                  <c:v>943.1914504324684</c:v>
                </c:pt>
                <c:pt idx="1489">
                  <c:v>973.10155069582527</c:v>
                </c:pt>
                <c:pt idx="1490">
                  <c:v>992.48880449141359</c:v>
                </c:pt>
                <c:pt idx="1491">
                  <c:v>1018.8293416721529</c:v>
                </c:pt>
                <c:pt idx="1492">
                  <c:v>1048.6524770039423</c:v>
                </c:pt>
                <c:pt idx="1493">
                  <c:v>1077.6389836065575</c:v>
                </c:pt>
                <c:pt idx="1494">
                  <c:v>1113.6435344262297</c:v>
                </c:pt>
                <c:pt idx="1495">
                  <c:v>1114.1976258992809</c:v>
                </c:pt>
                <c:pt idx="1496">
                  <c:v>1151.1176174934728</c:v>
                </c:pt>
                <c:pt idx="1497">
                  <c:v>1155.6000260247238</c:v>
                </c:pt>
                <c:pt idx="1498">
                  <c:v>1181.3671289062502</c:v>
                </c:pt>
                <c:pt idx="1499">
                  <c:v>1219.931459283388</c:v>
                </c:pt>
                <c:pt idx="1500">
                  <c:v>1212.5244430051814</c:v>
                </c:pt>
                <c:pt idx="1501">
                  <c:v>1277.6942414460943</c:v>
                </c:pt>
                <c:pt idx="1502">
                  <c:v>1266.2956262042394</c:v>
                </c:pt>
                <c:pt idx="1503">
                  <c:v>1261.6295521433142</c:v>
                </c:pt>
                <c:pt idx="1504">
                  <c:v>1286.569482758621</c:v>
                </c:pt>
                <c:pt idx="1505">
                  <c:v>1299.8848117421828</c:v>
                </c:pt>
                <c:pt idx="1506">
                  <c:v>1249.988082802548</c:v>
                </c:pt>
                <c:pt idx="1507">
                  <c:v>1283.6528671328672</c:v>
                </c:pt>
                <c:pt idx="1508">
                  <c:v>1303.142813688213</c:v>
                </c:pt>
                <c:pt idx="1509">
                  <c:v>1350.1886418193305</c:v>
                </c:pt>
                <c:pt idx="1510">
                  <c:v>1413.3584426229511</c:v>
                </c:pt>
                <c:pt idx="1511">
                  <c:v>1427.9210277427492</c:v>
                </c:pt>
                <c:pt idx="1512">
                  <c:v>1467.4244751728477</c:v>
                </c:pt>
                <c:pt idx="1513">
                  <c:v>1524.2445676691732</c:v>
                </c:pt>
                <c:pt idx="1514">
                  <c:v>1508.5697000000002</c:v>
                </c:pt>
                <c:pt idx="1515">
                  <c:v>1452.9929525593011</c:v>
                </c:pt>
                <c:pt idx="1516">
                  <c:v>1585.5248157401627</c:v>
                </c:pt>
                <c:pt idx="1517">
                  <c:v>1665.6616531503432</c:v>
                </c:pt>
                <c:pt idx="1518">
                  <c:v>1756.6097383177571</c:v>
                </c:pt>
                <c:pt idx="1519">
                  <c:v>1757.027537313433</c:v>
                </c:pt>
                <c:pt idx="1520">
                  <c:v>1771.1538089330029</c:v>
                </c:pt>
                <c:pt idx="1521">
                  <c:v>1793.4310148514855</c:v>
                </c:pt>
                <c:pt idx="1522">
                  <c:v>1771.4484458204338</c:v>
                </c:pt>
                <c:pt idx="1523">
                  <c:v>1817.9425852448853</c:v>
                </c:pt>
                <c:pt idx="1524">
                  <c:v>1816.4343564356441</c:v>
                </c:pt>
                <c:pt idx="1525">
                  <c:v>1926.7052378011119</c:v>
                </c:pt>
                <c:pt idx="1526">
                  <c:v>2022.873618988903</c:v>
                </c:pt>
                <c:pt idx="1527">
                  <c:v>2085.4605538461542</c:v>
                </c:pt>
                <c:pt idx="1528">
                  <c:v>2074.5428378378383</c:v>
                </c:pt>
                <c:pt idx="1529">
                  <c:v>2071.9413067484666</c:v>
                </c:pt>
                <c:pt idx="1530">
                  <c:v>2159.3745465686279</c:v>
                </c:pt>
                <c:pt idx="1531">
                  <c:v>2003.8966585067321</c:v>
                </c:pt>
                <c:pt idx="1532">
                  <c:v>1900.9108068459661</c:v>
                </c:pt>
                <c:pt idx="1533">
                  <c:v>1918.2537134146344</c:v>
                </c:pt>
                <c:pt idx="1534">
                  <c:v>2126.2672012195126</c:v>
                </c:pt>
                <c:pt idx="1535">
                  <c:v>2212.3748322147653</c:v>
                </c:pt>
                <c:pt idx="1536">
                  <c:v>2315.8869080949485</c:v>
                </c:pt>
                <c:pt idx="1537">
                  <c:v>2309.014747720365</c:v>
                </c:pt>
                <c:pt idx="1538">
                  <c:v>2366.7988000000005</c:v>
                </c:pt>
                <c:pt idx="1539">
                  <c:v>2447.0600000000004</c:v>
                </c:pt>
                <c:pt idx="1540">
                  <c:v>2442.128333333334</c:v>
                </c:pt>
                <c:pt idx="1541">
                  <c:v>2424.6750000000006</c:v>
                </c:pt>
                <c:pt idx="1542">
                  <c:v>2524.2210737852433</c:v>
                </c:pt>
                <c:pt idx="1543">
                  <c:v>2420.6235966487138</c:v>
                </c:pt>
                <c:pt idx="1544">
                  <c:v>2392.1762894580111</c:v>
                </c:pt>
                <c:pt idx="1545">
                  <c:v>2355.0121700356726</c:v>
                </c:pt>
                <c:pt idx="1546">
                  <c:v>2518.3464052287586</c:v>
                </c:pt>
                <c:pt idx="1547">
                  <c:v>2586.5644444444447</c:v>
                </c:pt>
                <c:pt idx="1548">
                  <c:v>2573.3250770142181</c:v>
                </c:pt>
                <c:pt idx="1549">
                  <c:v>2492.2773203769138</c:v>
                </c:pt>
                <c:pt idx="1550">
                  <c:v>2566.8305315420566</c:v>
                </c:pt>
                <c:pt idx="1551">
                  <c:v>2599.3951663747812</c:v>
                </c:pt>
                <c:pt idx="1552">
                  <c:v>2520.1799183673475</c:v>
                </c:pt>
                <c:pt idx="1553">
                  <c:v>2583.870139211137</c:v>
                </c:pt>
                <c:pt idx="1554">
                  <c:v>2597.3559027777783</c:v>
                </c:pt>
                <c:pt idx="1555">
                  <c:v>2619.3267476851856</c:v>
                </c:pt>
                <c:pt idx="1556">
                  <c:v>2575.2149395509505</c:v>
                </c:pt>
                <c:pt idx="1557">
                  <c:v>2434.342862068966</c:v>
                </c:pt>
                <c:pt idx="1558">
                  <c:v>2411.7678805284322</c:v>
                </c:pt>
                <c:pt idx="1559">
                  <c:v>2330.6573045977016</c:v>
                </c:pt>
                <c:pt idx="1560">
                  <c:v>2324.1945231296409</c:v>
                </c:pt>
                <c:pt idx="1561">
                  <c:v>2263.1514505119458</c:v>
                </c:pt>
                <c:pt idx="1562">
                  <c:v>2050.672502837685</c:v>
                </c:pt>
                <c:pt idx="1563">
                  <c:v>2049.4304578858114</c:v>
                </c:pt>
                <c:pt idx="1564">
                  <c:v>2178.2877827799662</c:v>
                </c:pt>
                <c:pt idx="1565">
                  <c:v>2120.4209943820229</c:v>
                </c:pt>
                <c:pt idx="1566">
                  <c:v>2067.5826197183105</c:v>
                </c:pt>
                <c:pt idx="1567">
                  <c:v>2023.0363380281694</c:v>
                </c:pt>
                <c:pt idx="1568">
                  <c:v>1785.203634324173</c:v>
                </c:pt>
                <c:pt idx="1569">
                  <c:v>1846.0156049521668</c:v>
                </c:pt>
                <c:pt idx="1570">
                  <c:v>1940.3241037204061</c:v>
                </c:pt>
                <c:pt idx="1571">
                  <c:v>1974.3077023203175</c:v>
                </c:pt>
                <c:pt idx="1572">
                  <c:v>1961.7277639751558</c:v>
                </c:pt>
                <c:pt idx="1573">
                  <c:v>1886.2438076490444</c:v>
                </c:pt>
                <c:pt idx="1574">
                  <c:v>1966.2181935123042</c:v>
                </c:pt>
                <c:pt idx="1575">
                  <c:v>1884.3441101223584</c:v>
                </c:pt>
                <c:pt idx="1576">
                  <c:v>1828.9625973303671</c:v>
                </c:pt>
                <c:pt idx="1577">
                  <c:v>1717.4646692607005</c:v>
                </c:pt>
                <c:pt idx="1578">
                  <c:v>1528.7277790116607</c:v>
                </c:pt>
                <c:pt idx="1579">
                  <c:v>1538.7602933038188</c:v>
                </c:pt>
                <c:pt idx="1580">
                  <c:v>1460.8934088397789</c:v>
                </c:pt>
                <c:pt idx="1581">
                  <c:v>1436.3252123552124</c:v>
                </c:pt>
                <c:pt idx="1582">
                  <c:v>1529.2645945945947</c:v>
                </c:pt>
                <c:pt idx="1583">
                  <c:v>1514.5392260917633</c:v>
                </c:pt>
                <c:pt idx="1584">
                  <c:v>1502.2699394606498</c:v>
                </c:pt>
                <c:pt idx="1585">
                  <c:v>1392.9166630256693</c:v>
                </c:pt>
                <c:pt idx="1586">
                  <c:v>1400.4786156351795</c:v>
                </c:pt>
                <c:pt idx="1587">
                  <c:v>1475.4741077257888</c:v>
                </c:pt>
                <c:pt idx="1588">
                  <c:v>1554.1526539509539</c:v>
                </c:pt>
                <c:pt idx="1589">
                  <c:v>1638.7784431137727</c:v>
                </c:pt>
                <c:pt idx="1590">
                  <c:v>1644.5184230560087</c:v>
                </c:pt>
                <c:pt idx="1591">
                  <c:v>1633.3141440953414</c:v>
                </c:pt>
                <c:pt idx="1592">
                  <c:v>1677.2320086393095</c:v>
                </c:pt>
                <c:pt idx="1593">
                  <c:v>1710.8163837837842</c:v>
                </c:pt>
                <c:pt idx="1594">
                  <c:v>1733.8998915989164</c:v>
                </c:pt>
                <c:pt idx="1595">
                  <c:v>1786.6034074877921</c:v>
                </c:pt>
                <c:pt idx="1596">
                  <c:v>1863.2766954643632</c:v>
                </c:pt>
                <c:pt idx="1597">
                  <c:v>1871.0085499462946</c:v>
                </c:pt>
                <c:pt idx="1598">
                  <c:v>1827.5171077908221</c:v>
                </c:pt>
                <c:pt idx="1599">
                  <c:v>1836.8871914893618</c:v>
                </c:pt>
                <c:pt idx="1600">
                  <c:v>1776.9279005817032</c:v>
                </c:pt>
                <c:pt idx="1601">
                  <c:v>1819.4621613073277</c:v>
                </c:pt>
                <c:pt idx="1602">
                  <c:v>1779.0522439281942</c:v>
                </c:pt>
                <c:pt idx="1603">
                  <c:v>1750.9235778364118</c:v>
                </c:pt>
                <c:pt idx="1604">
                  <c:v>1793.317546076883</c:v>
                </c:pt>
                <c:pt idx="1605">
                  <c:v>1783.2052750130961</c:v>
                </c:pt>
                <c:pt idx="1606">
                  <c:v>1864.7959057591629</c:v>
                </c:pt>
                <c:pt idx="1607">
                  <c:v>1920.1223699421969</c:v>
                </c:pt>
                <c:pt idx="1608">
                  <c:v>1887.6540482433147</c:v>
                </c:pt>
                <c:pt idx="1609">
                  <c:v>1905.7729979144947</c:v>
                </c:pt>
                <c:pt idx="1610">
                  <c:v>1883.5283497154685</c:v>
                </c:pt>
                <c:pt idx="1611">
                  <c:v>1823.2364902363827</c:v>
                </c:pt>
                <c:pt idx="1612">
                  <c:v>1846.8205555555555</c:v>
                </c:pt>
                <c:pt idx="1613">
                  <c:v>1883.4219794344476</c:v>
                </c:pt>
                <c:pt idx="1614">
                  <c:v>1905.9187717502562</c:v>
                </c:pt>
                <c:pt idx="1615">
                  <c:v>1899.3638951120167</c:v>
                </c:pt>
                <c:pt idx="1616">
                  <c:v>1878.9628973843062</c:v>
                </c:pt>
                <c:pt idx="1617">
                  <c:v>1823.2440361445788</c:v>
                </c:pt>
                <c:pt idx="1618">
                  <c:v>1908.0295495951418</c:v>
                </c:pt>
                <c:pt idx="1619">
                  <c:v>1954.0280945121954</c:v>
                </c:pt>
                <c:pt idx="1620">
                  <c:v>1964.8463489662131</c:v>
                </c:pt>
                <c:pt idx="1621">
                  <c:v>1957.7013336688478</c:v>
                </c:pt>
                <c:pt idx="1622">
                  <c:v>1972.985875875876</c:v>
                </c:pt>
                <c:pt idx="1623">
                  <c:v>1969.0878362282883</c:v>
                </c:pt>
                <c:pt idx="1624">
                  <c:v>1941.0668987654326</c:v>
                </c:pt>
                <c:pt idx="1625">
                  <c:v>1881.9167028092661</c:v>
                </c:pt>
                <c:pt idx="1626">
                  <c:v>1886.9539459459463</c:v>
                </c:pt>
                <c:pt idx="1627">
                  <c:v>1923.4654487493874</c:v>
                </c:pt>
                <c:pt idx="1628">
                  <c:v>1978.883085263677</c:v>
                </c:pt>
                <c:pt idx="1629">
                  <c:v>2058.5821902874136</c:v>
                </c:pt>
                <c:pt idx="1630">
                  <c:v>2099.8442084367248</c:v>
                </c:pt>
                <c:pt idx="1631">
                  <c:v>2138.6678592666012</c:v>
                </c:pt>
                <c:pt idx="1632">
                  <c:v>2143.8105288119523</c:v>
                </c:pt>
                <c:pt idx="1633">
                  <c:v>2163.3057656302981</c:v>
                </c:pt>
                <c:pt idx="1634">
                  <c:v>2087.6235196151006</c:v>
                </c:pt>
                <c:pt idx="1635">
                  <c:v>2157.7228646352442</c:v>
                </c:pt>
                <c:pt idx="1636">
                  <c:v>2214.2177072262916</c:v>
                </c:pt>
                <c:pt idx="1637">
                  <c:v>2214.3953165796347</c:v>
                </c:pt>
                <c:pt idx="1638">
                  <c:v>2224.4962145761624</c:v>
                </c:pt>
                <c:pt idx="1639">
                  <c:v>2131.7290745826463</c:v>
                </c:pt>
                <c:pt idx="1640">
                  <c:v>2187.9824643867814</c:v>
                </c:pt>
                <c:pt idx="1641">
                  <c:v>2245.3497817513503</c:v>
                </c:pt>
                <c:pt idx="1642">
                  <c:v>2121.5210655780606</c:v>
                </c:pt>
                <c:pt idx="1643">
                  <c:v>2145.9099106819785</c:v>
                </c:pt>
                <c:pt idx="1644">
                  <c:v>1990.2793822247493</c:v>
                </c:pt>
                <c:pt idx="1645">
                  <c:v>1950.1300893274695</c:v>
                </c:pt>
                <c:pt idx="1646">
                  <c:v>1879.2458974935375</c:v>
                </c:pt>
                <c:pt idx="1647">
                  <c:v>1943.8431127020854</c:v>
                </c:pt>
                <c:pt idx="1648">
                  <c:v>1973.674867978877</c:v>
                </c:pt>
                <c:pt idx="1649">
                  <c:v>1867.6913145808105</c:v>
                </c:pt>
                <c:pt idx="1650">
                  <c:v>1741.6870533360006</c:v>
                </c:pt>
                <c:pt idx="1651">
                  <c:v>1782.24034853893</c:v>
                </c:pt>
                <c:pt idx="1652">
                  <c:v>1694.8513595663287</c:v>
                </c:pt>
                <c:pt idx="1653">
                  <c:v>1363.0201363974274</c:v>
                </c:pt>
                <c:pt idx="1654">
                  <c:v>1266.6225161821819</c:v>
                </c:pt>
                <c:pt idx="1655">
                  <c:v>1271.9168331525773</c:v>
                </c:pt>
                <c:pt idx="1656">
                  <c:v>1249.1165987032487</c:v>
                </c:pt>
                <c:pt idx="1657">
                  <c:v>1156.2755651694449</c:v>
                </c:pt>
                <c:pt idx="1658">
                  <c:v>1084.5686407251221</c:v>
                </c:pt>
                <c:pt idx="1659">
                  <c:v>1211.9269602326019</c:v>
                </c:pt>
                <c:pt idx="1660">
                  <c:v>1285.7452070552149</c:v>
                </c:pt>
                <c:pt idx="1661">
                  <c:v>1308.2889291724814</c:v>
                </c:pt>
                <c:pt idx="1662">
                  <c:v>1324.0911535121734</c:v>
                </c:pt>
                <c:pt idx="1663">
                  <c:v>1425.4692541490219</c:v>
                </c:pt>
                <c:pt idx="1664">
                  <c:v>1473.7040269668332</c:v>
                </c:pt>
                <c:pt idx="1665">
                  <c:v>1504.8594531333126</c:v>
                </c:pt>
                <c:pt idx="1666">
                  <c:v>1532.5425461101095</c:v>
                </c:pt>
                <c:pt idx="1667">
                  <c:v>1566.7254120185787</c:v>
                </c:pt>
                <c:pt idx="1668">
                  <c:v>1579.950924605537</c:v>
                </c:pt>
                <c:pt idx="1669">
                  <c:v>1531.1687774809568</c:v>
                </c:pt>
                <c:pt idx="1670">
                  <c:v>1612.9578736485155</c:v>
                </c:pt>
                <c:pt idx="1671">
                  <c:v>1673.4327665371616</c:v>
                </c:pt>
                <c:pt idx="1672">
                  <c:v>1571.2206638616176</c:v>
                </c:pt>
                <c:pt idx="1673">
                  <c:v>1514.4623769871309</c:v>
                </c:pt>
                <c:pt idx="1674">
                  <c:v>1509.1672438546682</c:v>
                </c:pt>
                <c:pt idx="1675">
                  <c:v>1517.5263659349921</c:v>
                </c:pt>
                <c:pt idx="1676">
                  <c:v>1565.1865097349832</c:v>
                </c:pt>
                <c:pt idx="1677">
                  <c:v>1632.2015170704722</c:v>
                </c:pt>
                <c:pt idx="1678">
                  <c:v>1669.5465007335372</c:v>
                </c:pt>
                <c:pt idx="1679">
                  <c:v>1725.9600189799207</c:v>
                </c:pt>
                <c:pt idx="1680">
                  <c:v>1774.6298706311329</c:v>
                </c:pt>
                <c:pt idx="1681">
                  <c:v>1818.9285749788758</c:v>
                </c:pt>
                <c:pt idx="1682">
                  <c:v>1778.6881418732969</c:v>
                </c:pt>
                <c:pt idx="1683">
                  <c:v>1803.914066321041</c:v>
                </c:pt>
                <c:pt idx="1684">
                  <c:v>1804.6372740790571</c:v>
                </c:pt>
                <c:pt idx="1685">
                  <c:v>1737.7006361807889</c:v>
                </c:pt>
                <c:pt idx="1686">
                  <c:v>1787.2778790910143</c:v>
                </c:pt>
                <c:pt idx="1687">
                  <c:v>1594.226122845351</c:v>
                </c:pt>
                <c:pt idx="1688">
                  <c:v>1576.4591319984665</c:v>
                </c:pt>
                <c:pt idx="1689">
                  <c:v>1624.5840006006513</c:v>
                </c:pt>
                <c:pt idx="1690">
                  <c:v>1651.8152941696508</c:v>
                </c:pt>
                <c:pt idx="1691">
                  <c:v>1678.7178028288847</c:v>
                </c:pt>
                <c:pt idx="1692">
                  <c:v>1748.3366465929898</c:v>
                </c:pt>
                <c:pt idx="1693">
                  <c:v>1810.1479072137327</c:v>
                </c:pt>
                <c:pt idx="1694">
                  <c:v>1845.3190521029508</c:v>
                </c:pt>
                <c:pt idx="1695">
                  <c:v>1836.0398157202776</c:v>
                </c:pt>
                <c:pt idx="1696">
                  <c:v>1778.3215586449974</c:v>
                </c:pt>
                <c:pt idx="1697">
                  <c:v>1757.3116202860408</c:v>
                </c:pt>
                <c:pt idx="1698">
                  <c:v>1808.4580190655774</c:v>
                </c:pt>
                <c:pt idx="1699">
                  <c:v>1856.2074451230369</c:v>
                </c:pt>
                <c:pt idx="1700">
                  <c:v>1900.5910538574894</c:v>
                </c:pt>
                <c:pt idx="1701">
                  <c:v>1893.9539852237408</c:v>
                </c:pt>
                <c:pt idx="1702">
                  <c:v>1845.6491675390171</c:v>
                </c:pt>
                <c:pt idx="1703">
                  <c:v>1887.4994577549751</c:v>
                </c:pt>
                <c:pt idx="1704">
                  <c:v>1958.8235191940253</c:v>
                </c:pt>
                <c:pt idx="1705">
                  <c:v>1984.7904387378001</c:v>
                </c:pt>
                <c:pt idx="1706">
                  <c:v>2030.0374227251446</c:v>
                </c:pt>
                <c:pt idx="1707">
                  <c:v>2058.187037427268</c:v>
                </c:pt>
                <c:pt idx="1708">
                  <c:v>2144.9666144368844</c:v>
                </c:pt>
                <c:pt idx="1709">
                  <c:v>2112.3373432575036</c:v>
                </c:pt>
                <c:pt idx="1710">
                  <c:v>2176.6074590318331</c:v>
                </c:pt>
                <c:pt idx="1711">
                  <c:v>2175.8292735070145</c:v>
                </c:pt>
                <c:pt idx="1712">
                  <c:v>2195.5280569210208</c:v>
                </c:pt>
                <c:pt idx="1713">
                  <c:v>2244.0681535971503</c:v>
                </c:pt>
                <c:pt idx="1714">
                  <c:v>2331.6899201524016</c:v>
                </c:pt>
                <c:pt idx="1715">
                  <c:v>2363.5826199640424</c:v>
                </c:pt>
                <c:pt idx="1716">
                  <c:v>2373.8140700080376</c:v>
                </c:pt>
                <c:pt idx="1717">
                  <c:v>2358.1639400121821</c:v>
                </c:pt>
                <c:pt idx="1718">
                  <c:v>2403.0104319637067</c:v>
                </c:pt>
                <c:pt idx="1719">
                  <c:v>2396.065423162584</c:v>
                </c:pt>
                <c:pt idx="1720">
                  <c:v>2420.398986969315</c:v>
                </c:pt>
                <c:pt idx="1721">
                  <c:v>2489.1787172268541</c:v>
                </c:pt>
                <c:pt idx="1722">
                  <c:v>2523.4147743966423</c:v>
                </c:pt>
                <c:pt idx="1723">
                  <c:v>2512.815494509191</c:v>
                </c:pt>
                <c:pt idx="1724">
                  <c:v>2551.5045561292441</c:v>
                </c:pt>
                <c:pt idx="1725">
                  <c:v>2486.1167950537629</c:v>
                </c:pt>
                <c:pt idx="1726">
                  <c:v>2638.0598811777213</c:v>
                </c:pt>
                <c:pt idx="1727">
                  <c:v>2665.6902926596599</c:v>
                </c:pt>
                <c:pt idx="1728">
                  <c:v>2644.2787165125569</c:v>
                </c:pt>
                <c:pt idx="1729">
                  <c:v>2702.9692146454104</c:v>
                </c:pt>
                <c:pt idx="1730">
                  <c:v>2684.1251784058036</c:v>
                </c:pt>
                <c:pt idx="1731">
                  <c:v>2697.8298386721845</c:v>
                </c:pt>
                <c:pt idx="1732">
                  <c:v>2706.0327495216675</c:v>
                </c:pt>
                <c:pt idx="1733">
                  <c:v>2680.4350648262225</c:v>
                </c:pt>
                <c:pt idx="1734">
                  <c:v>2673.6801310684091</c:v>
                </c:pt>
                <c:pt idx="1735">
                  <c:v>2608.0850173718932</c:v>
                </c:pt>
                <c:pt idx="1736">
                  <c:v>2489.9103868541051</c:v>
                </c:pt>
                <c:pt idx="1737">
                  <c:v>2594.0329425911759</c:v>
                </c:pt>
                <c:pt idx="1738">
                  <c:v>2671.1704671857624</c:v>
                </c:pt>
                <c:pt idx="1739">
                  <c:v>2646.1396300602478</c:v>
                </c:pt>
                <c:pt idx="1740">
                  <c:v>2467.5303483091056</c:v>
                </c:pt>
                <c:pt idx="1741">
                  <c:v>2447.2790127830431</c:v>
                </c:pt>
                <c:pt idx="1742">
                  <c:v>2587.1708338232584</c:v>
                </c:pt>
                <c:pt idx="1743">
                  <c:v>2643.2098754080275</c:v>
                </c:pt>
                <c:pt idx="1744">
                  <c:v>2619.8880443243743</c:v>
                </c:pt>
                <c:pt idx="1745">
                  <c:v>2634.4973528948049</c:v>
                </c:pt>
                <c:pt idx="1746">
                  <c:v>2721.0874461824897</c:v>
                </c:pt>
                <c:pt idx="1747">
                  <c:v>2746.4862424174489</c:v>
                </c:pt>
                <c:pt idx="1748">
                  <c:v>2723.1644341170045</c:v>
                </c:pt>
                <c:pt idx="1749">
                  <c:v>2701.2819893351648</c:v>
                </c:pt>
                <c:pt idx="1750">
                  <c:v>2733.2266555625988</c:v>
                </c:pt>
                <c:pt idx="1751">
                  <c:v>2835.3663184664838</c:v>
                </c:pt>
                <c:pt idx="1752">
                  <c:v>2854.6858782979671</c:v>
                </c:pt>
                <c:pt idx="1753">
                  <c:v>2914.2645082367626</c:v>
                </c:pt>
                <c:pt idx="1754">
                  <c:v>2958.0274650227034</c:v>
                </c:pt>
                <c:pt idx="1755">
                  <c:v>2939.9231036626265</c:v>
                </c:pt>
                <c:pt idx="1756">
                  <c:v>2982.2833250930612</c:v>
                </c:pt>
                <c:pt idx="1757">
                  <c:v>3027.6448857953501</c:v>
                </c:pt>
                <c:pt idx="1758">
                  <c:v>3054.7673069538296</c:v>
                </c:pt>
                <c:pt idx="1759">
                  <c:v>3048.2782758157209</c:v>
                </c:pt>
                <c:pt idx="1760">
                  <c:v>3077.4306191986848</c:v>
                </c:pt>
                <c:pt idx="1761">
                  <c:v>3158.6330337342856</c:v>
                </c:pt>
                <c:pt idx="1762">
                  <c:v>3203.7790196579226</c:v>
                </c:pt>
                <c:pt idx="1763">
                  <c:v>3293.0846408463281</c:v>
                </c:pt>
                <c:pt idx="1764">
                  <c:v>3429.4684649428937</c:v>
                </c:pt>
                <c:pt idx="1765">
                  <c:v>3310.4098220417609</c:v>
                </c:pt>
                <c:pt idx="1766">
                  <c:v>3300.0233175985963</c:v>
                </c:pt>
                <c:pt idx="1767">
                  <c:v>3227.1960478315364</c:v>
                </c:pt>
                <c:pt idx="1768">
                  <c:v>3271.7935791850168</c:v>
                </c:pt>
                <c:pt idx="1769">
                  <c:v>3330.5042878855825</c:v>
                </c:pt>
                <c:pt idx="1770">
                  <c:v>3377.785084482116</c:v>
                </c:pt>
                <c:pt idx="1771">
                  <c:v>3453.4664599081493</c:v>
                </c:pt>
                <c:pt idx="1772">
                  <c:v>3502.1809229160322</c:v>
                </c:pt>
                <c:pt idx="1773">
                  <c:v>3356.1882357593377</c:v>
                </c:pt>
                <c:pt idx="1774">
                  <c:v>3292.2344289353196</c:v>
                </c:pt>
                <c:pt idx="1775">
                  <c:v>3113.6807545187139</c:v>
                </c:pt>
                <c:pt idx="1776">
                  <c:v>3156.2727760297489</c:v>
                </c:pt>
                <c:pt idx="1777">
                  <c:v>3320.749762635694</c:v>
                </c:pt>
                <c:pt idx="1778">
                  <c:v>3360.9991502820599</c:v>
                </c:pt>
                <c:pt idx="1779">
                  <c:v>3462.3157293346071</c:v>
                </c:pt>
                <c:pt idx="1780">
                  <c:v>3396.5533363010172</c:v>
                </c:pt>
                <c:pt idx="1781">
                  <c:v>3438.0592052095908</c:v>
                </c:pt>
                <c:pt idx="1782">
                  <c:v>3558.1411188326042</c:v>
                </c:pt>
                <c:pt idx="1783">
                  <c:v>3441.2011942718609</c:v>
                </c:pt>
                <c:pt idx="1784">
                  <c:v>3538.9720835491648</c:v>
                </c:pt>
                <c:pt idx="1785">
                  <c:v>3525.6001492154537</c:v>
                </c:pt>
                <c:pt idx="1786">
                  <c:v>3678.2075252324967</c:v>
                </c:pt>
                <c:pt idx="1787">
                  <c:v>3766.7451956414347</c:v>
                </c:pt>
                <c:pt idx="1788">
                  <c:v>3872.0182135644277</c:v>
                </c:pt>
                <c:pt idx="1789">
                  <c:v>3860.3887456504563</c:v>
                </c:pt>
                <c:pt idx="1790">
                  <c:v>3131.1017995854568</c:v>
                </c:pt>
                <c:pt idx="1791">
                  <c:v>3282.4101464868586</c:v>
                </c:pt>
                <c:pt idx="1792">
                  <c:v>3469.6860710469045</c:v>
                </c:pt>
                <c:pt idx="1793">
                  <c:v>3669.5158554987061</c:v>
                </c:pt>
                <c:pt idx="1794">
                  <c:v>3772.1256845786006</c:v>
                </c:pt>
                <c:pt idx="1795">
                  <c:v>3976.0772128132721</c:v>
                </c:pt>
                <c:pt idx="1796">
                  <c:v>3939.8836957635376</c:v>
                </c:pt>
                <c:pt idx="1797">
                  <c:v>4000.4850665161234</c:v>
                </c:pt>
                <c:pt idx="1798">
                  <c:v>4155.4861862052294</c:v>
                </c:pt>
                <c:pt idx="1799">
                  <c:v>4322.7383807980832</c:v>
                </c:pt>
                <c:pt idx="1800">
                  <c:v>4419.092842377293</c:v>
                </c:pt>
                <c:pt idx="1801">
                  <c:v>4498.9307127137117</c:v>
                </c:pt>
                <c:pt idx="1802">
                  <c:v>4498.4346209257747</c:v>
                </c:pt>
                <c:pt idx="1803">
                  <c:v>4724.9484570090526</c:v>
                </c:pt>
                <c:pt idx="1804">
                  <c:v>4717.5606629023596</c:v>
                </c:pt>
                <c:pt idx="1805">
                  <c:v>4753.3558259967031</c:v>
                </c:pt>
                <c:pt idx="1806">
                  <c:v>4870.3615255928653</c:v>
                </c:pt>
                <c:pt idx="1807">
                  <c:v>4961.1125574356556</c:v>
                </c:pt>
                <c:pt idx="1808">
                  <c:v>4938.0520348024747</c:v>
                </c:pt>
                <c:pt idx="1809">
                  <c:v>4914.0691293889913</c:v>
                </c:pt>
                <c:pt idx="1810">
                  <c:v>5116.6143211440049</c:v>
                </c:pt>
                <c:pt idx="1811">
                  <c:v>5109.0137445212004</c:v>
                </c:pt>
                <c:pt idx="1812">
                  <c:v>4956.9677993441173</c:v>
                </c:pt>
                <c:pt idx="1813">
                  <c:v>4764.0713472924372</c:v>
                </c:pt>
                <c:pt idx="1814">
                  <c:v>4653.9126820466181</c:v>
                </c:pt>
                <c:pt idx="1815">
                  <c:v>4628.1087451445646</c:v>
                </c:pt>
                <c:pt idx="1816">
                  <c:v>4211.8184716862361</c:v>
                </c:pt>
                <c:pt idx="1817">
                  <c:v>4009.3315784204224</c:v>
                </c:pt>
                <c:pt idx="1818">
                  <c:v>4022.9515001215082</c:v>
                </c:pt>
                <c:pt idx="1819">
                  <c:v>4278.3194821499283</c:v>
                </c:pt>
                <c:pt idx="1820">
                  <c:v>3952.9041976470917</c:v>
                </c:pt>
                <c:pt idx="1821">
                  <c:v>3809.6711715987149</c:v>
                </c:pt>
                <c:pt idx="1822">
                  <c:v>4009.4546983963833</c:v>
                </c:pt>
                <c:pt idx="1823">
                  <c:v>4016.5583755579623</c:v>
                </c:pt>
                <c:pt idx="1824">
                  <c:v>4033.8671509509645</c:v>
                </c:pt>
                <c:pt idx="1825">
                  <c:v>4132.0301134017736</c:v>
                </c:pt>
                <c:pt idx="1826">
                  <c:v>4008.3532511592898</c:v>
                </c:pt>
                <c:pt idx="1827">
                  <c:v>4139.6317519206204</c:v>
                </c:pt>
                <c:pt idx="1828">
                  <c:v>4153.984909264881</c:v>
                </c:pt>
                <c:pt idx="1829">
                  <c:v>4348.0984456007172</c:v>
                </c:pt>
                <c:pt idx="1830">
                  <c:v>4455.59</c:v>
                </c:pt>
              </c:numCache>
            </c:numRef>
          </c:yVal>
          <c:smooth val="0"/>
          <c:extLst>
            <c:ext xmlns:c16="http://schemas.microsoft.com/office/drawing/2014/chart" uri="{C3380CC4-5D6E-409C-BE32-E72D297353CC}">
              <c16:uniqueId val="{00000000-C87E-43CA-AB1A-E5031F233417}"/>
            </c:ext>
          </c:extLst>
        </c:ser>
        <c:dLbls>
          <c:showLegendKey val="0"/>
          <c:showVal val="0"/>
          <c:showCatName val="0"/>
          <c:showSerName val="0"/>
          <c:showPercent val="0"/>
          <c:showBubbleSize val="0"/>
        </c:dLbls>
        <c:axId val="479925600"/>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Data!$F$9:$F$1863</c:f>
              <c:numCache>
                <c:formatCode>0.00</c:formatCode>
                <c:ptCount val="1855"/>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pt idx="1830">
                  <c:v>2023.541666666528</c:v>
                </c:pt>
              </c:numCache>
            </c:numRef>
          </c:xVal>
          <c:yVal>
            <c:numRef>
              <c:f>Data!$K$9:$K$1863</c:f>
              <c:numCache>
                <c:formatCode>0.00</c:formatCode>
                <c:ptCount val="1855"/>
                <c:pt idx="0">
                  <c:v>9.7723846534783867</c:v>
                </c:pt>
                <c:pt idx="1">
                  <c:v>9.4887818946119111</c:v>
                </c:pt>
                <c:pt idx="2">
                  <c:v>9.3502311270805283</c:v>
                </c:pt>
                <c:pt idx="3">
                  <c:v>9.7044193354758743</c:v>
                </c:pt>
                <c:pt idx="4">
                  <c:v>9.9300856384256875</c:v>
                </c:pt>
                <c:pt idx="5">
                  <c:v>10.086497434047772</c:v>
                </c:pt>
                <c:pt idx="6">
                  <c:v>10.086497434047772</c:v>
                </c:pt>
                <c:pt idx="7">
                  <c:v>10.247845678004721</c:v>
                </c:pt>
                <c:pt idx="8">
                  <c:v>10.007680426695176</c:v>
                </c:pt>
                <c:pt idx="9">
                  <c:v>9.8537493791675068</c:v>
                </c:pt>
                <c:pt idx="10">
                  <c:v>9.8537493791675068</c:v>
                </c:pt>
                <c:pt idx="11">
                  <c:v>9.631438832001896</c:v>
                </c:pt>
                <c:pt idx="12">
                  <c:v>9.6916353247019078</c:v>
                </c:pt>
                <c:pt idx="13">
                  <c:v>9.7518318174019178</c:v>
                </c:pt>
                <c:pt idx="14">
                  <c:v>9.6666965551358839</c:v>
                </c:pt>
                <c:pt idx="15">
                  <c:v>9.5145235873959688</c:v>
                </c:pt>
                <c:pt idx="16">
                  <c:v>9.572538975123992</c:v>
                </c:pt>
                <c:pt idx="17">
                  <c:v>9.7008647943460478</c:v>
                </c:pt>
                <c:pt idx="18">
                  <c:v>9.9039161025011815</c:v>
                </c:pt>
                <c:pt idx="19">
                  <c:v>9.8899468791983765</c:v>
                </c:pt>
                <c:pt idx="20">
                  <c:v>9.8761816279788075</c:v>
                </c:pt>
                <c:pt idx="21">
                  <c:v>10.157084079007442</c:v>
                </c:pt>
                <c:pt idx="22">
                  <c:v>9.9206313014921381</c:v>
                </c:pt>
                <c:pt idx="23">
                  <c:v>10.125421804893575</c:v>
                </c:pt>
                <c:pt idx="24">
                  <c:v>10.184290536317375</c:v>
                </c:pt>
                <c:pt idx="25">
                  <c:v>10.02210058260431</c:v>
                </c:pt>
                <c:pt idx="26">
                  <c:v>10.079698861814681</c:v>
                </c:pt>
                <c:pt idx="27">
                  <c:v>10.137297141025048</c:v>
                </c:pt>
                <c:pt idx="28">
                  <c:v>10.419765462012576</c:v>
                </c:pt>
                <c:pt idx="29">
                  <c:v>10.79616651071691</c:v>
                </c:pt>
                <c:pt idx="30">
                  <c:v>10.856819131563634</c:v>
                </c:pt>
                <c:pt idx="31">
                  <c:v>10.917471752410359</c:v>
                </c:pt>
                <c:pt idx="32">
                  <c:v>10.978124373257081</c:v>
                </c:pt>
                <c:pt idx="33">
                  <c:v>11.295472413709218</c:v>
                </c:pt>
                <c:pt idx="34">
                  <c:v>11.720973494217899</c:v>
                </c:pt>
                <c:pt idx="35">
                  <c:v>11.508832490699453</c:v>
                </c:pt>
                <c:pt idx="36">
                  <c:v>11.331811786042632</c:v>
                </c:pt>
                <c:pt idx="37">
                  <c:v>11.331811786042632</c:v>
                </c:pt>
                <c:pt idx="38">
                  <c:v>11.331811786042632</c:v>
                </c:pt>
                <c:pt idx="39">
                  <c:v>11.508832490699453</c:v>
                </c:pt>
                <c:pt idx="40">
                  <c:v>11.599472049154938</c:v>
                </c:pt>
                <c:pt idx="41">
                  <c:v>11.88008259780799</c:v>
                </c:pt>
                <c:pt idx="42">
                  <c:v>11.785022529705429</c:v>
                </c:pt>
                <c:pt idx="43">
                  <c:v>11.88008259780799</c:v>
                </c:pt>
                <c:pt idx="44">
                  <c:v>11.88008259780799</c:v>
                </c:pt>
                <c:pt idx="45">
                  <c:v>12.074878818267774</c:v>
                </c:pt>
                <c:pt idx="46">
                  <c:v>12.174606619977835</c:v>
                </c:pt>
                <c:pt idx="47">
                  <c:v>12.174606619977835</c:v>
                </c:pt>
                <c:pt idx="48">
                  <c:v>11.954934370095623</c:v>
                </c:pt>
                <c:pt idx="49">
                  <c:v>11.732615466600379</c:v>
                </c:pt>
                <c:pt idx="50">
                  <c:v>11.51294321671817</c:v>
                </c:pt>
                <c:pt idx="51">
                  <c:v>11.200762590771433</c:v>
                </c:pt>
                <c:pt idx="52">
                  <c:v>11.257057084620673</c:v>
                </c:pt>
                <c:pt idx="53">
                  <c:v>11.222260369561223</c:v>
                </c:pt>
                <c:pt idx="54">
                  <c:v>10.995078025494497</c:v>
                </c:pt>
                <c:pt idx="55">
                  <c:v>10.673986958461413</c:v>
                </c:pt>
                <c:pt idx="56">
                  <c:v>10.53797620068554</c:v>
                </c:pt>
                <c:pt idx="57">
                  <c:v>10.310793856618812</c:v>
                </c:pt>
                <c:pt idx="58">
                  <c:v>10.167796313136783</c:v>
                </c:pt>
                <c:pt idx="59">
                  <c:v>10.025096098742244</c:v>
                </c:pt>
                <c:pt idx="60">
                  <c:v>9.9248387547021881</c:v>
                </c:pt>
                <c:pt idx="61">
                  <c:v>9.7394327660776927</c:v>
                </c:pt>
                <c:pt idx="62">
                  <c:v>9.5512175958073708</c:v>
                </c:pt>
                <c:pt idx="63">
                  <c:v>9.4458071768950624</c:v>
                </c:pt>
                <c:pt idx="64">
                  <c:v>9.5985292416083432</c:v>
                </c:pt>
                <c:pt idx="65">
                  <c:v>9.6678224108912438</c:v>
                </c:pt>
                <c:pt idx="66">
                  <c:v>9.4654023791632085</c:v>
                </c:pt>
                <c:pt idx="67">
                  <c:v>9.1793874651055365</c:v>
                </c:pt>
                <c:pt idx="68">
                  <c:v>8.8957049826492156</c:v>
                </c:pt>
                <c:pt idx="69">
                  <c:v>8.5389406032051802</c:v>
                </c:pt>
                <c:pt idx="70">
                  <c:v>8.2715807042387759</c:v>
                </c:pt>
                <c:pt idx="71">
                  <c:v>7.9352715557474269</c:v>
                </c:pt>
                <c:pt idx="72">
                  <c:v>7.8446376972658065</c:v>
                </c:pt>
                <c:pt idx="73">
                  <c:v>8.1004947744830655</c:v>
                </c:pt>
                <c:pt idx="74">
                  <c:v>8.5299166206556176</c:v>
                </c:pt>
                <c:pt idx="75">
                  <c:v>8.3467926046332259</c:v>
                </c:pt>
                <c:pt idx="76">
                  <c:v>8.2434615018830488</c:v>
                </c:pt>
                <c:pt idx="77">
                  <c:v>8.7614640598701889</c:v>
                </c:pt>
                <c:pt idx="78">
                  <c:v>8.7304444850710308</c:v>
                </c:pt>
                <c:pt idx="79">
                  <c:v>9.1192357142857148</c:v>
                </c:pt>
                <c:pt idx="80">
                  <c:v>9.2620330666855821</c:v>
                </c:pt>
                <c:pt idx="81">
                  <c:v>9.3154074945275003</c:v>
                </c:pt>
                <c:pt idx="82">
                  <c:v>9.55291363894891</c:v>
                </c:pt>
                <c:pt idx="83">
                  <c:v>9.6073553190904235</c:v>
                </c:pt>
                <c:pt idx="84">
                  <c:v>9.9309647417717013</c:v>
                </c:pt>
                <c:pt idx="85">
                  <c:v>10.064368304225706</c:v>
                </c:pt>
                <c:pt idx="86">
                  <c:v>10.305803418572136</c:v>
                </c:pt>
                <c:pt idx="87">
                  <c:v>10.444189981563982</c:v>
                </c:pt>
                <c:pt idx="88">
                  <c:v>10.824327944171758</c:v>
                </c:pt>
                <c:pt idx="89">
                  <c:v>11.099393829573403</c:v>
                </c:pt>
                <c:pt idx="90">
                  <c:v>11.003547716834015</c:v>
                </c:pt>
                <c:pt idx="91">
                  <c:v>10.913285274416429</c:v>
                </c:pt>
                <c:pt idx="92">
                  <c:v>10.941751620094726</c:v>
                </c:pt>
                <c:pt idx="93">
                  <c:v>11.093504777959211</c:v>
                </c:pt>
                <c:pt idx="94">
                  <c:v>11.252237941324907</c:v>
                </c:pt>
                <c:pt idx="95">
                  <c:v>11.543762641018626</c:v>
                </c:pt>
                <c:pt idx="96">
                  <c:v>11.624545486636904</c:v>
                </c:pt>
                <c:pt idx="97">
                  <c:v>11.707131131061521</c:v>
                </c:pt>
                <c:pt idx="98">
                  <c:v>12.055220541081654</c:v>
                </c:pt>
                <c:pt idx="99">
                  <c:v>12.411406736295188</c:v>
                </c:pt>
                <c:pt idx="100">
                  <c:v>12.631110605914575</c:v>
                </c:pt>
                <c:pt idx="101">
                  <c:v>12.998212642545298</c:v>
                </c:pt>
                <c:pt idx="102">
                  <c:v>13.06307075635269</c:v>
                </c:pt>
                <c:pt idx="103">
                  <c:v>13.282774625972078</c:v>
                </c:pt>
                <c:pt idx="104">
                  <c:v>13.043773863153467</c:v>
                </c:pt>
                <c:pt idx="105">
                  <c:v>12.547528591934274</c:v>
                </c:pt>
                <c:pt idx="106">
                  <c:v>12.104645720996256</c:v>
                </c:pt>
                <c:pt idx="107">
                  <c:v>11.930754458781427</c:v>
                </c:pt>
                <c:pt idx="108">
                  <c:v>11.870401991429439</c:v>
                </c:pt>
                <c:pt idx="109">
                  <c:v>12.147947361732644</c:v>
                </c:pt>
                <c:pt idx="110">
                  <c:v>12.311367601369316</c:v>
                </c:pt>
                <c:pt idx="111">
                  <c:v>13.083014165721634</c:v>
                </c:pt>
                <c:pt idx="112">
                  <c:v>13.773805847141118</c:v>
                </c:pt>
                <c:pt idx="113">
                  <c:v>14.361601272176495</c:v>
                </c:pt>
                <c:pt idx="114">
                  <c:v>14.665340885289194</c:v>
                </c:pt>
                <c:pt idx="115">
                  <c:v>14.965778980868057</c:v>
                </c:pt>
                <c:pt idx="116">
                  <c:v>15.113674698592222</c:v>
                </c:pt>
                <c:pt idx="117">
                  <c:v>15.414314281785838</c:v>
                </c:pt>
                <c:pt idx="118">
                  <c:v>15.552949392450564</c:v>
                </c:pt>
                <c:pt idx="119">
                  <c:v>15.692013687847691</c:v>
                </c:pt>
                <c:pt idx="120">
                  <c:v>15.714689714751422</c:v>
                </c:pt>
                <c:pt idx="121">
                  <c:v>15.42621019068619</c:v>
                </c:pt>
                <c:pt idx="122">
                  <c:v>15.291707216218924</c:v>
                </c:pt>
                <c:pt idx="123">
                  <c:v>15.007229040038382</c:v>
                </c:pt>
                <c:pt idx="124">
                  <c:v>15.025903719057423</c:v>
                </c:pt>
                <c:pt idx="125">
                  <c:v>14.891400744590156</c:v>
                </c:pt>
                <c:pt idx="126">
                  <c:v>14.610883460066947</c:v>
                </c:pt>
                <c:pt idx="127">
                  <c:v>14.199641836734695</c:v>
                </c:pt>
                <c:pt idx="128">
                  <c:v>13.543113231040939</c:v>
                </c:pt>
                <c:pt idx="129">
                  <c:v>13.293148479072144</c:v>
                </c:pt>
                <c:pt idx="130">
                  <c:v>13.294698115421845</c:v>
                </c:pt>
                <c:pt idx="131">
                  <c:v>13.168994081012183</c:v>
                </c:pt>
                <c:pt idx="132">
                  <c:v>13.145050455410342</c:v>
                </c:pt>
                <c:pt idx="133">
                  <c:v>12.996624979650504</c:v>
                </c:pt>
                <c:pt idx="134">
                  <c:v>12.972903099696774</c:v>
                </c:pt>
                <c:pt idx="135">
                  <c:v>12.8303572690859</c:v>
                </c:pt>
                <c:pt idx="136">
                  <c:v>12.687590572372375</c:v>
                </c:pt>
                <c:pt idx="137">
                  <c:v>12.550183489165914</c:v>
                </c:pt>
                <c:pt idx="138">
                  <c:v>12.641009239385234</c:v>
                </c:pt>
                <c:pt idx="139">
                  <c:v>12.501136795070323</c:v>
                </c:pt>
                <c:pt idx="140">
                  <c:v>12.824641349985953</c:v>
                </c:pt>
                <c:pt idx="141">
                  <c:v>12.920578965393089</c:v>
                </c:pt>
                <c:pt idx="142">
                  <c:v>13.015305920662335</c:v>
                </c:pt>
                <c:pt idx="143">
                  <c:v>13.11478123410755</c:v>
                </c:pt>
                <c:pt idx="144">
                  <c:v>13.038532506002273</c:v>
                </c:pt>
                <c:pt idx="145">
                  <c:v>12.840076639464931</c:v>
                </c:pt>
                <c:pt idx="146">
                  <c:v>12.886035049791721</c:v>
                </c:pt>
                <c:pt idx="147">
                  <c:v>12.932982548787015</c:v>
                </c:pt>
                <c:pt idx="148">
                  <c:v>12.980841836734694</c:v>
                </c:pt>
                <c:pt idx="149">
                  <c:v>13.290174858075085</c:v>
                </c:pt>
                <c:pt idx="150">
                  <c:v>13.479763920366034</c:v>
                </c:pt>
                <c:pt idx="151">
                  <c:v>13.398068381454724</c:v>
                </c:pt>
                <c:pt idx="152">
                  <c:v>13.453683950372234</c:v>
                </c:pt>
                <c:pt idx="153">
                  <c:v>13.371146012026392</c:v>
                </c:pt>
                <c:pt idx="154">
                  <c:v>13.426941473154944</c:v>
                </c:pt>
                <c:pt idx="155">
                  <c:v>13.206070135334709</c:v>
                </c:pt>
                <c:pt idx="156">
                  <c:v>12.958456320297183</c:v>
                </c:pt>
                <c:pt idx="157">
                  <c:v>12.710842505259656</c:v>
                </c:pt>
                <c:pt idx="158">
                  <c:v>12.463228690222131</c:v>
                </c:pt>
                <c:pt idx="159">
                  <c:v>12.472729258231521</c:v>
                </c:pt>
                <c:pt idx="160">
                  <c:v>12.482752615618011</c:v>
                </c:pt>
                <c:pt idx="161">
                  <c:v>12.224488768398329</c:v>
                </c:pt>
                <c:pt idx="162">
                  <c:v>12.09620834175367</c:v>
                </c:pt>
                <c:pt idx="163">
                  <c:v>11.835139096967623</c:v>
                </c:pt>
                <c:pt idx="164">
                  <c:v>11.701283607080024</c:v>
                </c:pt>
                <c:pt idx="165">
                  <c:v>11.564452931807434</c:v>
                </c:pt>
                <c:pt idx="166">
                  <c:v>11.554287019310019</c:v>
                </c:pt>
                <c:pt idx="167">
                  <c:v>11.411048451100191</c:v>
                </c:pt>
                <c:pt idx="168">
                  <c:v>11.289575999846544</c:v>
                </c:pt>
                <c:pt idx="169">
                  <c:v>11.037528355769224</c:v>
                </c:pt>
                <c:pt idx="170">
                  <c:v>11.171383200985767</c:v>
                </c:pt>
                <c:pt idx="171">
                  <c:v>10.921477662714281</c:v>
                </c:pt>
                <c:pt idx="172">
                  <c:v>11.050364545097207</c:v>
                </c:pt>
                <c:pt idx="173">
                  <c:v>11.189309984143664</c:v>
                </c:pt>
                <c:pt idx="174">
                  <c:v>10.930299480620715</c:v>
                </c:pt>
                <c:pt idx="175">
                  <c:v>10.800676117404425</c:v>
                </c:pt>
                <c:pt idx="176">
                  <c:v>10.803471708828365</c:v>
                </c:pt>
                <c:pt idx="177">
                  <c:v>10.676145077974317</c:v>
                </c:pt>
                <c:pt idx="178">
                  <c:v>10.419430931474157</c:v>
                </c:pt>
                <c:pt idx="179">
                  <c:v>10.054244880887191</c:v>
                </c:pt>
                <c:pt idx="180">
                  <c:v>10.484242613082303</c:v>
                </c:pt>
                <c:pt idx="181">
                  <c:v>10.674865206047437</c:v>
                </c:pt>
                <c:pt idx="182">
                  <c:v>10.996390846486014</c:v>
                </c:pt>
                <c:pt idx="183">
                  <c:v>11.325769941962925</c:v>
                </c:pt>
                <c:pt idx="184">
                  <c:v>11.80906604362595</c:v>
                </c:pt>
                <c:pt idx="185">
                  <c:v>12.161240714017641</c:v>
                </c:pt>
                <c:pt idx="186">
                  <c:v>12.209373367138694</c:v>
                </c:pt>
                <c:pt idx="187">
                  <c:v>12.256330397277747</c:v>
                </c:pt>
                <c:pt idx="188">
                  <c:v>12.454013145620937</c:v>
                </c:pt>
                <c:pt idx="189">
                  <c:v>12.651695893964128</c:v>
                </c:pt>
                <c:pt idx="190">
                  <c:v>12.849378642307316</c:v>
                </c:pt>
                <c:pt idx="191">
                  <c:v>12.887945106371603</c:v>
                </c:pt>
                <c:pt idx="192">
                  <c:v>12.676402432181332</c:v>
                </c:pt>
                <c:pt idx="193">
                  <c:v>12.621452855804854</c:v>
                </c:pt>
                <c:pt idx="194">
                  <c:v>12.715642802489967</c:v>
                </c:pt>
                <c:pt idx="195">
                  <c:v>12.809832749175078</c:v>
                </c:pt>
                <c:pt idx="196">
                  <c:v>12.904022695860188</c:v>
                </c:pt>
                <c:pt idx="197">
                  <c:v>13.152958914594162</c:v>
                </c:pt>
                <c:pt idx="198">
                  <c:v>13.40788006720663</c:v>
                </c:pt>
                <c:pt idx="199">
                  <c:v>13.343581507559295</c:v>
                </c:pt>
                <c:pt idx="200">
                  <c:v>13.600799204864281</c:v>
                </c:pt>
                <c:pt idx="201">
                  <c:v>13.534204100524427</c:v>
                </c:pt>
                <c:pt idx="202">
                  <c:v>13.469162375970853</c:v>
                </c:pt>
                <c:pt idx="203">
                  <c:v>13.251540136761511</c:v>
                </c:pt>
                <c:pt idx="204">
                  <c:v>12.798874786429398</c:v>
                </c:pt>
                <c:pt idx="205">
                  <c:v>12.636815913750631</c:v>
                </c:pt>
                <c:pt idx="206">
                  <c:v>12.331294293930853</c:v>
                </c:pt>
                <c:pt idx="207">
                  <c:v>12.1656363058735</c:v>
                </c:pt>
                <c:pt idx="208">
                  <c:v>11.992264011948315</c:v>
                </c:pt>
                <c:pt idx="209">
                  <c:v>11.818600763838232</c:v>
                </c:pt>
                <c:pt idx="210">
                  <c:v>11.366842765959179</c:v>
                </c:pt>
                <c:pt idx="211">
                  <c:v>11.050364545097207</c:v>
                </c:pt>
                <c:pt idx="212">
                  <c:v>10.737653922102636</c:v>
                </c:pt>
                <c:pt idx="213">
                  <c:v>10.303739105709207</c:v>
                </c:pt>
                <c:pt idx="214">
                  <c:v>9.8760783852586496</c:v>
                </c:pt>
                <c:pt idx="215">
                  <c:v>9.5705567654388695</c:v>
                </c:pt>
                <c:pt idx="216">
                  <c:v>10.038185745543892</c:v>
                </c:pt>
                <c:pt idx="217">
                  <c:v>10.290306802659016</c:v>
                </c:pt>
                <c:pt idx="218">
                  <c:v>10.544682359758585</c:v>
                </c:pt>
                <c:pt idx="219">
                  <c:v>10.673561810822299</c:v>
                </c:pt>
                <c:pt idx="220">
                  <c:v>11.076503641597629</c:v>
                </c:pt>
                <c:pt idx="221">
                  <c:v>11.208605058356834</c:v>
                </c:pt>
                <c:pt idx="222">
                  <c:v>11.34070647511604</c:v>
                </c:pt>
                <c:pt idx="223">
                  <c:v>11.476810965110372</c:v>
                </c:pt>
                <c:pt idx="224">
                  <c:v>11.46559940390499</c:v>
                </c:pt>
                <c:pt idx="225">
                  <c:v>11.596070017811495</c:v>
                </c:pt>
                <c:pt idx="226">
                  <c:v>11.730494286684864</c:v>
                </c:pt>
                <c:pt idx="227">
                  <c:v>11.716313733065094</c:v>
                </c:pt>
                <c:pt idx="228">
                  <c:v>11.977195119501303</c:v>
                </c:pt>
                <c:pt idx="229">
                  <c:v>11.941167460385156</c:v>
                </c:pt>
                <c:pt idx="230">
                  <c:v>11.909142874504134</c:v>
                </c:pt>
                <c:pt idx="231">
                  <c:v>11.877118288623118</c:v>
                </c:pt>
                <c:pt idx="232">
                  <c:v>11.694911391983091</c:v>
                </c:pt>
                <c:pt idx="233">
                  <c:v>11.663282152248179</c:v>
                </c:pt>
                <c:pt idx="234">
                  <c:v>11.631652912513269</c:v>
                </c:pt>
                <c:pt idx="235">
                  <c:v>11.18192130333469</c:v>
                </c:pt>
                <c:pt idx="236">
                  <c:v>11.02022376215797</c:v>
                </c:pt>
                <c:pt idx="237">
                  <c:v>10.990082979218736</c:v>
                </c:pt>
                <c:pt idx="238">
                  <c:v>11.220177046168887</c:v>
                </c:pt>
                <c:pt idx="239">
                  <c:v>11.189309984143664</c:v>
                </c:pt>
                <c:pt idx="240">
                  <c:v>11.489798334225837</c:v>
                </c:pt>
                <c:pt idx="241">
                  <c:v>11.509555752655361</c:v>
                </c:pt>
                <c:pt idx="242">
                  <c:v>11.532666874390534</c:v>
                </c:pt>
                <c:pt idx="243">
                  <c:v>11.555222659329399</c:v>
                </c:pt>
                <c:pt idx="244">
                  <c:v>11.849100378712654</c:v>
                </c:pt>
                <c:pt idx="245">
                  <c:v>12.30212941971835</c:v>
                </c:pt>
                <c:pt idx="246">
                  <c:v>12.620066654229216</c:v>
                </c:pt>
                <c:pt idx="247">
                  <c:v>12.782166507870631</c:v>
                </c:pt>
                <c:pt idx="248">
                  <c:v>13.11006484504237</c:v>
                </c:pt>
                <c:pt idx="249">
                  <c:v>13.278193920917721</c:v>
                </c:pt>
                <c:pt idx="250">
                  <c:v>13.612482105890413</c:v>
                </c:pt>
                <c:pt idx="251">
                  <c:v>13.782739475886661</c:v>
                </c:pt>
                <c:pt idx="252">
                  <c:v>14.244706492809437</c:v>
                </c:pt>
                <c:pt idx="253">
                  <c:v>14.348682452610964</c:v>
                </c:pt>
                <c:pt idx="254">
                  <c:v>14.838060229561247</c:v>
                </c:pt>
                <c:pt idx="255">
                  <c:v>15.146773175145352</c:v>
                </c:pt>
                <c:pt idx="256">
                  <c:v>15.254964412110677</c:v>
                </c:pt>
                <c:pt idx="257">
                  <c:v>15.363155649075999</c:v>
                </c:pt>
                <c:pt idx="258">
                  <c:v>15.064191585555585</c:v>
                </c:pt>
                <c:pt idx="259">
                  <c:v>14.972538211420135</c:v>
                </c:pt>
                <c:pt idx="260">
                  <c:v>15.076514171221666</c:v>
                </c:pt>
                <c:pt idx="261">
                  <c:v>15.180490131023195</c:v>
                </c:pt>
                <c:pt idx="262">
                  <c:v>14.897519874671611</c:v>
                </c:pt>
                <c:pt idx="263">
                  <c:v>14.811370969971531</c:v>
                </c:pt>
                <c:pt idx="264">
                  <c:v>13.921044973375979</c:v>
                </c:pt>
                <c:pt idx="265">
                  <c:v>13.408393189167441</c:v>
                </c:pt>
                <c:pt idx="266">
                  <c:v>13.376124845249317</c:v>
                </c:pt>
                <c:pt idx="267">
                  <c:v>13.17753200455701</c:v>
                </c:pt>
                <c:pt idx="268">
                  <c:v>12.977963428283163</c:v>
                </c:pt>
                <c:pt idx="269">
                  <c:v>12.933003720045821</c:v>
                </c:pt>
                <c:pt idx="270">
                  <c:v>12.885677725490625</c:v>
                </c:pt>
                <c:pt idx="271">
                  <c:v>13.016019663149008</c:v>
                </c:pt>
                <c:pt idx="272">
                  <c:v>12.11455966670554</c:v>
                </c:pt>
                <c:pt idx="273">
                  <c:v>11.574603845106177</c:v>
                </c:pt>
                <c:pt idx="274">
                  <c:v>11.49469298934644</c:v>
                </c:pt>
                <c:pt idx="275">
                  <c:v>11.25188864439369</c:v>
                </c:pt>
                <c:pt idx="276">
                  <c:v>11.195266775646235</c:v>
                </c:pt>
                <c:pt idx="277">
                  <c:v>10.9740564938721</c:v>
                </c:pt>
                <c:pt idx="278">
                  <c:v>10.906919803522172</c:v>
                </c:pt>
                <c:pt idx="279">
                  <c:v>10.521696678546711</c:v>
                </c:pt>
                <c:pt idx="280">
                  <c:v>10.131832311101661</c:v>
                </c:pt>
                <c:pt idx="281">
                  <c:v>9.7466091861261983</c:v>
                </c:pt>
                <c:pt idx="282">
                  <c:v>9.3613860611507338</c:v>
                </c:pt>
                <c:pt idx="283">
                  <c:v>8.7188044400553935</c:v>
                </c:pt>
                <c:pt idx="284">
                  <c:v>8.2285433194062527</c:v>
                </c:pt>
                <c:pt idx="285">
                  <c:v>8.0839229228699399</c:v>
                </c:pt>
                <c:pt idx="286">
                  <c:v>7.6996277754329991</c:v>
                </c:pt>
                <c:pt idx="287">
                  <c:v>7.4259879513342462</c:v>
                </c:pt>
                <c:pt idx="288">
                  <c:v>7.7740811365530389</c:v>
                </c:pt>
                <c:pt idx="289">
                  <c:v>8.1221743217718316</c:v>
                </c:pt>
                <c:pt idx="290">
                  <c:v>8.4702675069906253</c:v>
                </c:pt>
                <c:pt idx="291">
                  <c:v>8.4509363820929071</c:v>
                </c:pt>
                <c:pt idx="292">
                  <c:v>8.6641856537645054</c:v>
                </c:pt>
                <c:pt idx="293">
                  <c:v>8.8716814311565635</c:v>
                </c:pt>
                <c:pt idx="294">
                  <c:v>9.3222250705061125</c:v>
                </c:pt>
                <c:pt idx="295">
                  <c:v>9.7852947582128404</c:v>
                </c:pt>
                <c:pt idx="296">
                  <c:v>10.118884352242825</c:v>
                </c:pt>
                <c:pt idx="297">
                  <c:v>10.452473946272805</c:v>
                </c:pt>
                <c:pt idx="298">
                  <c:v>10.78606354030279</c:v>
                </c:pt>
                <c:pt idx="299">
                  <c:v>11.27626026908354</c:v>
                </c:pt>
                <c:pt idx="300">
                  <c:v>11.286382484844451</c:v>
                </c:pt>
                <c:pt idx="301">
                  <c:v>11.292142928497636</c:v>
                </c:pt>
                <c:pt idx="302">
                  <c:v>11.138981927001369</c:v>
                </c:pt>
                <c:pt idx="303">
                  <c:v>11.147382980687782</c:v>
                </c:pt>
                <c:pt idx="304">
                  <c:v>11.151255029210567</c:v>
                </c:pt>
                <c:pt idx="305">
                  <c:v>11.160082239351642</c:v>
                </c:pt>
                <c:pt idx="306">
                  <c:v>10.999959320265292</c:v>
                </c:pt>
                <c:pt idx="307">
                  <c:v>10.834984191509657</c:v>
                </c:pt>
                <c:pt idx="308">
                  <c:v>10.674861272423307</c:v>
                </c:pt>
                <c:pt idx="309">
                  <c:v>10.205483278052565</c:v>
                </c:pt>
                <c:pt idx="310">
                  <c:v>9.7583517795594688</c:v>
                </c:pt>
                <c:pt idx="311">
                  <c:v>9.6073786859235284</c:v>
                </c:pt>
                <c:pt idx="312">
                  <c:v>10.280835254263382</c:v>
                </c:pt>
                <c:pt idx="313">
                  <c:v>10.676433129370174</c:v>
                </c:pt>
                <c:pt idx="314">
                  <c:v>11.067321505963786</c:v>
                </c:pt>
                <c:pt idx="315">
                  <c:v>11.629234241778528</c:v>
                </c:pt>
                <c:pt idx="316">
                  <c:v>12.21301173758612</c:v>
                </c:pt>
                <c:pt idx="317">
                  <c:v>12.615745140136635</c:v>
                </c:pt>
                <c:pt idx="318">
                  <c:v>13.018478542687152</c:v>
                </c:pt>
                <c:pt idx="319">
                  <c:v>12.842317913338661</c:v>
                </c:pt>
                <c:pt idx="320">
                  <c:v>12.854936706755234</c:v>
                </c:pt>
                <c:pt idx="321">
                  <c:v>13.418305564673195</c:v>
                </c:pt>
                <c:pt idx="322">
                  <c:v>13.802600712110138</c:v>
                </c:pt>
                <c:pt idx="323">
                  <c:v>14.182320917315684</c:v>
                </c:pt>
                <c:pt idx="324">
                  <c:v>14.333294010951628</c:v>
                </c:pt>
                <c:pt idx="325">
                  <c:v>14.284766508875027</c:v>
                </c:pt>
                <c:pt idx="326">
                  <c:v>14.433613144426932</c:v>
                </c:pt>
                <c:pt idx="327">
                  <c:v>14.582459779978832</c:v>
                </c:pt>
                <c:pt idx="328">
                  <c:v>13.766353541261566</c:v>
                </c:pt>
                <c:pt idx="329">
                  <c:v>14.884663555190272</c:v>
                </c:pt>
                <c:pt idx="330">
                  <c:v>15.248282457230058</c:v>
                </c:pt>
                <c:pt idx="331">
                  <c:v>15.40383049309739</c:v>
                </c:pt>
                <c:pt idx="332">
                  <c:v>15.554803586733334</c:v>
                </c:pt>
                <c:pt idx="333">
                  <c:v>15.705776680369272</c:v>
                </c:pt>
                <c:pt idx="334">
                  <c:v>15.861324716236608</c:v>
                </c:pt>
                <c:pt idx="335">
                  <c:v>15.786764376716954</c:v>
                </c:pt>
                <c:pt idx="336">
                  <c:v>16.273898820341365</c:v>
                </c:pt>
                <c:pt idx="337">
                  <c:v>16.306216746857046</c:v>
                </c:pt>
                <c:pt idx="338">
                  <c:v>16.780005126911004</c:v>
                </c:pt>
                <c:pt idx="339">
                  <c:v>17.020645399384762</c:v>
                </c:pt>
                <c:pt idx="340">
                  <c:v>17.492359192553575</c:v>
                </c:pt>
                <c:pt idx="341">
                  <c:v>17.720273367677464</c:v>
                </c:pt>
                <c:pt idx="342">
                  <c:v>17.942189586376415</c:v>
                </c:pt>
                <c:pt idx="343">
                  <c:v>18.16252065813104</c:v>
                </c:pt>
                <c:pt idx="344">
                  <c:v>17.913752727195298</c:v>
                </c:pt>
                <c:pt idx="345">
                  <c:v>18.119600713136744</c:v>
                </c:pt>
                <c:pt idx="346">
                  <c:v>18.324314678513808</c:v>
                </c:pt>
                <c:pt idx="347">
                  <c:v>18.52023721513434</c:v>
                </c:pt>
                <c:pt idx="348">
                  <c:v>18.52023721513434</c:v>
                </c:pt>
                <c:pt idx="349">
                  <c:v>18.299768924652749</c:v>
                </c:pt>
                <c:pt idx="350">
                  <c:v>18.299768924652749</c:v>
                </c:pt>
                <c:pt idx="351">
                  <c:v>18.299768924652749</c:v>
                </c:pt>
                <c:pt idx="352">
                  <c:v>18.746101972904153</c:v>
                </c:pt>
                <c:pt idx="353">
                  <c:v>18.97754384094619</c:v>
                </c:pt>
                <c:pt idx="354">
                  <c:v>18.746101972904153</c:v>
                </c:pt>
                <c:pt idx="355">
                  <c:v>18.97754384094619</c:v>
                </c:pt>
                <c:pt idx="356">
                  <c:v>18.746101972904153</c:v>
                </c:pt>
                <c:pt idx="357">
                  <c:v>18.97754384094619</c:v>
                </c:pt>
                <c:pt idx="358">
                  <c:v>18.97754384094619</c:v>
                </c:pt>
                <c:pt idx="359">
                  <c:v>19.214751528611718</c:v>
                </c:pt>
                <c:pt idx="360">
                  <c:v>19.044755975382873</c:v>
                </c:pt>
                <c:pt idx="361">
                  <c:v>19.346852945370919</c:v>
                </c:pt>
                <c:pt idx="362">
                  <c:v>19.414905190368085</c:v>
                </c:pt>
                <c:pt idx="363">
                  <c:v>19.729586185041288</c:v>
                </c:pt>
                <c:pt idx="364">
                  <c:v>19.794446135516047</c:v>
                </c:pt>
                <c:pt idx="365">
                  <c:v>19.863359832895483</c:v>
                </c:pt>
                <c:pt idx="366">
                  <c:v>19.683111097121625</c:v>
                </c:pt>
                <c:pt idx="367">
                  <c:v>19.503379951539078</c:v>
                </c:pt>
                <c:pt idx="368">
                  <c:v>19.331917659557405</c:v>
                </c:pt>
                <c:pt idx="369">
                  <c:v>19.398310104044771</c:v>
                </c:pt>
                <c:pt idx="370">
                  <c:v>19.226321258961338</c:v>
                </c:pt>
                <c:pt idx="371">
                  <c:v>19.062259296513279</c:v>
                </c:pt>
                <c:pt idx="372">
                  <c:v>19.708619103105463</c:v>
                </c:pt>
                <c:pt idx="373">
                  <c:v>20.129182823199137</c:v>
                </c:pt>
                <c:pt idx="374">
                  <c:v>20.545888160539658</c:v>
                </c:pt>
                <c:pt idx="375">
                  <c:v>20.713050951591327</c:v>
                </c:pt>
                <c:pt idx="376">
                  <c:v>20.880027381155376</c:v>
                </c:pt>
                <c:pt idx="377">
                  <c:v>21.039438361856526</c:v>
                </c:pt>
                <c:pt idx="378">
                  <c:v>21.441608157092016</c:v>
                </c:pt>
                <c:pt idx="379">
                  <c:v>22.104496688061818</c:v>
                </c:pt>
                <c:pt idx="380">
                  <c:v>22.249671541963323</c:v>
                </c:pt>
                <c:pt idx="381">
                  <c:v>21.174456213780598</c:v>
                </c:pt>
                <c:pt idx="382">
                  <c:v>22.280564899488624</c:v>
                </c:pt>
                <c:pt idx="383">
                  <c:v>22.417247221657487</c:v>
                </c:pt>
                <c:pt idx="384">
                  <c:v>21.878760957959852</c:v>
                </c:pt>
                <c:pt idx="385">
                  <c:v>21.58314958262309</c:v>
                </c:pt>
                <c:pt idx="386">
                  <c:v>22.016830383252163</c:v>
                </c:pt>
                <c:pt idx="387">
                  <c:v>21.714781305267049</c:v>
                </c:pt>
                <c:pt idx="388">
                  <c:v>21.90708245713309</c:v>
                </c:pt>
                <c:pt idx="389">
                  <c:v>21.598007521905817</c:v>
                </c:pt>
                <c:pt idx="390">
                  <c:v>21.288932586678545</c:v>
                </c:pt>
                <c:pt idx="391">
                  <c:v>20.976133857050943</c:v>
                </c:pt>
                <c:pt idx="392">
                  <c:v>20.429457710840669</c:v>
                </c:pt>
                <c:pt idx="393">
                  <c:v>20.357983986596395</c:v>
                </c:pt>
                <c:pt idx="394">
                  <c:v>20.280979320238067</c:v>
                </c:pt>
                <c:pt idx="395">
                  <c:v>19.968268697243506</c:v>
                </c:pt>
                <c:pt idx="396">
                  <c:v>19.387739416756354</c:v>
                </c:pt>
                <c:pt idx="397">
                  <c:v>18.829812034726096</c:v>
                </c:pt>
                <c:pt idx="398">
                  <c:v>18.923556693043178</c:v>
                </c:pt>
                <c:pt idx="399">
                  <c:v>19.019641079624094</c:v>
                </c:pt>
                <c:pt idx="400">
                  <c:v>19.339079853386959</c:v>
                </c:pt>
                <c:pt idx="401">
                  <c:v>19.214749123762616</c:v>
                </c:pt>
                <c:pt idx="402">
                  <c:v>19.090418394138268</c:v>
                </c:pt>
                <c:pt idx="403">
                  <c:v>18.741857216853788</c:v>
                </c:pt>
                <c:pt idx="404">
                  <c:v>18.404916856613212</c:v>
                </c:pt>
                <c:pt idx="405">
                  <c:v>18.283444405359564</c:v>
                </c:pt>
                <c:pt idx="406">
                  <c:v>17.750327301223741</c:v>
                </c:pt>
                <c:pt idx="407">
                  <c:v>17.63158398053848</c:v>
                </c:pt>
                <c:pt idx="408">
                  <c:v>18.171326347289657</c:v>
                </c:pt>
                <c:pt idx="409">
                  <c:v>18.711068714040834</c:v>
                </c:pt>
                <c:pt idx="410">
                  <c:v>19.469428520727117</c:v>
                </c:pt>
                <c:pt idx="411">
                  <c:v>20.015300348411056</c:v>
                </c:pt>
                <c:pt idx="412">
                  <c:v>20.797556047972929</c:v>
                </c:pt>
                <c:pt idx="413">
                  <c:v>21.349703553671326</c:v>
                </c:pt>
                <c:pt idx="414">
                  <c:v>21.901851059369722</c:v>
                </c:pt>
                <c:pt idx="415">
                  <c:v>22.198787659146806</c:v>
                </c:pt>
                <c:pt idx="416">
                  <c:v>23.006146070766516</c:v>
                </c:pt>
                <c:pt idx="417">
                  <c:v>23.558293576464912</c:v>
                </c:pt>
                <c:pt idx="418">
                  <c:v>23.836403142198623</c:v>
                </c:pt>
                <c:pt idx="419">
                  <c:v>24.108492381552615</c:v>
                </c:pt>
                <c:pt idx="420">
                  <c:v>24.3783635649282</c:v>
                </c:pt>
                <c:pt idx="421">
                  <c:v>24.648234748303793</c:v>
                </c:pt>
                <c:pt idx="422">
                  <c:v>24.918105931679381</c:v>
                </c:pt>
                <c:pt idx="423">
                  <c:v>25.18797711505497</c:v>
                </c:pt>
                <c:pt idx="424">
                  <c:v>25.174924459242337</c:v>
                </c:pt>
                <c:pt idx="425">
                  <c:v>25.441796449976351</c:v>
                </c:pt>
                <c:pt idx="426">
                  <c:v>26.595104857806092</c:v>
                </c:pt>
                <c:pt idx="427">
                  <c:v>26.267461848557328</c:v>
                </c:pt>
                <c:pt idx="428">
                  <c:v>26.242412422178408</c:v>
                </c:pt>
                <c:pt idx="429">
                  <c:v>25.932878315414346</c:v>
                </c:pt>
                <c:pt idx="430">
                  <c:v>25.912472671041527</c:v>
                </c:pt>
                <c:pt idx="431">
                  <c:v>25.892266440048999</c:v>
                </c:pt>
                <c:pt idx="432">
                  <c:v>25.884924527338097</c:v>
                </c:pt>
                <c:pt idx="433">
                  <c:v>25.056701777414837</c:v>
                </c:pt>
                <c:pt idx="434">
                  <c:v>25.040547149257915</c:v>
                </c:pt>
                <c:pt idx="435">
                  <c:v>24.757776344715275</c:v>
                </c:pt>
                <c:pt idx="436">
                  <c:v>23.96166971470111</c:v>
                </c:pt>
                <c:pt idx="437">
                  <c:v>23.440774490219106</c:v>
                </c:pt>
                <c:pt idx="438">
                  <c:v>23.166748534910909</c:v>
                </c:pt>
                <c:pt idx="439">
                  <c:v>22.889421062068884</c:v>
                </c:pt>
                <c:pt idx="440">
                  <c:v>22.615395106760687</c:v>
                </c:pt>
                <c:pt idx="441">
                  <c:v>22.113348472513199</c:v>
                </c:pt>
                <c:pt idx="442">
                  <c:v>22.7681600814273</c:v>
                </c:pt>
                <c:pt idx="443">
                  <c:v>22.97409354117244</c:v>
                </c:pt>
                <c:pt idx="444">
                  <c:v>22.990822798512419</c:v>
                </c:pt>
                <c:pt idx="445">
                  <c:v>23.0114821876919</c:v>
                </c:pt>
                <c:pt idx="446">
                  <c:v>22.773076542636176</c:v>
                </c:pt>
                <c:pt idx="447">
                  <c:v>22.286986190567756</c:v>
                </c:pt>
                <c:pt idx="448">
                  <c:v>22.054720109946018</c:v>
                </c:pt>
                <c:pt idx="449">
                  <c:v>21.818934846284552</c:v>
                </c:pt>
                <c:pt idx="450">
                  <c:v>21.348502376971297</c:v>
                </c:pt>
                <c:pt idx="451">
                  <c:v>21.118761441559577</c:v>
                </c:pt>
                <c:pt idx="452">
                  <c:v>20.885539582884036</c:v>
                </c:pt>
                <c:pt idx="453">
                  <c:v>20.430392074058393</c:v>
                </c:pt>
                <c:pt idx="454">
                  <c:v>19.988148316285198</c:v>
                </c:pt>
                <c:pt idx="455">
                  <c:v>19.551845864254819</c:v>
                </c:pt>
                <c:pt idx="456">
                  <c:v>20.270919120827834</c:v>
                </c:pt>
                <c:pt idx="457">
                  <c:v>20.56314823654386</c:v>
                </c:pt>
                <c:pt idx="458">
                  <c:v>21.068799422688382</c:v>
                </c:pt>
                <c:pt idx="459">
                  <c:v>21.129712216535534</c:v>
                </c:pt>
                <c:pt idx="460">
                  <c:v>21.404231194763039</c:v>
                </c:pt>
                <c:pt idx="461">
                  <c:v>21.673203188315053</c:v>
                </c:pt>
                <c:pt idx="462">
                  <c:v>22.158424155217627</c:v>
                </c:pt>
                <c:pt idx="463">
                  <c:v>22.417162411210988</c:v>
                </c:pt>
                <c:pt idx="464">
                  <c:v>22.670967174366034</c:v>
                </c:pt>
                <c:pt idx="465">
                  <c:v>22.697040816326535</c:v>
                </c:pt>
                <c:pt idx="466">
                  <c:v>22.940647616300776</c:v>
                </c:pt>
                <c:pt idx="467">
                  <c:v>23.179613344004043</c:v>
                </c:pt>
                <c:pt idx="468">
                  <c:v>23.325557811205151</c:v>
                </c:pt>
                <c:pt idx="469">
                  <c:v>23.248575772224278</c:v>
                </c:pt>
                <c:pt idx="470">
                  <c:v>22.734488638111436</c:v>
                </c:pt>
                <c:pt idx="471">
                  <c:v>22.447149001725315</c:v>
                </c:pt>
                <c:pt idx="472">
                  <c:v>22.798369703477661</c:v>
                </c:pt>
                <c:pt idx="473">
                  <c:v>22.940647616300776</c:v>
                </c:pt>
                <c:pt idx="474">
                  <c:v>22.863665577319903</c:v>
                </c:pt>
                <c:pt idx="475">
                  <c:v>23.007959183673471</c:v>
                </c:pt>
                <c:pt idx="476">
                  <c:v>23.155082666713959</c:v>
                </c:pt>
                <c:pt idx="477">
                  <c:v>23.775827378226214</c:v>
                </c:pt>
                <c:pt idx="478">
                  <c:v>24.183615935331684</c:v>
                </c:pt>
                <c:pt idx="479">
                  <c:v>24.101077996985843</c:v>
                </c:pt>
                <c:pt idx="480">
                  <c:v>23.714800445527302</c:v>
                </c:pt>
                <c:pt idx="481">
                  <c:v>24.076400912082406</c:v>
                </c:pt>
                <c:pt idx="482">
                  <c:v>23.428504958029478</c:v>
                </c:pt>
                <c:pt idx="483">
                  <c:v>23.785148661641106</c:v>
                </c:pt>
                <c:pt idx="484">
                  <c:v>23.381361563038681</c:v>
                </c:pt>
                <c:pt idx="485">
                  <c:v>22.97409354117244</c:v>
                </c:pt>
                <c:pt idx="486">
                  <c:v>22.324326953669402</c:v>
                </c:pt>
                <c:pt idx="487">
                  <c:v>21.239586673186963</c:v>
                </c:pt>
                <c:pt idx="488">
                  <c:v>20.634484586460481</c:v>
                </c:pt>
                <c:pt idx="489">
                  <c:v>20.24820703500194</c:v>
                </c:pt>
                <c:pt idx="490">
                  <c:v>20.07202654508653</c:v>
                </c:pt>
                <c:pt idx="491">
                  <c:v>19.888946655017833</c:v>
                </c:pt>
                <c:pt idx="492">
                  <c:v>19.988629393079357</c:v>
                </c:pt>
                <c:pt idx="493">
                  <c:v>20.083131158310255</c:v>
                </c:pt>
                <c:pt idx="494">
                  <c:v>19.974929804156037</c:v>
                </c:pt>
                <c:pt idx="495">
                  <c:v>19.676325840311371</c:v>
                </c:pt>
                <c:pt idx="496">
                  <c:v>19.962036012876926</c:v>
                </c:pt>
                <c:pt idx="497">
                  <c:v>20.451431926526002</c:v>
                </c:pt>
                <c:pt idx="498">
                  <c:v>20.743142273384979</c:v>
                </c:pt>
                <c:pt idx="499">
                  <c:v>20.825445875025579</c:v>
                </c:pt>
                <c:pt idx="500">
                  <c:v>20.909260204081633</c:v>
                </c:pt>
                <c:pt idx="501">
                  <c:v>21.195305102040816</c:v>
                </c:pt>
                <c:pt idx="502">
                  <c:v>21.478240816326533</c:v>
                </c:pt>
                <c:pt idx="503">
                  <c:v>21.977705581965786</c:v>
                </c:pt>
                <c:pt idx="504">
                  <c:v>21.583953061224495</c:v>
                </c:pt>
                <c:pt idx="505">
                  <c:v>21.400511224489797</c:v>
                </c:pt>
                <c:pt idx="506">
                  <c:v>21.220178571428573</c:v>
                </c:pt>
                <c:pt idx="507">
                  <c:v>21.039845918367348</c:v>
                </c:pt>
                <c:pt idx="508">
                  <c:v>21.071418556701033</c:v>
                </c:pt>
                <c:pt idx="509">
                  <c:v>20.676071428571433</c:v>
                </c:pt>
                <c:pt idx="510">
                  <c:v>20.288711111111112</c:v>
                </c:pt>
                <c:pt idx="511">
                  <c:v>20.107122222222223</c:v>
                </c:pt>
                <c:pt idx="512">
                  <c:v>19.729325000000003</c:v>
                </c:pt>
                <c:pt idx="513">
                  <c:v>19.552599000000004</c:v>
                </c:pt>
                <c:pt idx="514">
                  <c:v>19.181015841584163</c:v>
                </c:pt>
                <c:pt idx="515">
                  <c:v>19.196100000000005</c:v>
                </c:pt>
                <c:pt idx="516">
                  <c:v>18.915776000000001</c:v>
                </c:pt>
                <c:pt idx="517">
                  <c:v>18.826766666666671</c:v>
                </c:pt>
                <c:pt idx="518">
                  <c:v>18.543611111111112</c:v>
                </c:pt>
                <c:pt idx="519">
                  <c:v>18.44678673469388</c:v>
                </c:pt>
                <c:pt idx="520">
                  <c:v>17.980377777777779</c:v>
                </c:pt>
                <c:pt idx="521">
                  <c:v>17.697222222222223</c:v>
                </c:pt>
                <c:pt idx="522">
                  <c:v>17.239926000000004</c:v>
                </c:pt>
                <c:pt idx="523">
                  <c:v>16.630048039215691</c:v>
                </c:pt>
                <c:pt idx="524">
                  <c:v>16.355220588235298</c:v>
                </c:pt>
                <c:pt idx="525">
                  <c:v>16.23960495049505</c:v>
                </c:pt>
                <c:pt idx="526">
                  <c:v>15.808552941176474</c:v>
                </c:pt>
                <c:pt idx="527">
                  <c:v>15.68752475247525</c:v>
                </c:pt>
                <c:pt idx="528">
                  <c:v>16.592574257425746</c:v>
                </c:pt>
                <c:pt idx="529">
                  <c:v>17.672600000000003</c:v>
                </c:pt>
                <c:pt idx="530">
                  <c:v>18.774444444444445</c:v>
                </c:pt>
                <c:pt idx="531">
                  <c:v>19.500800000000005</c:v>
                </c:pt>
                <c:pt idx="532">
                  <c:v>20.212772277227728</c:v>
                </c:pt>
                <c:pt idx="533">
                  <c:v>21.117821782178222</c:v>
                </c:pt>
                <c:pt idx="534">
                  <c:v>22.022871287128719</c:v>
                </c:pt>
                <c:pt idx="535">
                  <c:v>22.927920792079213</c:v>
                </c:pt>
                <c:pt idx="536">
                  <c:v>23.832970297029711</c:v>
                </c:pt>
                <c:pt idx="537">
                  <c:v>24.495490196078435</c:v>
                </c:pt>
                <c:pt idx="538">
                  <c:v>25.145145631067958</c:v>
                </c:pt>
                <c:pt idx="539">
                  <c:v>26.032621359223302</c:v>
                </c:pt>
                <c:pt idx="540">
                  <c:v>27.370263461538464</c:v>
                </c:pt>
                <c:pt idx="541">
                  <c:v>28.955289423076923</c:v>
                </c:pt>
                <c:pt idx="542">
                  <c:v>30.237847619047628</c:v>
                </c:pt>
                <c:pt idx="543">
                  <c:v>31.533575471698118</c:v>
                </c:pt>
                <c:pt idx="544">
                  <c:v>32.776607476635519</c:v>
                </c:pt>
                <c:pt idx="545">
                  <c:v>33.996620370370373</c:v>
                </c:pt>
                <c:pt idx="546">
                  <c:v>35.520120370370371</c:v>
                </c:pt>
                <c:pt idx="547">
                  <c:v>36.703770642201839</c:v>
                </c:pt>
                <c:pt idx="548">
                  <c:v>37.552216216216223</c:v>
                </c:pt>
                <c:pt idx="549">
                  <c:v>38.343663716814163</c:v>
                </c:pt>
                <c:pt idx="550">
                  <c:v>39.107582608695658</c:v>
                </c:pt>
                <c:pt idx="551">
                  <c:v>40.188879310344838</c:v>
                </c:pt>
                <c:pt idx="552">
                  <c:v>39.298487179487182</c:v>
                </c:pt>
                <c:pt idx="553">
                  <c:v>37.782800000000002</c:v>
                </c:pt>
                <c:pt idx="554">
                  <c:v>37.274966666666671</c:v>
                </c:pt>
                <c:pt idx="555">
                  <c:v>34.992134920634932</c:v>
                </c:pt>
                <c:pt idx="556">
                  <c:v>33.945484375000007</c:v>
                </c:pt>
                <c:pt idx="557">
                  <c:v>32.931038461538463</c:v>
                </c:pt>
                <c:pt idx="558">
                  <c:v>32.945687499999998</c:v>
                </c:pt>
                <c:pt idx="559">
                  <c:v>31.946623076923082</c:v>
                </c:pt>
                <c:pt idx="560">
                  <c:v>30.767827067669177</c:v>
                </c:pt>
                <c:pt idx="561">
                  <c:v>29.838029629629634</c:v>
                </c:pt>
                <c:pt idx="562">
                  <c:v>29.364051851851855</c:v>
                </c:pt>
                <c:pt idx="563">
                  <c:v>28.468321167883218</c:v>
                </c:pt>
                <c:pt idx="564">
                  <c:v>27.335942857142861</c:v>
                </c:pt>
                <c:pt idx="565">
                  <c:v>26.62343262411348</c:v>
                </c:pt>
                <c:pt idx="566">
                  <c:v>26.291257142857145</c:v>
                </c:pt>
                <c:pt idx="567">
                  <c:v>25.38451408450705</c:v>
                </c:pt>
                <c:pt idx="568">
                  <c:v>24.354986206896559</c:v>
                </c:pt>
                <c:pt idx="569">
                  <c:v>23.526156462585039</c:v>
                </c:pt>
                <c:pt idx="570">
                  <c:v>22.418655629139078</c:v>
                </c:pt>
                <c:pt idx="571">
                  <c:v>21.507071428571429</c:v>
                </c:pt>
                <c:pt idx="572">
                  <c:v>20.630324840764334</c:v>
                </c:pt>
                <c:pt idx="573">
                  <c:v>19.767412500000002</c:v>
                </c:pt>
                <c:pt idx="574">
                  <c:v>18.954957055214727</c:v>
                </c:pt>
                <c:pt idx="575">
                  <c:v>18.282</c:v>
                </c:pt>
                <c:pt idx="576">
                  <c:v>18.189666666666671</c:v>
                </c:pt>
                <c:pt idx="577">
                  <c:v>18.432469135802474</c:v>
                </c:pt>
                <c:pt idx="578">
                  <c:v>18.114786585365856</c:v>
                </c:pt>
                <c:pt idx="579">
                  <c:v>17.698143712574854</c:v>
                </c:pt>
                <c:pt idx="580">
                  <c:v>17.398550295857991</c:v>
                </c:pt>
                <c:pt idx="581">
                  <c:v>17.308402366863909</c:v>
                </c:pt>
                <c:pt idx="582">
                  <c:v>16.723477011494257</c:v>
                </c:pt>
                <c:pt idx="583">
                  <c:v>16.353954802259889</c:v>
                </c:pt>
                <c:pt idx="584">
                  <c:v>16.176488764044944</c:v>
                </c:pt>
                <c:pt idx="585">
                  <c:v>15.824198895027623</c:v>
                </c:pt>
                <c:pt idx="586">
                  <c:v>15.399702702702706</c:v>
                </c:pt>
                <c:pt idx="587">
                  <c:v>14.993174603174607</c:v>
                </c:pt>
                <c:pt idx="588">
                  <c:v>14.511929533678758</c:v>
                </c:pt>
                <c:pt idx="589">
                  <c:v>14.192769743589746</c:v>
                </c:pt>
                <c:pt idx="590">
                  <c:v>13.881637055837565</c:v>
                </c:pt>
                <c:pt idx="591">
                  <c:v>13.309235960591135</c:v>
                </c:pt>
                <c:pt idx="592">
                  <c:v>12.954187378640777</c:v>
                </c:pt>
                <c:pt idx="593">
                  <c:v>12.610789473684214</c:v>
                </c:pt>
                <c:pt idx="594">
                  <c:v>12.513208653846155</c:v>
                </c:pt>
                <c:pt idx="595">
                  <c:v>12.657808374384238</c:v>
                </c:pt>
                <c:pt idx="596">
                  <c:v>12.683137500000003</c:v>
                </c:pt>
                <c:pt idx="597">
                  <c:v>12.581507035175882</c:v>
                </c:pt>
                <c:pt idx="598">
                  <c:v>12.477311111111112</c:v>
                </c:pt>
                <c:pt idx="599">
                  <c:v>12.564948453608251</c:v>
                </c:pt>
                <c:pt idx="600">
                  <c:v>12.147907894736843</c:v>
                </c:pt>
                <c:pt idx="601">
                  <c:v>11.840244565217393</c:v>
                </c:pt>
                <c:pt idx="602">
                  <c:v>11.197308743169401</c:v>
                </c:pt>
                <c:pt idx="603">
                  <c:v>10.60558011049724</c:v>
                </c:pt>
                <c:pt idx="604">
                  <c:v>10.113629943502827</c:v>
                </c:pt>
                <c:pt idx="605">
                  <c:v>9.4353125000000002</c:v>
                </c:pt>
                <c:pt idx="606">
                  <c:v>8.650381355932204</c:v>
                </c:pt>
                <c:pt idx="607">
                  <c:v>7.918757062146895</c:v>
                </c:pt>
                <c:pt idx="608">
                  <c:v>7.2692714285714288</c:v>
                </c:pt>
                <c:pt idx="609">
                  <c:v>6.5292857142857157</c:v>
                </c:pt>
                <c:pt idx="610">
                  <c:v>5.8225718390804619</c:v>
                </c:pt>
                <c:pt idx="611">
                  <c:v>5.1076878612716765</c:v>
                </c:pt>
                <c:pt idx="612">
                  <c:v>5.8289650887573972</c:v>
                </c:pt>
                <c:pt idx="613">
                  <c:v>6.4311532544378718</c:v>
                </c:pt>
                <c:pt idx="614">
                  <c:v>7.1157485029940135</c:v>
                </c:pt>
                <c:pt idx="615">
                  <c:v>7.7233239520958108</c:v>
                </c:pt>
                <c:pt idx="616">
                  <c:v>8.3327239520958098</c:v>
                </c:pt>
                <c:pt idx="617">
                  <c:v>8.9402994011976062</c:v>
                </c:pt>
                <c:pt idx="618">
                  <c:v>9.491042261904763</c:v>
                </c:pt>
                <c:pt idx="619">
                  <c:v>10.218463253012048</c:v>
                </c:pt>
                <c:pt idx="620">
                  <c:v>10.829698795180724</c:v>
                </c:pt>
                <c:pt idx="621">
                  <c:v>11.372425748502996</c:v>
                </c:pt>
                <c:pt idx="622">
                  <c:v>11.910505357142858</c:v>
                </c:pt>
                <c:pt idx="623">
                  <c:v>12.440414201183435</c:v>
                </c:pt>
                <c:pt idx="624">
                  <c:v>12.953377380952382</c:v>
                </c:pt>
                <c:pt idx="625">
                  <c:v>13.390476785714286</c:v>
                </c:pt>
                <c:pt idx="626">
                  <c:v>13.82938988095238</c:v>
                </c:pt>
                <c:pt idx="627">
                  <c:v>14.183875147928998</c:v>
                </c:pt>
                <c:pt idx="628">
                  <c:v>14.618388165680477</c:v>
                </c:pt>
                <c:pt idx="629">
                  <c:v>14.96614705882353</c:v>
                </c:pt>
                <c:pt idx="630">
                  <c:v>15.220827906976746</c:v>
                </c:pt>
                <c:pt idx="631">
                  <c:v>15.739269590643277</c:v>
                </c:pt>
                <c:pt idx="632">
                  <c:v>16.076468023255817</c:v>
                </c:pt>
                <c:pt idx="633">
                  <c:v>16.409768208092487</c:v>
                </c:pt>
                <c:pt idx="634">
                  <c:v>16.834234682080929</c:v>
                </c:pt>
                <c:pt idx="635">
                  <c:v>17.260462427745669</c:v>
                </c:pt>
                <c:pt idx="636">
                  <c:v>17.186489017341042</c:v>
                </c:pt>
                <c:pt idx="637">
                  <c:v>17.213778488372096</c:v>
                </c:pt>
                <c:pt idx="638">
                  <c:v>17.239605263157898</c:v>
                </c:pt>
                <c:pt idx="639">
                  <c:v>17.265735882352946</c:v>
                </c:pt>
                <c:pt idx="640">
                  <c:v>17.19224941176471</c:v>
                </c:pt>
                <c:pt idx="641">
                  <c:v>17.116970588235297</c:v>
                </c:pt>
                <c:pt idx="642">
                  <c:v>16.942032748538011</c:v>
                </c:pt>
                <c:pt idx="643">
                  <c:v>16.968205294117649</c:v>
                </c:pt>
                <c:pt idx="644">
                  <c:v>16.794137426900587</c:v>
                </c:pt>
                <c:pt idx="645">
                  <c:v>16.622093604651166</c:v>
                </c:pt>
                <c:pt idx="646">
                  <c:v>16.549461627906979</c:v>
                </c:pt>
                <c:pt idx="647">
                  <c:v>16.379826589595378</c:v>
                </c:pt>
                <c:pt idx="648">
                  <c:v>16.850086127167632</c:v>
                </c:pt>
                <c:pt idx="649">
                  <c:v>17.419273837209303</c:v>
                </c:pt>
                <c:pt idx="650">
                  <c:v>17.788843930635842</c:v>
                </c:pt>
                <c:pt idx="651">
                  <c:v>18.37057558139535</c:v>
                </c:pt>
                <c:pt idx="652">
                  <c:v>18.722317919075145</c:v>
                </c:pt>
                <c:pt idx="653">
                  <c:v>18.978457142857145</c:v>
                </c:pt>
                <c:pt idx="654">
                  <c:v>19.228807909604523</c:v>
                </c:pt>
                <c:pt idx="655">
                  <c:v>19.67638983050848</c:v>
                </c:pt>
                <c:pt idx="656">
                  <c:v>20.14118644067797</c:v>
                </c:pt>
                <c:pt idx="657">
                  <c:v>20.605983050847463</c:v>
                </c:pt>
                <c:pt idx="658">
                  <c:v>20.702672222222226</c:v>
                </c:pt>
                <c:pt idx="659">
                  <c:v>21.27793296089386</c:v>
                </c:pt>
                <c:pt idx="660">
                  <c:v>21.260910614525145</c:v>
                </c:pt>
                <c:pt idx="661">
                  <c:v>21.243888268156429</c:v>
                </c:pt>
                <c:pt idx="662">
                  <c:v>21.363235955056183</c:v>
                </c:pt>
                <c:pt idx="663">
                  <c:v>21.226865921787716</c:v>
                </c:pt>
                <c:pt idx="664">
                  <c:v>21.329000000000004</c:v>
                </c:pt>
                <c:pt idx="665">
                  <c:v>21.432288135593225</c:v>
                </c:pt>
                <c:pt idx="666">
                  <c:v>21.659817142857147</c:v>
                </c:pt>
                <c:pt idx="667">
                  <c:v>21.766787356321846</c:v>
                </c:pt>
                <c:pt idx="668">
                  <c:v>21.62499428571429</c:v>
                </c:pt>
                <c:pt idx="669">
                  <c:v>21.502125000000003</c:v>
                </c:pt>
                <c:pt idx="670">
                  <c:v>21.36342937853108</c:v>
                </c:pt>
                <c:pt idx="671">
                  <c:v>21.34621468926554</c:v>
                </c:pt>
                <c:pt idx="672">
                  <c:v>21.39864571428572</c:v>
                </c:pt>
                <c:pt idx="673">
                  <c:v>21.329000000000004</c:v>
                </c:pt>
                <c:pt idx="674">
                  <c:v>21.276161849710984</c:v>
                </c:pt>
                <c:pt idx="675">
                  <c:v>21.082421965317923</c:v>
                </c:pt>
                <c:pt idx="676">
                  <c:v>20.76863218390805</c:v>
                </c:pt>
                <c:pt idx="677">
                  <c:v>20.342187500000005</c:v>
                </c:pt>
                <c:pt idx="678">
                  <c:v>20.50120231213873</c:v>
                </c:pt>
                <c:pt idx="679">
                  <c:v>20.425529069767446</c:v>
                </c:pt>
                <c:pt idx="680">
                  <c:v>20.131335260115609</c:v>
                </c:pt>
                <c:pt idx="681">
                  <c:v>19.823011494252878</c:v>
                </c:pt>
                <c:pt idx="682">
                  <c:v>19.74385549132948</c:v>
                </c:pt>
                <c:pt idx="683">
                  <c:v>19.550115606936423</c:v>
                </c:pt>
                <c:pt idx="684">
                  <c:v>19.955208092485552</c:v>
                </c:pt>
                <c:pt idx="685">
                  <c:v>20.58061403508772</c:v>
                </c:pt>
                <c:pt idx="686">
                  <c:v>20.972625730994157</c:v>
                </c:pt>
                <c:pt idx="687">
                  <c:v>21.382456140350879</c:v>
                </c:pt>
                <c:pt idx="688">
                  <c:v>21.64787209302326</c:v>
                </c:pt>
                <c:pt idx="689">
                  <c:v>22.184298245614038</c:v>
                </c:pt>
                <c:pt idx="690">
                  <c:v>22.594128654970763</c:v>
                </c:pt>
                <c:pt idx="691">
                  <c:v>22.986140350877193</c:v>
                </c:pt>
                <c:pt idx="692">
                  <c:v>23.107884393063589</c:v>
                </c:pt>
                <c:pt idx="693">
                  <c:v>23.649680232558143</c:v>
                </c:pt>
                <c:pt idx="694">
                  <c:v>24.039412790697678</c:v>
                </c:pt>
                <c:pt idx="695">
                  <c:v>24.58982456140351</c:v>
                </c:pt>
                <c:pt idx="696">
                  <c:v>24.928380116959065</c:v>
                </c:pt>
                <c:pt idx="697">
                  <c:v>25.26693567251462</c:v>
                </c:pt>
                <c:pt idx="698">
                  <c:v>25.774035294117649</c:v>
                </c:pt>
                <c:pt idx="699">
                  <c:v>26.269106508875744</c:v>
                </c:pt>
                <c:pt idx="700">
                  <c:v>26.455129411764712</c:v>
                </c:pt>
                <c:pt idx="701">
                  <c:v>26.638976608187139</c:v>
                </c:pt>
                <c:pt idx="702">
                  <c:v>26.665653179190755</c:v>
                </c:pt>
                <c:pt idx="703">
                  <c:v>27.000294797687864</c:v>
                </c:pt>
                <c:pt idx="704">
                  <c:v>27.334936416184973</c:v>
                </c:pt>
                <c:pt idx="705">
                  <c:v>27.68719075144509</c:v>
                </c:pt>
                <c:pt idx="706">
                  <c:v>28.021832369942196</c:v>
                </c:pt>
                <c:pt idx="707">
                  <c:v>28.521337209302335</c:v>
                </c:pt>
                <c:pt idx="708">
                  <c:v>27.743736842105264</c:v>
                </c:pt>
                <c:pt idx="709">
                  <c:v>26.939064705882355</c:v>
                </c:pt>
                <c:pt idx="710">
                  <c:v>26.14289940828403</c:v>
                </c:pt>
                <c:pt idx="711">
                  <c:v>25.039170588235297</c:v>
                </c:pt>
                <c:pt idx="712">
                  <c:v>24.213733727810659</c:v>
                </c:pt>
                <c:pt idx="713">
                  <c:v>23.396607142857146</c:v>
                </c:pt>
                <c:pt idx="714">
                  <c:v>22.705656626506027</c:v>
                </c:pt>
                <c:pt idx="715">
                  <c:v>21.846066666666673</c:v>
                </c:pt>
                <c:pt idx="716">
                  <c:v>20.741626506024097</c:v>
                </c:pt>
                <c:pt idx="717">
                  <c:v>19.888600000000004</c:v>
                </c:pt>
                <c:pt idx="718">
                  <c:v>19.006591463414637</c:v>
                </c:pt>
                <c:pt idx="719">
                  <c:v>18.357701863354038</c:v>
                </c:pt>
                <c:pt idx="720">
                  <c:v>18.013710691823899</c:v>
                </c:pt>
                <c:pt idx="721">
                  <c:v>17.660955414012744</c:v>
                </c:pt>
                <c:pt idx="722">
                  <c:v>17.18820512820513</c:v>
                </c:pt>
                <c:pt idx="723">
                  <c:v>16.709354838709679</c:v>
                </c:pt>
                <c:pt idx="724">
                  <c:v>16.33032679738562</c:v>
                </c:pt>
                <c:pt idx="725">
                  <c:v>15.9412582781457</c:v>
                </c:pt>
                <c:pt idx="726">
                  <c:v>15.335894039735102</c:v>
                </c:pt>
                <c:pt idx="727">
                  <c:v>14.730529801324506</c:v>
                </c:pt>
                <c:pt idx="728">
                  <c:v>14.219333333333335</c:v>
                </c:pt>
                <c:pt idx="729">
                  <c:v>13.701275167785237</c:v>
                </c:pt>
                <c:pt idx="730">
                  <c:v>13.265850340136058</c:v>
                </c:pt>
                <c:pt idx="731">
                  <c:v>12.730616438356167</c:v>
                </c:pt>
                <c:pt idx="732">
                  <c:v>12.641853846153849</c:v>
                </c:pt>
                <c:pt idx="733">
                  <c:v>12.462446099290782</c:v>
                </c:pt>
                <c:pt idx="734">
                  <c:v>12.188000000000002</c:v>
                </c:pt>
                <c:pt idx="735">
                  <c:v>11.909605035971225</c:v>
                </c:pt>
                <c:pt idx="736">
                  <c:v>11.714269343065695</c:v>
                </c:pt>
                <c:pt idx="737">
                  <c:v>11.426250000000001</c:v>
                </c:pt>
                <c:pt idx="738">
                  <c:v>11.052096323529415</c:v>
                </c:pt>
                <c:pt idx="739">
                  <c:v>10.759295555555557</c:v>
                </c:pt>
                <c:pt idx="740">
                  <c:v>10.459850746268659</c:v>
                </c:pt>
                <c:pt idx="741">
                  <c:v>10.155903007518798</c:v>
                </c:pt>
                <c:pt idx="742">
                  <c:v>9.8496583333333358</c:v>
                </c:pt>
                <c:pt idx="743">
                  <c:v>9.5364122137404586</c:v>
                </c:pt>
                <c:pt idx="744">
                  <c:v>9.7433139534883733</c:v>
                </c:pt>
                <c:pt idx="745">
                  <c:v>9.9567322834645697</c:v>
                </c:pt>
                <c:pt idx="746">
                  <c:v>10.096210317460319</c:v>
                </c:pt>
                <c:pt idx="747">
                  <c:v>10.156666666666668</c:v>
                </c:pt>
                <c:pt idx="748">
                  <c:v>10.217123015873018</c:v>
                </c:pt>
                <c:pt idx="749">
                  <c:v>10.196653543307088</c:v>
                </c:pt>
                <c:pt idx="750">
                  <c:v>9.9434541984732832</c:v>
                </c:pt>
                <c:pt idx="751">
                  <c:v>9.9258333333333351</c:v>
                </c:pt>
                <c:pt idx="752">
                  <c:v>9.9835416666666692</c:v>
                </c:pt>
                <c:pt idx="753">
                  <c:v>10.041250000000003</c:v>
                </c:pt>
                <c:pt idx="754">
                  <c:v>10.098958333333336</c:v>
                </c:pt>
                <c:pt idx="755">
                  <c:v>10.156666666666668</c:v>
                </c:pt>
                <c:pt idx="756">
                  <c:v>10.253616666666668</c:v>
                </c:pt>
                <c:pt idx="757">
                  <c:v>10.270451879699248</c:v>
                </c:pt>
                <c:pt idx="758">
                  <c:v>10.366672932330827</c:v>
                </c:pt>
                <c:pt idx="759">
                  <c:v>10.462893984962406</c:v>
                </c:pt>
                <c:pt idx="760">
                  <c:v>10.556824060150376</c:v>
                </c:pt>
                <c:pt idx="761">
                  <c:v>10.573544776119403</c:v>
                </c:pt>
                <c:pt idx="762">
                  <c:v>10.669047761194031</c:v>
                </c:pt>
                <c:pt idx="763">
                  <c:v>10.762276865671643</c:v>
                </c:pt>
                <c:pt idx="764">
                  <c:v>10.698106617647062</c:v>
                </c:pt>
                <c:pt idx="765">
                  <c:v>10.872147407407409</c:v>
                </c:pt>
                <c:pt idx="766">
                  <c:v>10.964685925925927</c:v>
                </c:pt>
                <c:pt idx="767">
                  <c:v>11.142014925373136</c:v>
                </c:pt>
                <c:pt idx="768">
                  <c:v>12.770514705882354</c:v>
                </c:pt>
                <c:pt idx="769">
                  <c:v>14.456569343065697</c:v>
                </c:pt>
                <c:pt idx="770">
                  <c:v>16.235839416058397</c:v>
                </c:pt>
                <c:pt idx="771">
                  <c:v>16.706988036231884</c:v>
                </c:pt>
                <c:pt idx="772">
                  <c:v>17.295765586956524</c:v>
                </c:pt>
                <c:pt idx="773">
                  <c:v>18.015109489051099</c:v>
                </c:pt>
                <c:pt idx="774">
                  <c:v>17.644420810218982</c:v>
                </c:pt>
                <c:pt idx="775">
                  <c:v>17.273754372262776</c:v>
                </c:pt>
                <c:pt idx="776">
                  <c:v>16.903065693430658</c:v>
                </c:pt>
                <c:pt idx="777">
                  <c:v>16.903065693430658</c:v>
                </c:pt>
                <c:pt idx="778">
                  <c:v>16.780579710144927</c:v>
                </c:pt>
                <c:pt idx="779">
                  <c:v>16.780579710144927</c:v>
                </c:pt>
                <c:pt idx="780">
                  <c:v>17.001376811594206</c:v>
                </c:pt>
                <c:pt idx="781">
                  <c:v>17.222173913043481</c:v>
                </c:pt>
                <c:pt idx="782">
                  <c:v>17.570291970802923</c:v>
                </c:pt>
                <c:pt idx="783">
                  <c:v>18.237518248175185</c:v>
                </c:pt>
                <c:pt idx="784">
                  <c:v>18.904744525547446</c:v>
                </c:pt>
                <c:pt idx="785">
                  <c:v>19.430144927536233</c:v>
                </c:pt>
                <c:pt idx="786">
                  <c:v>19.728776978417272</c:v>
                </c:pt>
                <c:pt idx="787">
                  <c:v>20.023142857142862</c:v>
                </c:pt>
                <c:pt idx="788">
                  <c:v>20.458428571428573</c:v>
                </c:pt>
                <c:pt idx="789">
                  <c:v>21.038816778571434</c:v>
                </c:pt>
                <c:pt idx="790">
                  <c:v>21.619183221428575</c:v>
                </c:pt>
                <c:pt idx="791">
                  <c:v>22.199571428571431</c:v>
                </c:pt>
                <c:pt idx="792">
                  <c:v>22.690425531914897</c:v>
                </c:pt>
                <c:pt idx="793">
                  <c:v>23.338723404255326</c:v>
                </c:pt>
                <c:pt idx="794">
                  <c:v>23.818098591549305</c:v>
                </c:pt>
                <c:pt idx="795">
                  <c:v>24.07769230769231</c:v>
                </c:pt>
                <c:pt idx="796">
                  <c:v>24.333680555555556</c:v>
                </c:pt>
                <c:pt idx="797">
                  <c:v>24.756875000000001</c:v>
                </c:pt>
                <c:pt idx="798">
                  <c:v>24.936437862068967</c:v>
                </c:pt>
                <c:pt idx="799">
                  <c:v>25.286527655172417</c:v>
                </c:pt>
                <c:pt idx="800">
                  <c:v>25.461232876712334</c:v>
                </c:pt>
                <c:pt idx="801">
                  <c:v>24.835136986301372</c:v>
                </c:pt>
                <c:pt idx="802">
                  <c:v>24.376000000000005</c:v>
                </c:pt>
                <c:pt idx="803">
                  <c:v>23.910486111111112</c:v>
                </c:pt>
                <c:pt idx="804">
                  <c:v>23.102911901408458</c:v>
                </c:pt>
                <c:pt idx="805">
                  <c:v>22.114088723404258</c:v>
                </c:pt>
                <c:pt idx="806">
                  <c:v>20.961631205673761</c:v>
                </c:pt>
                <c:pt idx="807">
                  <c:v>19.383490500000008</c:v>
                </c:pt>
                <c:pt idx="808">
                  <c:v>18.080314531914897</c:v>
                </c:pt>
                <c:pt idx="809">
                  <c:v>16.639645390070925</c:v>
                </c:pt>
                <c:pt idx="810">
                  <c:v>15.559148936170214</c:v>
                </c:pt>
                <c:pt idx="811">
                  <c:v>14.478652482269506</c:v>
                </c:pt>
                <c:pt idx="812">
                  <c:v>13.398156028368795</c:v>
                </c:pt>
                <c:pt idx="813">
                  <c:v>13.638959635714286</c:v>
                </c:pt>
                <c:pt idx="814">
                  <c:v>13.784040364285717</c:v>
                </c:pt>
                <c:pt idx="815">
                  <c:v>13.92914285714286</c:v>
                </c:pt>
                <c:pt idx="816">
                  <c:v>14.436968935714287</c:v>
                </c:pt>
                <c:pt idx="817">
                  <c:v>15.052333446043168</c:v>
                </c:pt>
                <c:pt idx="818">
                  <c:v>15.563812949640289</c:v>
                </c:pt>
                <c:pt idx="819">
                  <c:v>16.044596731884059</c:v>
                </c:pt>
                <c:pt idx="820">
                  <c:v>16.412577181159424</c:v>
                </c:pt>
                <c:pt idx="821">
                  <c:v>16.780579710144927</c:v>
                </c:pt>
                <c:pt idx="822">
                  <c:v>17.148582239130434</c:v>
                </c:pt>
                <c:pt idx="823">
                  <c:v>17.516562688405799</c:v>
                </c:pt>
                <c:pt idx="824">
                  <c:v>17.504042553191493</c:v>
                </c:pt>
                <c:pt idx="825">
                  <c:v>18.282000000000004</c:v>
                </c:pt>
                <c:pt idx="826">
                  <c:v>18.934928571428575</c:v>
                </c:pt>
                <c:pt idx="827">
                  <c:v>19.58785714285715</c:v>
                </c:pt>
                <c:pt idx="828">
                  <c:v>20.386402877697844</c:v>
                </c:pt>
                <c:pt idx="829">
                  <c:v>20.893714285714289</c:v>
                </c:pt>
                <c:pt idx="830">
                  <c:v>21.54664285714286</c:v>
                </c:pt>
                <c:pt idx="831">
                  <c:v>21.909453500000005</c:v>
                </c:pt>
                <c:pt idx="832">
                  <c:v>22.272046500000005</c:v>
                </c:pt>
                <c:pt idx="833">
                  <c:v>22.474326241134754</c:v>
                </c:pt>
                <c:pt idx="834">
                  <c:v>22.924975071428577</c:v>
                </c:pt>
                <c:pt idx="835">
                  <c:v>23.215310642857144</c:v>
                </c:pt>
                <c:pt idx="836">
                  <c:v>23.505428571428578</c:v>
                </c:pt>
                <c:pt idx="837">
                  <c:v>23.287785714285718</c:v>
                </c:pt>
                <c:pt idx="838">
                  <c:v>23.070142857142862</c:v>
                </c:pt>
                <c:pt idx="839">
                  <c:v>22.690425531914897</c:v>
                </c:pt>
                <c:pt idx="840">
                  <c:v>22.762386595744687</c:v>
                </c:pt>
                <c:pt idx="841">
                  <c:v>22.834563758865254</c:v>
                </c:pt>
                <c:pt idx="842">
                  <c:v>22.74521126760564</c:v>
                </c:pt>
                <c:pt idx="843">
                  <c:v>22.799230769230771</c:v>
                </c:pt>
                <c:pt idx="844">
                  <c:v>22.852500000000006</c:v>
                </c:pt>
                <c:pt idx="845">
                  <c:v>22.59340136054422</c:v>
                </c:pt>
                <c:pt idx="846">
                  <c:v>23.284261972789118</c:v>
                </c:pt>
                <c:pt idx="847">
                  <c:v>23.653513355704703</c:v>
                </c:pt>
                <c:pt idx="848">
                  <c:v>24.012781456953643</c:v>
                </c:pt>
                <c:pt idx="849">
                  <c:v>23.499738562091505</c:v>
                </c:pt>
                <c:pt idx="850">
                  <c:v>23.149285714285714</c:v>
                </c:pt>
                <c:pt idx="851">
                  <c:v>22.80335483870968</c:v>
                </c:pt>
                <c:pt idx="852">
                  <c:v>21.736560509554145</c:v>
                </c:pt>
                <c:pt idx="853">
                  <c:v>20.827594936708866</c:v>
                </c:pt>
                <c:pt idx="854">
                  <c:v>19.805500000000002</c:v>
                </c:pt>
                <c:pt idx="855">
                  <c:v>19.303975155279502</c:v>
                </c:pt>
                <c:pt idx="856">
                  <c:v>18.693251533742334</c:v>
                </c:pt>
                <c:pt idx="857">
                  <c:v>18.319386503067488</c:v>
                </c:pt>
                <c:pt idx="858">
                  <c:v>17.959965542682934</c:v>
                </c:pt>
                <c:pt idx="859">
                  <c:v>17.604882733333337</c:v>
                </c:pt>
                <c:pt idx="860">
                  <c:v>17.358666666666668</c:v>
                </c:pt>
                <c:pt idx="861">
                  <c:v>17.698143712574854</c:v>
                </c:pt>
                <c:pt idx="862">
                  <c:v>18.136904761904763</c:v>
                </c:pt>
                <c:pt idx="863">
                  <c:v>18.57047337278107</c:v>
                </c:pt>
                <c:pt idx="864">
                  <c:v>18.810807751479295</c:v>
                </c:pt>
                <c:pt idx="865">
                  <c:v>19.051322426035508</c:v>
                </c:pt>
                <c:pt idx="866">
                  <c:v>18.955174418604656</c:v>
                </c:pt>
                <c:pt idx="867">
                  <c:v>18.912413793103454</c:v>
                </c:pt>
                <c:pt idx="868">
                  <c:v>18.978457142857145</c:v>
                </c:pt>
                <c:pt idx="869">
                  <c:v>19.152571428571434</c:v>
                </c:pt>
                <c:pt idx="870">
                  <c:v>19.145842011494256</c:v>
                </c:pt>
                <c:pt idx="871">
                  <c:v>19.139210924855494</c:v>
                </c:pt>
                <c:pt idx="872">
                  <c:v>18.912413793103454</c:v>
                </c:pt>
                <c:pt idx="873">
                  <c:v>18.095152356321844</c:v>
                </c:pt>
                <c:pt idx="874">
                  <c:v>17.278013500000004</c:v>
                </c:pt>
                <c:pt idx="875">
                  <c:v>16.460804597701152</c:v>
                </c:pt>
                <c:pt idx="876">
                  <c:v>16.402438787356328</c:v>
                </c:pt>
                <c:pt idx="877">
                  <c:v>16.344055465517243</c:v>
                </c:pt>
                <c:pt idx="878">
                  <c:v>16.285689655172419</c:v>
                </c:pt>
                <c:pt idx="879">
                  <c:v>16.13459628</c:v>
                </c:pt>
                <c:pt idx="880">
                  <c:v>16.076546577142857</c:v>
                </c:pt>
                <c:pt idx="881">
                  <c:v>15.927500000000002</c:v>
                </c:pt>
                <c:pt idx="882">
                  <c:v>15.722743790960456</c:v>
                </c:pt>
                <c:pt idx="883">
                  <c:v>15.607990672316387</c:v>
                </c:pt>
                <c:pt idx="884">
                  <c:v>15.493220338983056</c:v>
                </c:pt>
                <c:pt idx="885">
                  <c:v>15.665367231638422</c:v>
                </c:pt>
                <c:pt idx="886">
                  <c:v>15.83751412429379</c:v>
                </c:pt>
                <c:pt idx="887">
                  <c:v>15.919719101123597</c:v>
                </c:pt>
                <c:pt idx="888">
                  <c:v>16.090898876404495</c:v>
                </c:pt>
                <c:pt idx="889">
                  <c:v>16.262078651685396</c:v>
                </c:pt>
                <c:pt idx="890">
                  <c:v>16.433258426966294</c:v>
                </c:pt>
                <c:pt idx="891">
                  <c:v>16.661492421348317</c:v>
                </c:pt>
                <c:pt idx="892">
                  <c:v>16.795387424581008</c:v>
                </c:pt>
                <c:pt idx="893">
                  <c:v>16.834254143646412</c:v>
                </c:pt>
                <c:pt idx="894">
                  <c:v>16.778145574585636</c:v>
                </c:pt>
                <c:pt idx="895">
                  <c:v>16.722020171270717</c:v>
                </c:pt>
                <c:pt idx="896">
                  <c:v>16.665911602209945</c:v>
                </c:pt>
                <c:pt idx="897">
                  <c:v>16.497569060773483</c:v>
                </c:pt>
                <c:pt idx="898">
                  <c:v>16.329226519337016</c:v>
                </c:pt>
                <c:pt idx="899">
                  <c:v>16.072087912087916</c:v>
                </c:pt>
                <c:pt idx="900">
                  <c:v>15.737252747252748</c:v>
                </c:pt>
                <c:pt idx="901">
                  <c:v>15.487513812154699</c:v>
                </c:pt>
                <c:pt idx="902">
                  <c:v>14.985245901639347</c:v>
                </c:pt>
                <c:pt idx="903">
                  <c:v>14.572608695652177</c:v>
                </c:pt>
                <c:pt idx="904">
                  <c:v>14.164432432432434</c:v>
                </c:pt>
                <c:pt idx="905">
                  <c:v>13.687058823529414</c:v>
                </c:pt>
                <c:pt idx="906">
                  <c:v>13.183153277777778</c:v>
                </c:pt>
                <c:pt idx="907">
                  <c:v>13.173493321782182</c:v>
                </c:pt>
                <c:pt idx="908">
                  <c:v>13.293284313725493</c:v>
                </c:pt>
                <c:pt idx="909">
                  <c:v>13.867761293269231</c:v>
                </c:pt>
                <c:pt idx="910">
                  <c:v>14.352800516431927</c:v>
                </c:pt>
                <c:pt idx="911">
                  <c:v>15.022418604651167</c:v>
                </c:pt>
                <c:pt idx="912">
                  <c:v>16.014465116279073</c:v>
                </c:pt>
                <c:pt idx="913">
                  <c:v>17.006511627906978</c:v>
                </c:pt>
                <c:pt idx="914">
                  <c:v>17.669817351598176</c:v>
                </c:pt>
                <c:pt idx="915">
                  <c:v>18.458280776255712</c:v>
                </c:pt>
                <c:pt idx="916">
                  <c:v>19.246605068493153</c:v>
                </c:pt>
                <c:pt idx="917">
                  <c:v>19.944000000000003</c:v>
                </c:pt>
                <c:pt idx="918">
                  <c:v>20.267628333333338</c:v>
                </c:pt>
                <c:pt idx="919">
                  <c:v>20.493851155555561</c:v>
                </c:pt>
                <c:pt idx="920">
                  <c:v>20.534130434782611</c:v>
                </c:pt>
                <c:pt idx="921">
                  <c:v>20.799086956521741</c:v>
                </c:pt>
                <c:pt idx="922">
                  <c:v>20.972857142857144</c:v>
                </c:pt>
                <c:pt idx="923">
                  <c:v>20.964401709401717</c:v>
                </c:pt>
                <c:pt idx="924">
                  <c:v>21.12753801687764</c:v>
                </c:pt>
                <c:pt idx="925">
                  <c:v>21.739631872340432</c:v>
                </c:pt>
                <c:pt idx="926">
                  <c:v>22.266538461538463</c:v>
                </c:pt>
                <c:pt idx="927">
                  <c:v>22.532436974789917</c:v>
                </c:pt>
                <c:pt idx="928">
                  <c:v>23.075606694560673</c:v>
                </c:pt>
                <c:pt idx="929">
                  <c:v>23.516265560165976</c:v>
                </c:pt>
                <c:pt idx="930">
                  <c:v>24.10127049180328</c:v>
                </c:pt>
                <c:pt idx="931">
                  <c:v>24.873469387755105</c:v>
                </c:pt>
                <c:pt idx="932">
                  <c:v>25.744040816326532</c:v>
                </c:pt>
                <c:pt idx="933">
                  <c:v>26.765272581967221</c:v>
                </c:pt>
                <c:pt idx="934">
                  <c:v>27.909890454545462</c:v>
                </c:pt>
                <c:pt idx="935">
                  <c:v>28.95282157676349</c:v>
                </c:pt>
                <c:pt idx="936">
                  <c:v>29.454333333333338</c:v>
                </c:pt>
                <c:pt idx="937">
                  <c:v>30.085924369747907</c:v>
                </c:pt>
                <c:pt idx="938">
                  <c:v>30.47</c:v>
                </c:pt>
                <c:pt idx="939">
                  <c:v>30.427545983263606</c:v>
                </c:pt>
                <c:pt idx="940">
                  <c:v>30.640657605042023</c:v>
                </c:pt>
                <c:pt idx="941">
                  <c:v>30.59748953974896</c:v>
                </c:pt>
                <c:pt idx="942">
                  <c:v>30.812883924050634</c:v>
                </c:pt>
                <c:pt idx="943">
                  <c:v>30.640657605042023</c:v>
                </c:pt>
                <c:pt idx="944">
                  <c:v>30.47000000000001</c:v>
                </c:pt>
                <c:pt idx="945">
                  <c:v>30.427187721518994</c:v>
                </c:pt>
                <c:pt idx="946">
                  <c:v>30.000531554621851</c:v>
                </c:pt>
                <c:pt idx="947">
                  <c:v>29.9535593220339</c:v>
                </c:pt>
                <c:pt idx="948">
                  <c:v>30.297163787234048</c:v>
                </c:pt>
                <c:pt idx="949">
                  <c:v>30.513176638297878</c:v>
                </c:pt>
                <c:pt idx="950">
                  <c:v>30.599110169491528</c:v>
                </c:pt>
                <c:pt idx="951">
                  <c:v>31.330777500000003</c:v>
                </c:pt>
                <c:pt idx="952">
                  <c:v>31.927031687763719</c:v>
                </c:pt>
                <c:pt idx="953">
                  <c:v>32.518403361344539</c:v>
                </c:pt>
                <c:pt idx="954">
                  <c:v>32.872199170124482</c:v>
                </c:pt>
                <c:pt idx="955">
                  <c:v>33.353991769547335</c:v>
                </c:pt>
                <c:pt idx="956">
                  <c:v>33.966557377049192</c:v>
                </c:pt>
                <c:pt idx="957">
                  <c:v>34.185853658536587</c:v>
                </c:pt>
                <c:pt idx="958">
                  <c:v>34.540890688259111</c:v>
                </c:pt>
                <c:pt idx="959">
                  <c:v>34.61392</c:v>
                </c:pt>
                <c:pt idx="960">
                  <c:v>34.028872007874021</c:v>
                </c:pt>
                <c:pt idx="961">
                  <c:v>33.592048677042804</c:v>
                </c:pt>
                <c:pt idx="962">
                  <c:v>33.422519379844964</c:v>
                </c:pt>
                <c:pt idx="963">
                  <c:v>32.989443837209308</c:v>
                </c:pt>
                <c:pt idx="964">
                  <c:v>32.430785675675679</c:v>
                </c:pt>
                <c:pt idx="965">
                  <c:v>31.99938223938225</c:v>
                </c:pt>
                <c:pt idx="966">
                  <c:v>31.175868725868728</c:v>
                </c:pt>
                <c:pt idx="967">
                  <c:v>30.352355212355217</c:v>
                </c:pt>
                <c:pt idx="968">
                  <c:v>29.302567049808427</c:v>
                </c:pt>
                <c:pt idx="969">
                  <c:v>28.919402633587794</c:v>
                </c:pt>
                <c:pt idx="970">
                  <c:v>28.430933750000005</c:v>
                </c:pt>
                <c:pt idx="971">
                  <c:v>28.055396226415098</c:v>
                </c:pt>
                <c:pt idx="972">
                  <c:v>27.902126377358496</c:v>
                </c:pt>
                <c:pt idx="973">
                  <c:v>27.9597585931559</c:v>
                </c:pt>
                <c:pt idx="974">
                  <c:v>27.805323193916351</c:v>
                </c:pt>
                <c:pt idx="975">
                  <c:v>27.46916666666667</c:v>
                </c:pt>
                <c:pt idx="976">
                  <c:v>27.238333333333337</c:v>
                </c:pt>
                <c:pt idx="977">
                  <c:v>26.90558490566038</c:v>
                </c:pt>
                <c:pt idx="978">
                  <c:v>26.780162883895137</c:v>
                </c:pt>
                <c:pt idx="979">
                  <c:v>26.856166704119858</c:v>
                </c:pt>
                <c:pt idx="980">
                  <c:v>26.932284644194763</c:v>
                </c:pt>
                <c:pt idx="981">
                  <c:v>27.084406404494391</c:v>
                </c:pt>
                <c:pt idx="982">
                  <c:v>27.236642284644198</c:v>
                </c:pt>
                <c:pt idx="983">
                  <c:v>27.388764044943823</c:v>
                </c:pt>
                <c:pt idx="984">
                  <c:v>27.606278195488724</c:v>
                </c:pt>
                <c:pt idx="985">
                  <c:v>27.825433962264157</c:v>
                </c:pt>
                <c:pt idx="986">
                  <c:v>27.83537593984963</c:v>
                </c:pt>
                <c:pt idx="987">
                  <c:v>28.140877781954888</c:v>
                </c:pt>
                <c:pt idx="988">
                  <c:v>28.339724756554315</c:v>
                </c:pt>
                <c:pt idx="989">
                  <c:v>28.537201492537314</c:v>
                </c:pt>
                <c:pt idx="990">
                  <c:v>28.688755634328363</c:v>
                </c:pt>
                <c:pt idx="991">
                  <c:v>28.733210000000007</c:v>
                </c:pt>
                <c:pt idx="992">
                  <c:v>28.884200743494425</c:v>
                </c:pt>
                <c:pt idx="993">
                  <c:v>28.626790703703708</c:v>
                </c:pt>
                <c:pt idx="994">
                  <c:v>28.582105985130116</c:v>
                </c:pt>
                <c:pt idx="995">
                  <c:v>28.431115241635691</c:v>
                </c:pt>
                <c:pt idx="996">
                  <c:v>28.582105985130116</c:v>
                </c:pt>
                <c:pt idx="997">
                  <c:v>28.733210000000007</c:v>
                </c:pt>
                <c:pt idx="998">
                  <c:v>28.884200743494425</c:v>
                </c:pt>
                <c:pt idx="999">
                  <c:v>29.257225783582093</c:v>
                </c:pt>
                <c:pt idx="1000">
                  <c:v>29.412838252788113</c:v>
                </c:pt>
                <c:pt idx="1001">
                  <c:v>29.677100371747219</c:v>
                </c:pt>
                <c:pt idx="1002">
                  <c:v>29.71481973977696</c:v>
                </c:pt>
                <c:pt idx="1003">
                  <c:v>29.752652379182159</c:v>
                </c:pt>
                <c:pt idx="1004">
                  <c:v>29.901529850746272</c:v>
                </c:pt>
                <c:pt idx="1005">
                  <c:v>30.432139888059705</c:v>
                </c:pt>
                <c:pt idx="1006">
                  <c:v>30.962636231343286</c:v>
                </c:pt>
                <c:pt idx="1007">
                  <c:v>31.611198501872664</c:v>
                </c:pt>
                <c:pt idx="1008">
                  <c:v>32.333919513108619</c:v>
                </c:pt>
                <c:pt idx="1009">
                  <c:v>33.056754644194761</c:v>
                </c:pt>
                <c:pt idx="1010">
                  <c:v>33.779475655430716</c:v>
                </c:pt>
                <c:pt idx="1011">
                  <c:v>34.768552397003752</c:v>
                </c:pt>
                <c:pt idx="1012">
                  <c:v>35.757515018726593</c:v>
                </c:pt>
                <c:pt idx="1013">
                  <c:v>36.746591760299637</c:v>
                </c:pt>
                <c:pt idx="1014">
                  <c:v>37.443195932835827</c:v>
                </c:pt>
                <c:pt idx="1015">
                  <c:v>38.277027947761198</c:v>
                </c:pt>
                <c:pt idx="1016">
                  <c:v>38.965353159851304</c:v>
                </c:pt>
                <c:pt idx="1017">
                  <c:v>39.644981412639417</c:v>
                </c:pt>
                <c:pt idx="1018">
                  <c:v>40.324609665427516</c:v>
                </c:pt>
                <c:pt idx="1019">
                  <c:v>41.157238805970152</c:v>
                </c:pt>
                <c:pt idx="1020">
                  <c:v>41.422486977611946</c:v>
                </c:pt>
                <c:pt idx="1021">
                  <c:v>41.687848843283582</c:v>
                </c:pt>
                <c:pt idx="1022">
                  <c:v>41.953097014925376</c:v>
                </c:pt>
                <c:pt idx="1023">
                  <c:v>41.45732342007436</c:v>
                </c:pt>
                <c:pt idx="1024">
                  <c:v>40.965222222222231</c:v>
                </c:pt>
                <c:pt idx="1025">
                  <c:v>40.327941176470603</c:v>
                </c:pt>
                <c:pt idx="1026">
                  <c:v>39.514585802919711</c:v>
                </c:pt>
                <c:pt idx="1027">
                  <c:v>39.138547582417587</c:v>
                </c:pt>
                <c:pt idx="1028">
                  <c:v>38.476715328467165</c:v>
                </c:pt>
                <c:pt idx="1029">
                  <c:v>38.152096400000005</c:v>
                </c:pt>
                <c:pt idx="1030">
                  <c:v>37.967503600000008</c:v>
                </c:pt>
                <c:pt idx="1031">
                  <c:v>37.645905797101456</c:v>
                </c:pt>
                <c:pt idx="1032">
                  <c:v>37.609143079710144</c:v>
                </c:pt>
                <c:pt idx="1033">
                  <c:v>37.436630000000008</c:v>
                </c:pt>
                <c:pt idx="1034">
                  <c:v>37.265467625899284</c:v>
                </c:pt>
                <c:pt idx="1035">
                  <c:v>37.204743691756278</c:v>
                </c:pt>
                <c:pt idx="1036">
                  <c:v>37.144344678571436</c:v>
                </c:pt>
                <c:pt idx="1037">
                  <c:v>37.084483985765125</c:v>
                </c:pt>
                <c:pt idx="1038">
                  <c:v>37.001885123674917</c:v>
                </c:pt>
                <c:pt idx="1039">
                  <c:v>37.181259752650178</c:v>
                </c:pt>
                <c:pt idx="1040">
                  <c:v>37.36074204946997</c:v>
                </c:pt>
                <c:pt idx="1041">
                  <c:v>37.001885123674917</c:v>
                </c:pt>
                <c:pt idx="1042">
                  <c:v>36.513896161971843</c:v>
                </c:pt>
                <c:pt idx="1043">
                  <c:v>36.156302816901416</c:v>
                </c:pt>
                <c:pt idx="1044">
                  <c:v>35.086631153846156</c:v>
                </c:pt>
                <c:pt idx="1045">
                  <c:v>34.269907307692314</c:v>
                </c:pt>
                <c:pt idx="1046">
                  <c:v>33.220763888888897</c:v>
                </c:pt>
                <c:pt idx="1047">
                  <c:v>32.36778546712803</c:v>
                </c:pt>
                <c:pt idx="1048">
                  <c:v>31.629757785467135</c:v>
                </c:pt>
                <c:pt idx="1049">
                  <c:v>30.891730103806236</c:v>
                </c:pt>
                <c:pt idx="1050">
                  <c:v>30.610056931034489</c:v>
                </c:pt>
                <c:pt idx="1051">
                  <c:v>30.540323494809691</c:v>
                </c:pt>
                <c:pt idx="1052">
                  <c:v>30.364567474048446</c:v>
                </c:pt>
                <c:pt idx="1053">
                  <c:v>30.399676505190317</c:v>
                </c:pt>
                <c:pt idx="1054">
                  <c:v>30.329943068965523</c:v>
                </c:pt>
                <c:pt idx="1055">
                  <c:v>30.47000000000001</c:v>
                </c:pt>
                <c:pt idx="1056">
                  <c:v>31.135401758620695</c:v>
                </c:pt>
                <c:pt idx="1057">
                  <c:v>32.016378858131496</c:v>
                </c:pt>
                <c:pt idx="1058">
                  <c:v>32.789515570934263</c:v>
                </c:pt>
                <c:pt idx="1059">
                  <c:v>33.692149965517245</c:v>
                </c:pt>
                <c:pt idx="1060">
                  <c:v>34.707746586206902</c:v>
                </c:pt>
                <c:pt idx="1061">
                  <c:v>35.600687285223366</c:v>
                </c:pt>
                <c:pt idx="1062">
                  <c:v>35.583116438356171</c:v>
                </c:pt>
                <c:pt idx="1063">
                  <c:v>35.687465753424661</c:v>
                </c:pt>
                <c:pt idx="1064">
                  <c:v>35.669658703071676</c:v>
                </c:pt>
                <c:pt idx="1065">
                  <c:v>35.410181938775516</c:v>
                </c:pt>
                <c:pt idx="1066">
                  <c:v>35.271926904761912</c:v>
                </c:pt>
                <c:pt idx="1067">
                  <c:v>35.133775510204089</c:v>
                </c:pt>
                <c:pt idx="1068">
                  <c:v>35.253686006825944</c:v>
                </c:pt>
                <c:pt idx="1069">
                  <c:v>35.133775510204089</c:v>
                </c:pt>
                <c:pt idx="1070">
                  <c:v>35.133775510204089</c:v>
                </c:pt>
                <c:pt idx="1071">
                  <c:v>34.567130474576274</c:v>
                </c:pt>
                <c:pt idx="1072">
                  <c:v>34.119479694915256</c:v>
                </c:pt>
                <c:pt idx="1073">
                  <c:v>33.558175675675677</c:v>
                </c:pt>
                <c:pt idx="1074">
                  <c:v>33.592454425675676</c:v>
                </c:pt>
                <c:pt idx="1075">
                  <c:v>33.626836114864872</c:v>
                </c:pt>
                <c:pt idx="1076">
                  <c:v>33.661114864864871</c:v>
                </c:pt>
                <c:pt idx="1077">
                  <c:v>33.435201342281886</c:v>
                </c:pt>
                <c:pt idx="1078">
                  <c:v>33.435201342281886</c:v>
                </c:pt>
                <c:pt idx="1079">
                  <c:v>33.435201342281886</c:v>
                </c:pt>
                <c:pt idx="1080">
                  <c:v>32.821711409395974</c:v>
                </c:pt>
                <c:pt idx="1081">
                  <c:v>32.208221476510069</c:v>
                </c:pt>
                <c:pt idx="1082">
                  <c:v>31.594731543624164</c:v>
                </c:pt>
                <c:pt idx="1083">
                  <c:v>31.39023489932886</c:v>
                </c:pt>
                <c:pt idx="1084">
                  <c:v>31.185738255033556</c:v>
                </c:pt>
                <c:pt idx="1085">
                  <c:v>30.981241610738259</c:v>
                </c:pt>
                <c:pt idx="1086">
                  <c:v>30.842444966666672</c:v>
                </c:pt>
                <c:pt idx="1087">
                  <c:v>31.01346658862877</c:v>
                </c:pt>
                <c:pt idx="1088">
                  <c:v>30.977833333333333</c:v>
                </c:pt>
                <c:pt idx="1089">
                  <c:v>31.451844966666673</c:v>
                </c:pt>
                <c:pt idx="1090">
                  <c:v>31.925755033333342</c:v>
                </c:pt>
                <c:pt idx="1091">
                  <c:v>32.399766666666672</c:v>
                </c:pt>
                <c:pt idx="1092">
                  <c:v>33.009166666666673</c:v>
                </c:pt>
                <c:pt idx="1093">
                  <c:v>33.506877076411961</c:v>
                </c:pt>
                <c:pt idx="1094">
                  <c:v>34.114252491694359</c:v>
                </c:pt>
                <c:pt idx="1095">
                  <c:v>34.337571225165568</c:v>
                </c:pt>
                <c:pt idx="1096">
                  <c:v>34.673951953642387</c:v>
                </c:pt>
                <c:pt idx="1097">
                  <c:v>35.01023178807948</c:v>
                </c:pt>
                <c:pt idx="1098">
                  <c:v>35.09580858085809</c:v>
                </c:pt>
                <c:pt idx="1099">
                  <c:v>35.296930693069307</c:v>
                </c:pt>
                <c:pt idx="1100">
                  <c:v>35.381282894736849</c:v>
                </c:pt>
                <c:pt idx="1101">
                  <c:v>35.84905753289474</c:v>
                </c:pt>
                <c:pt idx="1102">
                  <c:v>36.316731940789488</c:v>
                </c:pt>
                <c:pt idx="1103">
                  <c:v>36.784506578947379</c:v>
                </c:pt>
                <c:pt idx="1104">
                  <c:v>36.918113519736849</c:v>
                </c:pt>
                <c:pt idx="1105">
                  <c:v>37.051820690789484</c:v>
                </c:pt>
                <c:pt idx="1106">
                  <c:v>37.063508196721315</c:v>
                </c:pt>
                <c:pt idx="1107">
                  <c:v>37.496382000000004</c:v>
                </c:pt>
                <c:pt idx="1108">
                  <c:v>37.929355704918038</c:v>
                </c:pt>
                <c:pt idx="1109">
                  <c:v>38.236862745098044</c:v>
                </c:pt>
                <c:pt idx="1110">
                  <c:v>38.509315960912055</c:v>
                </c:pt>
                <c:pt idx="1111">
                  <c:v>38.906319218241052</c:v>
                </c:pt>
                <c:pt idx="1112">
                  <c:v>39.303322475570035</c:v>
                </c:pt>
                <c:pt idx="1113">
                  <c:v>39.373571428571431</c:v>
                </c:pt>
                <c:pt idx="1114">
                  <c:v>39.571428571428577</c:v>
                </c:pt>
                <c:pt idx="1115">
                  <c:v>39.640582524271849</c:v>
                </c:pt>
                <c:pt idx="1116">
                  <c:v>40.166461197411017</c:v>
                </c:pt>
                <c:pt idx="1117">
                  <c:v>40.692438478964405</c:v>
                </c:pt>
                <c:pt idx="1118">
                  <c:v>41.218317152103566</c:v>
                </c:pt>
                <c:pt idx="1119">
                  <c:v>41.711359223300981</c:v>
                </c:pt>
                <c:pt idx="1120">
                  <c:v>42.204401294498389</c:v>
                </c:pt>
                <c:pt idx="1121">
                  <c:v>42.559709677419356</c:v>
                </c:pt>
                <c:pt idx="1122">
                  <c:v>42.880107684887463</c:v>
                </c:pt>
                <c:pt idx="1123">
                  <c:v>43.477053258064522</c:v>
                </c:pt>
                <c:pt idx="1124">
                  <c:v>43.794501607717038</c:v>
                </c:pt>
                <c:pt idx="1125">
                  <c:v>44.055799003215434</c:v>
                </c:pt>
                <c:pt idx="1126">
                  <c:v>44.174956762820514</c:v>
                </c:pt>
                <c:pt idx="1127">
                  <c:v>44.435416666666676</c:v>
                </c:pt>
                <c:pt idx="1128">
                  <c:v>44.858578557692319</c:v>
                </c:pt>
                <c:pt idx="1129">
                  <c:v>45.281838108974362</c:v>
                </c:pt>
                <c:pt idx="1130">
                  <c:v>45.558977635782746</c:v>
                </c:pt>
                <c:pt idx="1131">
                  <c:v>45.931390159235676</c:v>
                </c:pt>
                <c:pt idx="1132">
                  <c:v>46.448992006369437</c:v>
                </c:pt>
                <c:pt idx="1133">
                  <c:v>46.669240506329118</c:v>
                </c:pt>
                <c:pt idx="1134">
                  <c:v>47.119251550632917</c:v>
                </c:pt>
                <c:pt idx="1135">
                  <c:v>47.569166170886078</c:v>
                </c:pt>
                <c:pt idx="1136">
                  <c:v>48.019177215189885</c:v>
                </c:pt>
                <c:pt idx="1137">
                  <c:v>48.540536277602527</c:v>
                </c:pt>
                <c:pt idx="1138">
                  <c:v>49.21337539432178</c:v>
                </c:pt>
                <c:pt idx="1139">
                  <c:v>49.729339622641518</c:v>
                </c:pt>
                <c:pt idx="1140">
                  <c:v>50.208427672955985</c:v>
                </c:pt>
                <c:pt idx="1141">
                  <c:v>50.370718750000009</c:v>
                </c:pt>
                <c:pt idx="1142">
                  <c:v>50.688411214953277</c:v>
                </c:pt>
                <c:pt idx="1143">
                  <c:v>50.751888544891656</c:v>
                </c:pt>
                <c:pt idx="1144">
                  <c:v>51.129226006191963</c:v>
                </c:pt>
                <c:pt idx="1145">
                  <c:v>51.347592592592605</c:v>
                </c:pt>
                <c:pt idx="1146">
                  <c:v>51.34588766153847</c:v>
                </c:pt>
                <c:pt idx="1147">
                  <c:v>51.187084128440368</c:v>
                </c:pt>
                <c:pt idx="1148">
                  <c:v>51.342415902140672</c:v>
                </c:pt>
                <c:pt idx="1149">
                  <c:v>51.153758389057757</c:v>
                </c:pt>
                <c:pt idx="1150">
                  <c:v>51.277305440729492</c:v>
                </c:pt>
                <c:pt idx="1151">
                  <c:v>51.400759878419464</c:v>
                </c:pt>
                <c:pt idx="1152">
                  <c:v>51.092077477203667</c:v>
                </c:pt>
                <c:pt idx="1153">
                  <c:v>50.783302462006084</c:v>
                </c:pt>
                <c:pt idx="1154">
                  <c:v>50.321666666666673</c:v>
                </c:pt>
                <c:pt idx="1155">
                  <c:v>49.801419939577045</c:v>
                </c:pt>
                <c:pt idx="1156">
                  <c:v>49.284307228915665</c:v>
                </c:pt>
                <c:pt idx="1157">
                  <c:v>48.770300300300306</c:v>
                </c:pt>
                <c:pt idx="1158">
                  <c:v>48.533053892215584</c:v>
                </c:pt>
                <c:pt idx="1159">
                  <c:v>48.297223880597016</c:v>
                </c:pt>
                <c:pt idx="1160">
                  <c:v>48.062797619047622</c:v>
                </c:pt>
                <c:pt idx="1161">
                  <c:v>48.01059347181009</c:v>
                </c:pt>
                <c:pt idx="1162">
                  <c:v>47.958698224852085</c:v>
                </c:pt>
                <c:pt idx="1163">
                  <c:v>47.90710914454278</c:v>
                </c:pt>
                <c:pt idx="1164">
                  <c:v>47.953793225806457</c:v>
                </c:pt>
                <c:pt idx="1165">
                  <c:v>48.140194473684218</c:v>
                </c:pt>
                <c:pt idx="1166">
                  <c:v>48.325597667638498</c:v>
                </c:pt>
                <c:pt idx="1167">
                  <c:v>48.568914273255814</c:v>
                </c:pt>
                <c:pt idx="1168">
                  <c:v>48.810908666666677</c:v>
                </c:pt>
                <c:pt idx="1169">
                  <c:v>48.910057636887615</c:v>
                </c:pt>
                <c:pt idx="1170">
                  <c:v>48.891690544412612</c:v>
                </c:pt>
                <c:pt idx="1171">
                  <c:v>49.013171428571432</c:v>
                </c:pt>
                <c:pt idx="1172">
                  <c:v>49.133960113960121</c:v>
                </c:pt>
                <c:pt idx="1173">
                  <c:v>49.143276232294625</c:v>
                </c:pt>
                <c:pt idx="1174">
                  <c:v>49.291422288135607</c:v>
                </c:pt>
                <c:pt idx="1175">
                  <c:v>49.438647887323945</c:v>
                </c:pt>
                <c:pt idx="1176">
                  <c:v>49.470955056179783</c:v>
                </c:pt>
                <c:pt idx="1177">
                  <c:v>49.36480446927375</c:v>
                </c:pt>
                <c:pt idx="1178">
                  <c:v>49.123379501385045</c:v>
                </c:pt>
                <c:pt idx="1179">
                  <c:v>48.908714848484863</c:v>
                </c:pt>
                <c:pt idx="1180">
                  <c:v>48.830100302197813</c:v>
                </c:pt>
                <c:pt idx="1181">
                  <c:v>48.61879781420766</c:v>
                </c:pt>
                <c:pt idx="1182">
                  <c:v>48.492591005434797</c:v>
                </c:pt>
                <c:pt idx="1183">
                  <c:v>48.367666243243249</c:v>
                </c:pt>
                <c:pt idx="1184">
                  <c:v>48.374204851752026</c:v>
                </c:pt>
                <c:pt idx="1185">
                  <c:v>47.815272144772123</c:v>
                </c:pt>
                <c:pt idx="1186">
                  <c:v>47.262382640000006</c:v>
                </c:pt>
                <c:pt idx="1187">
                  <c:v>46.715278514588867</c:v>
                </c:pt>
                <c:pt idx="1188">
                  <c:v>46.188650793650808</c:v>
                </c:pt>
                <c:pt idx="1189">
                  <c:v>45.544631578947374</c:v>
                </c:pt>
                <c:pt idx="1190">
                  <c:v>44.907356020942409</c:v>
                </c:pt>
                <c:pt idx="1191">
                  <c:v>44.267211714285722</c:v>
                </c:pt>
                <c:pt idx="1192">
                  <c:v>43.863143756476688</c:v>
                </c:pt>
                <c:pt idx="1193">
                  <c:v>43.34907216494846</c:v>
                </c:pt>
                <c:pt idx="1194">
                  <c:v>42.710111512820518</c:v>
                </c:pt>
                <c:pt idx="1195">
                  <c:v>42.293375666666677</c:v>
                </c:pt>
                <c:pt idx="1196">
                  <c:v>41.663061224489802</c:v>
                </c:pt>
                <c:pt idx="1197">
                  <c:v>40.858645964467016</c:v>
                </c:pt>
                <c:pt idx="1198">
                  <c:v>40.062433055555559</c:v>
                </c:pt>
                <c:pt idx="1199">
                  <c:v>39.274145728643219</c:v>
                </c:pt>
                <c:pt idx="1200">
                  <c:v>39.503819095477397</c:v>
                </c:pt>
                <c:pt idx="1201">
                  <c:v>39.633909774436098</c:v>
                </c:pt>
                <c:pt idx="1202">
                  <c:v>39.763350000000003</c:v>
                </c:pt>
                <c:pt idx="1203">
                  <c:v>39.917447655860357</c:v>
                </c:pt>
                <c:pt idx="1204">
                  <c:v>39.971423052109195</c:v>
                </c:pt>
                <c:pt idx="1205">
                  <c:v>39.926206896551733</c:v>
                </c:pt>
                <c:pt idx="1206">
                  <c:v>40.102637567567569</c:v>
                </c:pt>
                <c:pt idx="1207">
                  <c:v>40.278128700980403</c:v>
                </c:pt>
                <c:pt idx="1208">
                  <c:v>40.551985294117657</c:v>
                </c:pt>
                <c:pt idx="1209">
                  <c:v>41.123325183374092</c:v>
                </c:pt>
                <c:pt idx="1210">
                  <c:v>41.793814180929104</c:v>
                </c:pt>
                <c:pt idx="1211">
                  <c:v>42.257664233576648</c:v>
                </c:pt>
                <c:pt idx="1212">
                  <c:v>42.529521873479325</c:v>
                </c:pt>
                <c:pt idx="1213">
                  <c:v>42.594035133171921</c:v>
                </c:pt>
                <c:pt idx="1214">
                  <c:v>42.761038647343</c:v>
                </c:pt>
                <c:pt idx="1215">
                  <c:v>43.049557855421696</c:v>
                </c:pt>
                <c:pt idx="1216">
                  <c:v>43.336763197115388</c:v>
                </c:pt>
                <c:pt idx="1217">
                  <c:v>43.622517985611509</c:v>
                </c:pt>
                <c:pt idx="1218">
                  <c:v>43.82640451073987</c:v>
                </c:pt>
                <c:pt idx="1219">
                  <c:v>44.13311073809524</c:v>
                </c:pt>
                <c:pt idx="1220">
                  <c:v>44.43843230403801</c:v>
                </c:pt>
                <c:pt idx="1221">
                  <c:v>44.900606406619389</c:v>
                </c:pt>
                <c:pt idx="1222">
                  <c:v>45.465479929245291</c:v>
                </c:pt>
                <c:pt idx="1223">
                  <c:v>46.02762352941177</c:v>
                </c:pt>
                <c:pt idx="1224">
                  <c:v>46.825595046948358</c:v>
                </c:pt>
                <c:pt idx="1225">
                  <c:v>47.397754102564114</c:v>
                </c:pt>
                <c:pt idx="1226">
                  <c:v>47.851270207852195</c:v>
                </c:pt>
                <c:pt idx="1227">
                  <c:v>48.523684655963308</c:v>
                </c:pt>
                <c:pt idx="1228">
                  <c:v>49.186978337129851</c:v>
                </c:pt>
                <c:pt idx="1229">
                  <c:v>49.841199095022638</c:v>
                </c:pt>
                <c:pt idx="1230">
                  <c:v>50.783310406320545</c:v>
                </c:pt>
                <c:pt idx="1231">
                  <c:v>50.918477804878052</c:v>
                </c:pt>
                <c:pt idx="1232">
                  <c:v>51.839446902654878</c:v>
                </c:pt>
                <c:pt idx="1233">
                  <c:v>52.431586600877189</c:v>
                </c:pt>
                <c:pt idx="1234">
                  <c:v>53.128859498910685</c:v>
                </c:pt>
                <c:pt idx="1235">
                  <c:v>53.817142857142862</c:v>
                </c:pt>
                <c:pt idx="1236">
                  <c:v>53.79112336909872</c:v>
                </c:pt>
                <c:pt idx="1237">
                  <c:v>53.537662097457627</c:v>
                </c:pt>
                <c:pt idx="1238">
                  <c:v>53.290627615062775</c:v>
                </c:pt>
                <c:pt idx="1239">
                  <c:v>53.872673937500004</c:v>
                </c:pt>
                <c:pt idx="1240">
                  <c:v>54.001680061728393</c:v>
                </c:pt>
                <c:pt idx="1241">
                  <c:v>54.348530612244907</c:v>
                </c:pt>
                <c:pt idx="1242">
                  <c:v>54.66916297570851</c:v>
                </c:pt>
                <c:pt idx="1243">
                  <c:v>54.764766980000012</c:v>
                </c:pt>
                <c:pt idx="1244">
                  <c:v>54.858043478260875</c:v>
                </c:pt>
                <c:pt idx="1245">
                  <c:v>53.884018571428584</c:v>
                </c:pt>
                <c:pt idx="1246">
                  <c:v>53.03158545631068</c:v>
                </c:pt>
                <c:pt idx="1247">
                  <c:v>52.192350674373806</c:v>
                </c:pt>
                <c:pt idx="1248">
                  <c:v>51.134215950095978</c:v>
                </c:pt>
                <c:pt idx="1249">
                  <c:v>49.893435219047625</c:v>
                </c:pt>
                <c:pt idx="1250">
                  <c:v>48.856072106261863</c:v>
                </c:pt>
                <c:pt idx="1251">
                  <c:v>47.730592608695666</c:v>
                </c:pt>
                <c:pt idx="1252">
                  <c:v>46.525914492481206</c:v>
                </c:pt>
                <c:pt idx="1253">
                  <c:v>45.250223880597019</c:v>
                </c:pt>
                <c:pt idx="1254">
                  <c:v>44.374495405904064</c:v>
                </c:pt>
                <c:pt idx="1255">
                  <c:v>43.918717292817689</c:v>
                </c:pt>
                <c:pt idx="1256">
                  <c:v>43.305347985347986</c:v>
                </c:pt>
                <c:pt idx="1257">
                  <c:v>43.438731311475422</c:v>
                </c:pt>
                <c:pt idx="1258">
                  <c:v>43.491820090415928</c:v>
                </c:pt>
                <c:pt idx="1259">
                  <c:v>43.701117117117121</c:v>
                </c:pt>
                <c:pt idx="1260">
                  <c:v>44.901216744604319</c:v>
                </c:pt>
                <c:pt idx="1261">
                  <c:v>46.014450698924733</c:v>
                </c:pt>
                <c:pt idx="1262">
                  <c:v>47.203971377459752</c:v>
                </c:pt>
                <c:pt idx="1263">
                  <c:v>48.103874313725498</c:v>
                </c:pt>
                <c:pt idx="1264">
                  <c:v>48.823887628318595</c:v>
                </c:pt>
                <c:pt idx="1265">
                  <c:v>49.621038732394375</c:v>
                </c:pt>
                <c:pt idx="1266">
                  <c:v>49.893957968476357</c:v>
                </c:pt>
                <c:pt idx="1267">
                  <c:v>50.16402439024391</c:v>
                </c:pt>
                <c:pt idx="1268">
                  <c:v>50.518836805555566</c:v>
                </c:pt>
                <c:pt idx="1269">
                  <c:v>50.888583765112273</c:v>
                </c:pt>
                <c:pt idx="1270">
                  <c:v>51.431258620689661</c:v>
                </c:pt>
                <c:pt idx="1271">
                  <c:v>51.882766323024065</c:v>
                </c:pt>
                <c:pt idx="1272">
                  <c:v>51.911869213675217</c:v>
                </c:pt>
                <c:pt idx="1273">
                  <c:v>51.676810659898486</c:v>
                </c:pt>
                <c:pt idx="1274">
                  <c:v>51.619764705882361</c:v>
                </c:pt>
                <c:pt idx="1275">
                  <c:v>51.76497516666668</c:v>
                </c:pt>
                <c:pt idx="1276">
                  <c:v>52.080455887230521</c:v>
                </c:pt>
                <c:pt idx="1277">
                  <c:v>52.305996705107091</c:v>
                </c:pt>
                <c:pt idx="1278">
                  <c:v>52.531778524590173</c:v>
                </c:pt>
                <c:pt idx="1279">
                  <c:v>52.841054084967325</c:v>
                </c:pt>
                <c:pt idx="1280">
                  <c:v>53.148811074918584</c:v>
                </c:pt>
                <c:pt idx="1281">
                  <c:v>53.273035714285719</c:v>
                </c:pt>
                <c:pt idx="1282">
                  <c:v>53.310193861066239</c:v>
                </c:pt>
                <c:pt idx="1283">
                  <c:v>53.432898550724644</c:v>
                </c:pt>
                <c:pt idx="1284">
                  <c:v>53.139680000000006</c:v>
                </c:pt>
                <c:pt idx="1285">
                  <c:v>52.850190779014319</c:v>
                </c:pt>
                <c:pt idx="1286">
                  <c:v>52.481451104100955</c:v>
                </c:pt>
                <c:pt idx="1287">
                  <c:v>52.56337261345854</c:v>
                </c:pt>
                <c:pt idx="1288">
                  <c:v>52.56287581395349</c:v>
                </c:pt>
                <c:pt idx="1289">
                  <c:v>52.481303680981604</c:v>
                </c:pt>
                <c:pt idx="1290">
                  <c:v>52.607359360730591</c:v>
                </c:pt>
                <c:pt idx="1291">
                  <c:v>52.891765000000007</c:v>
                </c:pt>
                <c:pt idx="1292">
                  <c:v>53.013218045112794</c:v>
                </c:pt>
                <c:pt idx="1293">
                  <c:v>53.689411475409848</c:v>
                </c:pt>
                <c:pt idx="1294">
                  <c:v>54.596001335311577</c:v>
                </c:pt>
                <c:pt idx="1295">
                  <c:v>55.494106351550968</c:v>
                </c:pt>
                <c:pt idx="1296">
                  <c:v>56.448909370424602</c:v>
                </c:pt>
                <c:pt idx="1297">
                  <c:v>57.221425325615058</c:v>
                </c:pt>
                <c:pt idx="1298">
                  <c:v>58.058882521489984</c:v>
                </c:pt>
                <c:pt idx="1299">
                  <c:v>58.379397875354115</c:v>
                </c:pt>
                <c:pt idx="1300">
                  <c:v>58.610216923076933</c:v>
                </c:pt>
                <c:pt idx="1301">
                  <c:v>58.917095435684665</c:v>
                </c:pt>
                <c:pt idx="1302">
                  <c:v>59.175574418604668</c:v>
                </c:pt>
                <c:pt idx="1303">
                  <c:v>59.508570596205978</c:v>
                </c:pt>
                <c:pt idx="1304">
                  <c:v>59.75550938337804</c:v>
                </c:pt>
                <c:pt idx="1305">
                  <c:v>59.589514494680856</c:v>
                </c:pt>
                <c:pt idx="1306">
                  <c:v>59.347450724637696</c:v>
                </c:pt>
                <c:pt idx="1307">
                  <c:v>59.033142112125169</c:v>
                </c:pt>
                <c:pt idx="1308">
                  <c:v>58.759710925449887</c:v>
                </c:pt>
                <c:pt idx="1309">
                  <c:v>58.494290114068448</c:v>
                </c:pt>
                <c:pt idx="1310">
                  <c:v>58.163083645443201</c:v>
                </c:pt>
                <c:pt idx="1311">
                  <c:v>57.077833456790131</c:v>
                </c:pt>
                <c:pt idx="1312">
                  <c:v>56.085287163814186</c:v>
                </c:pt>
                <c:pt idx="1313">
                  <c:v>55.044957678355509</c:v>
                </c:pt>
                <c:pt idx="1314">
                  <c:v>54.676517533252728</c:v>
                </c:pt>
                <c:pt idx="1315">
                  <c:v>53.91690276110446</c:v>
                </c:pt>
                <c:pt idx="1316">
                  <c:v>53.104857142857156</c:v>
                </c:pt>
                <c:pt idx="1317">
                  <c:v>52.819457547169812</c:v>
                </c:pt>
                <c:pt idx="1318">
                  <c:v>52.600842105263162</c:v>
                </c:pt>
                <c:pt idx="1319">
                  <c:v>52.325075318655855</c:v>
                </c:pt>
                <c:pt idx="1320">
                  <c:v>51.623885057471277</c:v>
                </c:pt>
                <c:pt idx="1321">
                  <c:v>50.817997724687153</c:v>
                </c:pt>
                <c:pt idx="1322">
                  <c:v>50.198033898305091</c:v>
                </c:pt>
                <c:pt idx="1323">
                  <c:v>50.350050617283969</c:v>
                </c:pt>
                <c:pt idx="1324">
                  <c:v>50.4441368596882</c:v>
                </c:pt>
                <c:pt idx="1325">
                  <c:v>50.480651214128045</c:v>
                </c:pt>
                <c:pt idx="1326">
                  <c:v>50.21795294759827</c:v>
                </c:pt>
                <c:pt idx="1327">
                  <c:v>50.122984940411705</c:v>
                </c:pt>
                <c:pt idx="1328">
                  <c:v>49.922414163090131</c:v>
                </c:pt>
                <c:pt idx="1329">
                  <c:v>49.913383297644543</c:v>
                </c:pt>
                <c:pt idx="1330">
                  <c:v>49.851131270010676</c:v>
                </c:pt>
                <c:pt idx="1331">
                  <c:v>49.789276595744688</c:v>
                </c:pt>
                <c:pt idx="1332">
                  <c:v>49.038605408271479</c:v>
                </c:pt>
                <c:pt idx="1333">
                  <c:v>48.292373255813963</c:v>
                </c:pt>
                <c:pt idx="1334">
                  <c:v>47.752455026455038</c:v>
                </c:pt>
                <c:pt idx="1335">
                  <c:v>46.866327608008433</c:v>
                </c:pt>
                <c:pt idx="1336">
                  <c:v>45.747301774530285</c:v>
                </c:pt>
                <c:pt idx="1337">
                  <c:v>44.511329896907228</c:v>
                </c:pt>
                <c:pt idx="1338">
                  <c:v>43.647728102564109</c:v>
                </c:pt>
                <c:pt idx="1339">
                  <c:v>42.92402773797339</c:v>
                </c:pt>
                <c:pt idx="1340">
                  <c:v>42.203595505617983</c:v>
                </c:pt>
                <c:pt idx="1341">
                  <c:v>41.123019450101836</c:v>
                </c:pt>
                <c:pt idx="1342">
                  <c:v>40.253668265306132</c:v>
                </c:pt>
                <c:pt idx="1343">
                  <c:v>39.461147540983617</c:v>
                </c:pt>
                <c:pt idx="1344">
                  <c:v>39.152080674846637</c:v>
                </c:pt>
                <c:pt idx="1345">
                  <c:v>38.883641573033707</c:v>
                </c:pt>
                <c:pt idx="1346">
                  <c:v>38.655505617977532</c:v>
                </c:pt>
                <c:pt idx="1347">
                  <c:v>38.556293002028404</c:v>
                </c:pt>
                <c:pt idx="1348">
                  <c:v>38.496940625000008</c:v>
                </c:pt>
                <c:pt idx="1349">
                  <c:v>38.55450251256282</c:v>
                </c:pt>
                <c:pt idx="1350">
                  <c:v>39.122076976976984</c:v>
                </c:pt>
                <c:pt idx="1351">
                  <c:v>39.724426247504994</c:v>
                </c:pt>
                <c:pt idx="1352">
                  <c:v>40.243396226415101</c:v>
                </c:pt>
                <c:pt idx="1353">
                  <c:v>40.857856534653472</c:v>
                </c:pt>
                <c:pt idx="1354">
                  <c:v>41.509955434782611</c:v>
                </c:pt>
                <c:pt idx="1355">
                  <c:v>42.200799605133277</c:v>
                </c:pt>
                <c:pt idx="1356">
                  <c:v>43.178292443572133</c:v>
                </c:pt>
                <c:pt idx="1357">
                  <c:v>44.187451171875004</c:v>
                </c:pt>
                <c:pt idx="1358">
                  <c:v>45.318927875243673</c:v>
                </c:pt>
                <c:pt idx="1359">
                  <c:v>46.025067992240558</c:v>
                </c:pt>
                <c:pt idx="1360">
                  <c:v>46.815062765957457</c:v>
                </c:pt>
                <c:pt idx="1361">
                  <c:v>47.600192864030859</c:v>
                </c:pt>
                <c:pt idx="1362">
                  <c:v>47.768530259366003</c:v>
                </c:pt>
                <c:pt idx="1363">
                  <c:v>47.935578947368427</c:v>
                </c:pt>
                <c:pt idx="1364">
                  <c:v>48.055542857142861</c:v>
                </c:pt>
                <c:pt idx="1365">
                  <c:v>47.995892592592604</c:v>
                </c:pt>
                <c:pt idx="1366">
                  <c:v>48.072863342830011</c:v>
                </c:pt>
                <c:pt idx="1367">
                  <c:v>48.150123456790126</c:v>
                </c:pt>
                <c:pt idx="1368">
                  <c:v>47.818260568720383</c:v>
                </c:pt>
                <c:pt idx="1369">
                  <c:v>47.352967075471703</c:v>
                </c:pt>
                <c:pt idx="1370">
                  <c:v>46.936400375939861</c:v>
                </c:pt>
                <c:pt idx="1371">
                  <c:v>45.975781103835367</c:v>
                </c:pt>
                <c:pt idx="1372">
                  <c:v>45.066067101584352</c:v>
                </c:pt>
                <c:pt idx="1373">
                  <c:v>44.204154275092939</c:v>
                </c:pt>
                <c:pt idx="1374">
                  <c:v>43.764021428571432</c:v>
                </c:pt>
                <c:pt idx="1375">
                  <c:v>43.325800833333339</c:v>
                </c:pt>
                <c:pt idx="1376">
                  <c:v>42.849316712834728</c:v>
                </c:pt>
                <c:pt idx="1377">
                  <c:v>42.112231002759899</c:v>
                </c:pt>
                <c:pt idx="1378">
                  <c:v>41.418793486238535</c:v>
                </c:pt>
                <c:pt idx="1379">
                  <c:v>40.728883806038432</c:v>
                </c:pt>
                <c:pt idx="1380">
                  <c:v>40.533996350364973</c:v>
                </c:pt>
                <c:pt idx="1381">
                  <c:v>40.561619396157376</c:v>
                </c:pt>
                <c:pt idx="1382">
                  <c:v>40.664007352941184</c:v>
                </c:pt>
                <c:pt idx="1383">
                  <c:v>40.916496408839791</c:v>
                </c:pt>
                <c:pt idx="1384">
                  <c:v>40.98117070707071</c:v>
                </c:pt>
                <c:pt idx="1385">
                  <c:v>40.932757990867586</c:v>
                </c:pt>
                <c:pt idx="1386">
                  <c:v>41.062707671232879</c:v>
                </c:pt>
                <c:pt idx="1387">
                  <c:v>41.117279033728352</c:v>
                </c:pt>
                <c:pt idx="1388">
                  <c:v>41.059845735027231</c:v>
                </c:pt>
                <c:pt idx="1389">
                  <c:v>40.682008068903002</c:v>
                </c:pt>
                <c:pt idx="1390">
                  <c:v>40.304578894927538</c:v>
                </c:pt>
                <c:pt idx="1391">
                  <c:v>39.928108597285075</c:v>
                </c:pt>
                <c:pt idx="1392">
                  <c:v>40.243142895683455</c:v>
                </c:pt>
                <c:pt idx="1393">
                  <c:v>40.662979480286751</c:v>
                </c:pt>
                <c:pt idx="1394">
                  <c:v>41.043443354148089</c:v>
                </c:pt>
                <c:pt idx="1395">
                  <c:v>40.212018722271523</c:v>
                </c:pt>
                <c:pt idx="1396">
                  <c:v>39.459323519009729</c:v>
                </c:pt>
                <c:pt idx="1397">
                  <c:v>38.711665198237888</c:v>
                </c:pt>
                <c:pt idx="1398">
                  <c:v>39.894815465729359</c:v>
                </c:pt>
                <c:pt idx="1399">
                  <c:v>40.964038461538465</c:v>
                </c:pt>
                <c:pt idx="1400">
                  <c:v>42.022104347826087</c:v>
                </c:pt>
                <c:pt idx="1401">
                  <c:v>43.357515091066794</c:v>
                </c:pt>
                <c:pt idx="1402">
                  <c:v>44.763175996533789</c:v>
                </c:pt>
                <c:pt idx="1403">
                  <c:v>46.206672443674179</c:v>
                </c:pt>
                <c:pt idx="1404">
                  <c:v>47.043625842696635</c:v>
                </c:pt>
                <c:pt idx="1405">
                  <c:v>47.876512844827602</c:v>
                </c:pt>
                <c:pt idx="1406">
                  <c:v>48.62122746781116</c:v>
                </c:pt>
                <c:pt idx="1407">
                  <c:v>51.043625021349293</c:v>
                </c:pt>
                <c:pt idx="1408">
                  <c:v>53.532029872340431</c:v>
                </c:pt>
                <c:pt idx="1409">
                  <c:v>55.956347457627125</c:v>
                </c:pt>
                <c:pt idx="1410">
                  <c:v>56.628687848101272</c:v>
                </c:pt>
                <c:pt idx="1411">
                  <c:v>57.295634369747901</c:v>
                </c:pt>
                <c:pt idx="1412">
                  <c:v>57.811611018363948</c:v>
                </c:pt>
                <c:pt idx="1413">
                  <c:v>58.489471797004995</c:v>
                </c:pt>
                <c:pt idx="1414">
                  <c:v>59.310627514546972</c:v>
                </c:pt>
                <c:pt idx="1415">
                  <c:v>60.054979253112037</c:v>
                </c:pt>
                <c:pt idx="1416">
                  <c:v>60.789033856317111</c:v>
                </c:pt>
                <c:pt idx="1417">
                  <c:v>61.54138157894738</c:v>
                </c:pt>
                <c:pt idx="1418">
                  <c:v>62.185707277187262</c:v>
                </c:pt>
                <c:pt idx="1419">
                  <c:v>61.996177822908223</c:v>
                </c:pt>
                <c:pt idx="1420">
                  <c:v>61.858776332794839</c:v>
                </c:pt>
                <c:pt idx="1421">
                  <c:v>61.92211120064465</c:v>
                </c:pt>
                <c:pt idx="1422">
                  <c:v>60.523609324758851</c:v>
                </c:pt>
                <c:pt idx="1423">
                  <c:v>59.179293739967903</c:v>
                </c:pt>
                <c:pt idx="1424">
                  <c:v>57.746744000000014</c:v>
                </c:pt>
                <c:pt idx="1425">
                  <c:v>56.832129697452238</c:v>
                </c:pt>
                <c:pt idx="1426">
                  <c:v>56.059233598093726</c:v>
                </c:pt>
                <c:pt idx="1427">
                  <c:v>55.261609833465521</c:v>
                </c:pt>
                <c:pt idx="1428">
                  <c:v>53.788877551020413</c:v>
                </c:pt>
                <c:pt idx="1429">
                  <c:v>52.560750000000006</c:v>
                </c:pt>
                <c:pt idx="1430">
                  <c:v>51.304188034188044</c:v>
                </c:pt>
                <c:pt idx="1431">
                  <c:v>50.901446935609009</c:v>
                </c:pt>
                <c:pt idx="1432">
                  <c:v>50.4611028637771</c:v>
                </c:pt>
                <c:pt idx="1433">
                  <c:v>49.868529638183226</c:v>
                </c:pt>
                <c:pt idx="1434">
                  <c:v>50.051180981595103</c:v>
                </c:pt>
                <c:pt idx="1435">
                  <c:v>49.965243161094229</c:v>
                </c:pt>
                <c:pt idx="1436">
                  <c:v>49.918447626224577</c:v>
                </c:pt>
                <c:pt idx="1437">
                  <c:v>49.31506734082398</c:v>
                </c:pt>
                <c:pt idx="1438">
                  <c:v>48.900706352765319</c:v>
                </c:pt>
                <c:pt idx="1439">
                  <c:v>48.597144992526161</c:v>
                </c:pt>
                <c:pt idx="1440">
                  <c:v>47.953577340267472</c:v>
                </c:pt>
                <c:pt idx="1441">
                  <c:v>47.528453189910984</c:v>
                </c:pt>
                <c:pt idx="1442">
                  <c:v>47.262355555555565</c:v>
                </c:pt>
                <c:pt idx="1443">
                  <c:v>45.892733062130191</c:v>
                </c:pt>
                <c:pt idx="1444">
                  <c:v>44.619000663716818</c:v>
                </c:pt>
                <c:pt idx="1445">
                  <c:v>43.486963235294127</c:v>
                </c:pt>
                <c:pt idx="1446">
                  <c:v>42.147929515418511</c:v>
                </c:pt>
                <c:pt idx="1447">
                  <c:v>40.886903367496345</c:v>
                </c:pt>
                <c:pt idx="1448">
                  <c:v>39.575466472303219</c:v>
                </c:pt>
                <c:pt idx="1449">
                  <c:v>38.150258442503642</c:v>
                </c:pt>
                <c:pt idx="1450">
                  <c:v>36.67610660377359</c:v>
                </c:pt>
                <c:pt idx="1451">
                  <c:v>35.286867295141413</c:v>
                </c:pt>
                <c:pt idx="1452">
                  <c:v>35.404992686459096</c:v>
                </c:pt>
                <c:pt idx="1453">
                  <c:v>35.445667460317466</c:v>
                </c:pt>
                <c:pt idx="1454">
                  <c:v>35.413445800430729</c:v>
                </c:pt>
                <c:pt idx="1455">
                  <c:v>36.003308315412191</c:v>
                </c:pt>
                <c:pt idx="1456">
                  <c:v>36.56988897637796</c:v>
                </c:pt>
                <c:pt idx="1457">
                  <c:v>37.055171184022832</c:v>
                </c:pt>
                <c:pt idx="1458">
                  <c:v>37.691715302491104</c:v>
                </c:pt>
                <c:pt idx="1459">
                  <c:v>38.298346344925484</c:v>
                </c:pt>
                <c:pt idx="1460">
                  <c:v>38.901542816702054</c:v>
                </c:pt>
                <c:pt idx="1461">
                  <c:v>39.516452750352613</c:v>
                </c:pt>
                <c:pt idx="1462">
                  <c:v>40.211816901408454</c:v>
                </c:pt>
                <c:pt idx="1463">
                  <c:v>40.991705426356596</c:v>
                </c:pt>
                <c:pt idx="1464">
                  <c:v>41.324670406732125</c:v>
                </c:pt>
                <c:pt idx="1465">
                  <c:v>41.712599580712798</c:v>
                </c:pt>
                <c:pt idx="1466">
                  <c:v>42.097827298050142</c:v>
                </c:pt>
                <c:pt idx="1467">
                  <c:v>41.621173611111118</c:v>
                </c:pt>
                <c:pt idx="1468">
                  <c:v>41.204230235783641</c:v>
                </c:pt>
                <c:pt idx="1469">
                  <c:v>40.788441828254847</c:v>
                </c:pt>
                <c:pt idx="1470">
                  <c:v>41.548081717451531</c:v>
                </c:pt>
                <c:pt idx="1471">
                  <c:v>42.19084944751382</c:v>
                </c:pt>
                <c:pt idx="1472">
                  <c:v>42.859593383873197</c:v>
                </c:pt>
                <c:pt idx="1473">
                  <c:v>43.707824296499666</c:v>
                </c:pt>
                <c:pt idx="1474">
                  <c:v>44.701872427983545</c:v>
                </c:pt>
                <c:pt idx="1475">
                  <c:v>45.746796982167353</c:v>
                </c:pt>
                <c:pt idx="1476">
                  <c:v>46.177472571819436</c:v>
                </c:pt>
                <c:pt idx="1477">
                  <c:v>46.59459107021133</c:v>
                </c:pt>
                <c:pt idx="1478">
                  <c:v>47.009082880434796</c:v>
                </c:pt>
                <c:pt idx="1479">
                  <c:v>48.661044776119404</c:v>
                </c:pt>
                <c:pt idx="1480">
                  <c:v>50.342637288135606</c:v>
                </c:pt>
                <c:pt idx="1481">
                  <c:v>51.881351351351356</c:v>
                </c:pt>
                <c:pt idx="1482">
                  <c:v>53.199305929919142</c:v>
                </c:pt>
                <c:pt idx="1483">
                  <c:v>54.437006711409403</c:v>
                </c:pt>
                <c:pt idx="1484">
                  <c:v>55.739297188755025</c:v>
                </c:pt>
                <c:pt idx="1485">
                  <c:v>57.923571906354532</c:v>
                </c:pt>
                <c:pt idx="1486">
                  <c:v>60.064776219104893</c:v>
                </c:pt>
                <c:pt idx="1487">
                  <c:v>62.283366733466949</c:v>
                </c:pt>
                <c:pt idx="1488">
                  <c:v>63.352461743180314</c:v>
                </c:pt>
                <c:pt idx="1489">
                  <c:v>64.413055003313445</c:v>
                </c:pt>
                <c:pt idx="1490">
                  <c:v>65.508487450462354</c:v>
                </c:pt>
                <c:pt idx="1491">
                  <c:v>66.549970309414093</c:v>
                </c:pt>
                <c:pt idx="1492">
                  <c:v>67.673229369251004</c:v>
                </c:pt>
                <c:pt idx="1493">
                  <c:v>68.792268852459031</c:v>
                </c:pt>
                <c:pt idx="1494">
                  <c:v>69.29177704918034</c:v>
                </c:pt>
                <c:pt idx="1495">
                  <c:v>69.608705035971241</c:v>
                </c:pt>
                <c:pt idx="1496">
                  <c:v>69.969621409921686</c:v>
                </c:pt>
                <c:pt idx="1497">
                  <c:v>68.935748275862082</c:v>
                </c:pt>
                <c:pt idx="1498">
                  <c:v>68.174046158854182</c:v>
                </c:pt>
                <c:pt idx="1499">
                  <c:v>67.411153094462549</c:v>
                </c:pt>
                <c:pt idx="1500">
                  <c:v>67.070903432642496</c:v>
                </c:pt>
                <c:pt idx="1501">
                  <c:v>66.906730213040689</c:v>
                </c:pt>
                <c:pt idx="1502">
                  <c:v>66.615208734746318</c:v>
                </c:pt>
                <c:pt idx="1503">
                  <c:v>66.924830454254632</c:v>
                </c:pt>
                <c:pt idx="1504">
                  <c:v>67.360881226053635</c:v>
                </c:pt>
                <c:pt idx="1505">
                  <c:v>67.881793235481823</c:v>
                </c:pt>
                <c:pt idx="1506">
                  <c:v>68.457162484076434</c:v>
                </c:pt>
                <c:pt idx="1507">
                  <c:v>69.030530769230765</c:v>
                </c:pt>
                <c:pt idx="1508">
                  <c:v>69.51330798479087</c:v>
                </c:pt>
                <c:pt idx="1509">
                  <c:v>71.045337965887555</c:v>
                </c:pt>
                <c:pt idx="1510">
                  <c:v>72.659230769230788</c:v>
                </c:pt>
                <c:pt idx="1511">
                  <c:v>74.407509457755367</c:v>
                </c:pt>
                <c:pt idx="1512">
                  <c:v>75.137564487743575</c:v>
                </c:pt>
                <c:pt idx="1513">
                  <c:v>75.863236152882209</c:v>
                </c:pt>
                <c:pt idx="1514">
                  <c:v>76.632050000000021</c:v>
                </c:pt>
                <c:pt idx="1515">
                  <c:v>76.732855867665435</c:v>
                </c:pt>
                <c:pt idx="1516">
                  <c:v>76.977573329169289</c:v>
                </c:pt>
                <c:pt idx="1517">
                  <c:v>77.077885215221457</c:v>
                </c:pt>
                <c:pt idx="1518">
                  <c:v>77.038791277258568</c:v>
                </c:pt>
                <c:pt idx="1519">
                  <c:v>76.951909203980108</c:v>
                </c:pt>
                <c:pt idx="1520">
                  <c:v>76.817667493796549</c:v>
                </c:pt>
                <c:pt idx="1521">
                  <c:v>76.04923582920793</c:v>
                </c:pt>
                <c:pt idx="1522">
                  <c:v>75.51786681114551</c:v>
                </c:pt>
                <c:pt idx="1523">
                  <c:v>75.032138871667698</c:v>
                </c:pt>
                <c:pt idx="1524">
                  <c:v>74.779715346534658</c:v>
                </c:pt>
                <c:pt idx="1525">
                  <c:v>74.528227300802982</c:v>
                </c:pt>
                <c:pt idx="1526">
                  <c:v>74.277669543773129</c:v>
                </c:pt>
                <c:pt idx="1527">
                  <c:v>73.784276923076931</c:v>
                </c:pt>
                <c:pt idx="1528">
                  <c:v>73.292702702702712</c:v>
                </c:pt>
                <c:pt idx="1529">
                  <c:v>72.847601226993874</c:v>
                </c:pt>
                <c:pt idx="1530">
                  <c:v>72.210726041666675</c:v>
                </c:pt>
                <c:pt idx="1531">
                  <c:v>71.575223439412497</c:v>
                </c:pt>
                <c:pt idx="1532">
                  <c:v>70.941460880195621</c:v>
                </c:pt>
                <c:pt idx="1533">
                  <c:v>70.533033597560987</c:v>
                </c:pt>
                <c:pt idx="1534">
                  <c:v>70.297820060975624</c:v>
                </c:pt>
                <c:pt idx="1535">
                  <c:v>70.105167785234912</c:v>
                </c:pt>
                <c:pt idx="1536">
                  <c:v>70.348671123864889</c:v>
                </c:pt>
                <c:pt idx="1537">
                  <c:v>70.676816622182386</c:v>
                </c:pt>
                <c:pt idx="1538">
                  <c:v>70.875066666666683</c:v>
                </c:pt>
                <c:pt idx="1539">
                  <c:v>71.976666666666674</c:v>
                </c:pt>
                <c:pt idx="1540">
                  <c:v>73.590000000000018</c:v>
                </c:pt>
                <c:pt idx="1541">
                  <c:v>75.203333333333362</c:v>
                </c:pt>
                <c:pt idx="1542">
                  <c:v>76.769046190761856</c:v>
                </c:pt>
                <c:pt idx="1543">
                  <c:v>78.372268102932381</c:v>
                </c:pt>
                <c:pt idx="1544">
                  <c:v>79.777319833234088</c:v>
                </c:pt>
                <c:pt idx="1545">
                  <c:v>82.177215616329789</c:v>
                </c:pt>
                <c:pt idx="1546">
                  <c:v>84.669063180827905</c:v>
                </c:pt>
                <c:pt idx="1547">
                  <c:v>87.209738562091516</c:v>
                </c:pt>
                <c:pt idx="1548">
                  <c:v>88.624137045813598</c:v>
                </c:pt>
                <c:pt idx="1549">
                  <c:v>89.765074597565771</c:v>
                </c:pt>
                <c:pt idx="1550">
                  <c:v>90.680286214953298</c:v>
                </c:pt>
                <c:pt idx="1551">
                  <c:v>91.202479081533383</c:v>
                </c:pt>
                <c:pt idx="1552">
                  <c:v>91.670579203109838</c:v>
                </c:pt>
                <c:pt idx="1553">
                  <c:v>91.763480278422293</c:v>
                </c:pt>
                <c:pt idx="1554">
                  <c:v>92.59729552469139</c:v>
                </c:pt>
                <c:pt idx="1555">
                  <c:v>93.643526234567901</c:v>
                </c:pt>
                <c:pt idx="1556">
                  <c:v>94.199136442141651</c:v>
                </c:pt>
                <c:pt idx="1557">
                  <c:v>91.876973180076646</c:v>
                </c:pt>
                <c:pt idx="1558">
                  <c:v>89.665690216350768</c:v>
                </c:pt>
                <c:pt idx="1559">
                  <c:v>87.55747126436782</c:v>
                </c:pt>
                <c:pt idx="1560">
                  <c:v>84.362398629354672</c:v>
                </c:pt>
                <c:pt idx="1561">
                  <c:v>81.391990898748588</c:v>
                </c:pt>
                <c:pt idx="1562">
                  <c:v>78.578706015891044</c:v>
                </c:pt>
                <c:pt idx="1563">
                  <c:v>73.301392500471081</c:v>
                </c:pt>
                <c:pt idx="1564">
                  <c:v>68.027375726880521</c:v>
                </c:pt>
                <c:pt idx="1565">
                  <c:v>62.977039325842711</c:v>
                </c:pt>
                <c:pt idx="1566">
                  <c:v>58.302127699530523</c:v>
                </c:pt>
                <c:pt idx="1567">
                  <c:v>53.44981596244132</c:v>
                </c:pt>
                <c:pt idx="1568">
                  <c:v>48.379455973079082</c:v>
                </c:pt>
                <c:pt idx="1569">
                  <c:v>46.4737516413431</c:v>
                </c:pt>
                <c:pt idx="1570">
                  <c:v>44.479787673806847</c:v>
                </c:pt>
                <c:pt idx="1571">
                  <c:v>42.575229202037363</c:v>
                </c:pt>
                <c:pt idx="1572">
                  <c:v>42.48480331262941</c:v>
                </c:pt>
                <c:pt idx="1573">
                  <c:v>42.323252718410203</c:v>
                </c:pt>
                <c:pt idx="1574">
                  <c:v>42.092225950783003</c:v>
                </c:pt>
                <c:pt idx="1575">
                  <c:v>43.010489432703004</c:v>
                </c:pt>
                <c:pt idx="1576">
                  <c:v>44.162858731924359</c:v>
                </c:pt>
                <c:pt idx="1577">
                  <c:v>45.290038910505842</c:v>
                </c:pt>
                <c:pt idx="1578">
                  <c:v>47.100766240977244</c:v>
                </c:pt>
                <c:pt idx="1579">
                  <c:v>48.799214167127836</c:v>
                </c:pt>
                <c:pt idx="1580">
                  <c:v>50.570099447513826</c:v>
                </c:pt>
                <c:pt idx="1581">
                  <c:v>49.113897775326343</c:v>
                </c:pt>
                <c:pt idx="1582">
                  <c:v>47.741375252803827</c:v>
                </c:pt>
                <c:pt idx="1583">
                  <c:v>46.471381978993925</c:v>
                </c:pt>
                <c:pt idx="1584">
                  <c:v>47.792790313703918</c:v>
                </c:pt>
                <c:pt idx="1585">
                  <c:v>48.941709448388863</c:v>
                </c:pt>
                <c:pt idx="1586">
                  <c:v>50.154744842562437</c:v>
                </c:pt>
                <c:pt idx="1587">
                  <c:v>52.601365614798695</c:v>
                </c:pt>
                <c:pt idx="1588">
                  <c:v>55.028653950953675</c:v>
                </c:pt>
                <c:pt idx="1589">
                  <c:v>57.307485029940125</c:v>
                </c:pt>
                <c:pt idx="1590">
                  <c:v>59.470900851912269</c:v>
                </c:pt>
                <c:pt idx="1591">
                  <c:v>61.462688696280253</c:v>
                </c:pt>
                <c:pt idx="1592">
                  <c:v>63.47368250539958</c:v>
                </c:pt>
                <c:pt idx="1593">
                  <c:v>69.120234234234246</c:v>
                </c:pt>
                <c:pt idx="1594">
                  <c:v>74.900599819331532</c:v>
                </c:pt>
                <c:pt idx="1595">
                  <c:v>80.580998372219213</c:v>
                </c:pt>
                <c:pt idx="1596">
                  <c:v>81.977242620590388</c:v>
                </c:pt>
                <c:pt idx="1597">
                  <c:v>83.315213032581482</c:v>
                </c:pt>
                <c:pt idx="1598">
                  <c:v>84.54855923159019</c:v>
                </c:pt>
                <c:pt idx="1599">
                  <c:v>86.5207535460993</c:v>
                </c:pt>
                <c:pt idx="1600">
                  <c:v>88.24644808743173</c:v>
                </c:pt>
                <c:pt idx="1601">
                  <c:v>90.189272535582518</c:v>
                </c:pt>
                <c:pt idx="1602">
                  <c:v>91.200860612460417</c:v>
                </c:pt>
                <c:pt idx="1603">
                  <c:v>92.021007915567296</c:v>
                </c:pt>
                <c:pt idx="1604">
                  <c:v>92.693622959452355</c:v>
                </c:pt>
                <c:pt idx="1605">
                  <c:v>92.623053954950237</c:v>
                </c:pt>
                <c:pt idx="1606">
                  <c:v>92.989335078534054</c:v>
                </c:pt>
                <c:pt idx="1607">
                  <c:v>93.747687861271672</c:v>
                </c:pt>
                <c:pt idx="1608">
                  <c:v>94.440489424925715</c:v>
                </c:pt>
                <c:pt idx="1609">
                  <c:v>94.783199513382002</c:v>
                </c:pt>
                <c:pt idx="1610">
                  <c:v>94.925162959130901</c:v>
                </c:pt>
                <c:pt idx="1611">
                  <c:v>95.877680712572811</c:v>
                </c:pt>
                <c:pt idx="1612">
                  <c:v>97.564605624142686</c:v>
                </c:pt>
                <c:pt idx="1613">
                  <c:v>99.10191259640105</c:v>
                </c:pt>
                <c:pt idx="1614">
                  <c:v>100.31397645854658</c:v>
                </c:pt>
                <c:pt idx="1615">
                  <c:v>101.46323828920571</c:v>
                </c:pt>
                <c:pt idx="1616">
                  <c:v>101.87831488933602</c:v>
                </c:pt>
                <c:pt idx="1617">
                  <c:v>103.38691265060241</c:v>
                </c:pt>
                <c:pt idx="1618">
                  <c:v>105.95109817813767</c:v>
                </c:pt>
                <c:pt idx="1619">
                  <c:v>108.11585873983739</c:v>
                </c:pt>
                <c:pt idx="1620">
                  <c:v>108.75264918473694</c:v>
                </c:pt>
                <c:pt idx="1621">
                  <c:v>109.98540345579605</c:v>
                </c:pt>
                <c:pt idx="1622">
                  <c:v>110.82356856856858</c:v>
                </c:pt>
                <c:pt idx="1623">
                  <c:v>110.80595698924732</c:v>
                </c:pt>
                <c:pt idx="1624">
                  <c:v>111.17161316872428</c:v>
                </c:pt>
                <c:pt idx="1625">
                  <c:v>111.86349433218335</c:v>
                </c:pt>
                <c:pt idx="1626">
                  <c:v>113.57000000000001</c:v>
                </c:pt>
                <c:pt idx="1627">
                  <c:v>115.37953408533596</c:v>
                </c:pt>
                <c:pt idx="1628">
                  <c:v>117.99053228191228</c:v>
                </c:pt>
                <c:pt idx="1629">
                  <c:v>120.11340436075322</c:v>
                </c:pt>
                <c:pt idx="1630">
                  <c:v>121.77414888337472</c:v>
                </c:pt>
                <c:pt idx="1631">
                  <c:v>123.07282953419229</c:v>
                </c:pt>
                <c:pt idx="1632">
                  <c:v>123.5211956235344</c:v>
                </c:pt>
                <c:pt idx="1633">
                  <c:v>123.6823555234506</c:v>
                </c:pt>
                <c:pt idx="1634">
                  <c:v>123.37744458296001</c:v>
                </c:pt>
                <c:pt idx="1635">
                  <c:v>123.4509255585768</c:v>
                </c:pt>
                <c:pt idx="1636">
                  <c:v>123.56563869025581</c:v>
                </c:pt>
                <c:pt idx="1637">
                  <c:v>124.18946782368302</c:v>
                </c:pt>
                <c:pt idx="1638">
                  <c:v>121.13943257848895</c:v>
                </c:pt>
                <c:pt idx="1639">
                  <c:v>118.27470256560713</c:v>
                </c:pt>
                <c:pt idx="1640">
                  <c:v>114.87083313348363</c:v>
                </c:pt>
                <c:pt idx="1641">
                  <c:v>108.58809396178737</c:v>
                </c:pt>
                <c:pt idx="1642">
                  <c:v>101.94504631810334</c:v>
                </c:pt>
                <c:pt idx="1643">
                  <c:v>96.007570130834736</c:v>
                </c:pt>
                <c:pt idx="1644">
                  <c:v>92.746707409512979</c:v>
                </c:pt>
                <c:pt idx="1645">
                  <c:v>89.700197928131786</c:v>
                </c:pt>
                <c:pt idx="1646">
                  <c:v>86.175269753849634</c:v>
                </c:pt>
                <c:pt idx="1647">
                  <c:v>81.391199576705787</c:v>
                </c:pt>
                <c:pt idx="1648">
                  <c:v>76.482561825276676</c:v>
                </c:pt>
                <c:pt idx="1649">
                  <c:v>71.532751411009315</c:v>
                </c:pt>
                <c:pt idx="1650">
                  <c:v>68.656451358707187</c:v>
                </c:pt>
                <c:pt idx="1651">
                  <c:v>66.418923771182705</c:v>
                </c:pt>
                <c:pt idx="1652">
                  <c:v>63.994757362317934</c:v>
                </c:pt>
                <c:pt idx="1653">
                  <c:v>50.076827059082476</c:v>
                </c:pt>
                <c:pt idx="1654">
                  <c:v>36.19918716409714</c:v>
                </c:pt>
                <c:pt idx="1655">
                  <c:v>21.566756093384328</c:v>
                </c:pt>
                <c:pt idx="1656">
                  <c:v>17.615413882218846</c:v>
                </c:pt>
                <c:pt idx="1657">
                  <c:v>13.689455668503046</c:v>
                </c:pt>
                <c:pt idx="1658">
                  <c:v>9.8267680258005079</c:v>
                </c:pt>
                <c:pt idx="1659">
                  <c:v>10.111894266241482</c:v>
                </c:pt>
                <c:pt idx="1660">
                  <c:v>10.391472143249041</c:v>
                </c:pt>
                <c:pt idx="1661">
                  <c:v>10.609046190650602</c:v>
                </c:pt>
                <c:pt idx="1662">
                  <c:v>12.998209125257528</c:v>
                </c:pt>
                <c:pt idx="1663">
                  <c:v>15.336127147097617</c:v>
                </c:pt>
                <c:pt idx="1664">
                  <c:v>17.692066917011239</c:v>
                </c:pt>
                <c:pt idx="1665">
                  <c:v>35.730651271874443</c:v>
                </c:pt>
                <c:pt idx="1666">
                  <c:v>53.748218000277355</c:v>
                </c:pt>
                <c:pt idx="1667">
                  <c:v>71.917716683105738</c:v>
                </c:pt>
                <c:pt idx="1668">
                  <c:v>76.341280279850665</c:v>
                </c:pt>
                <c:pt idx="1669">
                  <c:v>80.989600490908515</c:v>
                </c:pt>
                <c:pt idx="1670">
                  <c:v>85.306647490477019</c:v>
                </c:pt>
                <c:pt idx="1671">
                  <c:v>88.033234101956054</c:v>
                </c:pt>
                <c:pt idx="1672">
                  <c:v>90.837314791897739</c:v>
                </c:pt>
                <c:pt idx="1673">
                  <c:v>93.801160736815561</c:v>
                </c:pt>
                <c:pt idx="1674">
                  <c:v>95.998951123261392</c:v>
                </c:pt>
                <c:pt idx="1675">
                  <c:v>98.081116322816271</c:v>
                </c:pt>
                <c:pt idx="1676">
                  <c:v>100.2373294146192</c:v>
                </c:pt>
                <c:pt idx="1677">
                  <c:v>102.66215691026059</c:v>
                </c:pt>
                <c:pt idx="1678">
                  <c:v>105.16740629698863</c:v>
                </c:pt>
                <c:pt idx="1679">
                  <c:v>107.5310362762856</c:v>
                </c:pt>
                <c:pt idx="1680">
                  <c:v>108.8476180962025</c:v>
                </c:pt>
                <c:pt idx="1681">
                  <c:v>110.13087131567178</c:v>
                </c:pt>
                <c:pt idx="1682">
                  <c:v>110.86718396899767</c:v>
                </c:pt>
                <c:pt idx="1683">
                  <c:v>111.31391633245299</c:v>
                </c:pt>
                <c:pt idx="1684">
                  <c:v>111.94339953856958</c:v>
                </c:pt>
                <c:pt idx="1685">
                  <c:v>113.21532238771589</c:v>
                </c:pt>
                <c:pt idx="1686">
                  <c:v>114.51324498425713</c:v>
                </c:pt>
                <c:pt idx="1687">
                  <c:v>115.59263575301453</c:v>
                </c:pt>
                <c:pt idx="1688">
                  <c:v>116.8095676740609</c:v>
                </c:pt>
                <c:pt idx="1689">
                  <c:v>117.03754952058335</c:v>
                </c:pt>
                <c:pt idx="1690">
                  <c:v>117.12289263139287</c:v>
                </c:pt>
                <c:pt idx="1691">
                  <c:v>117.39899057038537</c:v>
                </c:pt>
                <c:pt idx="1692">
                  <c:v>117.59714115544971</c:v>
                </c:pt>
                <c:pt idx="1693">
                  <c:v>117.79097613577966</c:v>
                </c:pt>
                <c:pt idx="1694">
                  <c:v>117.60714410267144</c:v>
                </c:pt>
                <c:pt idx="1695">
                  <c:v>116.97923231269607</c:v>
                </c:pt>
                <c:pt idx="1696">
                  <c:v>116.8426574998731</c:v>
                </c:pt>
                <c:pt idx="1697">
                  <c:v>116.73983562694465</c:v>
                </c:pt>
                <c:pt idx="1698">
                  <c:v>116.30089100728638</c:v>
                </c:pt>
                <c:pt idx="1699">
                  <c:v>115.03120799494168</c:v>
                </c:pt>
                <c:pt idx="1700">
                  <c:v>113.8969434805343</c:v>
                </c:pt>
                <c:pt idx="1701">
                  <c:v>113.94564890028259</c:v>
                </c:pt>
                <c:pt idx="1702">
                  <c:v>114.49251516296663</c:v>
                </c:pt>
                <c:pt idx="1703">
                  <c:v>114.80610711625823</c:v>
                </c:pt>
                <c:pt idx="1704">
                  <c:v>114.99244977129293</c:v>
                </c:pt>
                <c:pt idx="1705">
                  <c:v>114.57890331343381</c:v>
                </c:pt>
                <c:pt idx="1706">
                  <c:v>114.79935387695311</c:v>
                </c:pt>
                <c:pt idx="1707">
                  <c:v>116.33838785652954</c:v>
                </c:pt>
                <c:pt idx="1708">
                  <c:v>117.54866313221294</c:v>
                </c:pt>
                <c:pt idx="1709">
                  <c:v>118.68090054131837</c:v>
                </c:pt>
                <c:pt idx="1710">
                  <c:v>120.12116217743456</c:v>
                </c:pt>
                <c:pt idx="1711">
                  <c:v>121.46205484079239</c:v>
                </c:pt>
                <c:pt idx="1712">
                  <c:v>122.80444930364855</c:v>
                </c:pt>
                <c:pt idx="1713">
                  <c:v>125.65692697227385</c:v>
                </c:pt>
                <c:pt idx="1714">
                  <c:v>128.4546908140222</c:v>
                </c:pt>
                <c:pt idx="1715">
                  <c:v>131.00652652446485</c:v>
                </c:pt>
                <c:pt idx="1716">
                  <c:v>130.80318718400338</c:v>
                </c:pt>
                <c:pt idx="1717">
                  <c:v>130.60246215267279</c:v>
                </c:pt>
                <c:pt idx="1718">
                  <c:v>130.04615033031027</c:v>
                </c:pt>
                <c:pt idx="1719">
                  <c:v>130.59134496411781</c:v>
                </c:pt>
                <c:pt idx="1720">
                  <c:v>131.10595908645092</c:v>
                </c:pt>
                <c:pt idx="1721">
                  <c:v>131.82960691104839</c:v>
                </c:pt>
                <c:pt idx="1722">
                  <c:v>133.09176635187131</c:v>
                </c:pt>
                <c:pt idx="1723">
                  <c:v>134.52719618362121</c:v>
                </c:pt>
                <c:pt idx="1724">
                  <c:v>135.6378454907134</c:v>
                </c:pt>
                <c:pt idx="1725">
                  <c:v>134.41810391422706</c:v>
                </c:pt>
                <c:pt idx="1726">
                  <c:v>133.57798753057719</c:v>
                </c:pt>
                <c:pt idx="1727">
                  <c:v>132.76091937379692</c:v>
                </c:pt>
                <c:pt idx="1728">
                  <c:v>132.05878728493371</c:v>
                </c:pt>
                <c:pt idx="1729">
                  <c:v>130.16363613125316</c:v>
                </c:pt>
                <c:pt idx="1730">
                  <c:v>128.07726188913219</c:v>
                </c:pt>
                <c:pt idx="1731">
                  <c:v>125.95436019030797</c:v>
                </c:pt>
                <c:pt idx="1732">
                  <c:v>123.46198075453979</c:v>
                </c:pt>
                <c:pt idx="1733">
                  <c:v>121.18387264392094</c:v>
                </c:pt>
                <c:pt idx="1734">
                  <c:v>119.36702785902048</c:v>
                </c:pt>
                <c:pt idx="1735">
                  <c:v>117.72503874407651</c:v>
                </c:pt>
                <c:pt idx="1736">
                  <c:v>116.09448401941627</c:v>
                </c:pt>
                <c:pt idx="1737">
                  <c:v>114.3830324282355</c:v>
                </c:pt>
                <c:pt idx="1738">
                  <c:v>112.85755778024966</c:v>
                </c:pt>
                <c:pt idx="1739">
                  <c:v>111.47105379980975</c:v>
                </c:pt>
                <c:pt idx="1740">
                  <c:v>111.2485015786186</c:v>
                </c:pt>
                <c:pt idx="1741">
                  <c:v>111.11845928700062</c:v>
                </c:pt>
                <c:pt idx="1742">
                  <c:v>110.60364839668756</c:v>
                </c:pt>
                <c:pt idx="1743">
                  <c:v>110.28550411475335</c:v>
                </c:pt>
                <c:pt idx="1744">
                  <c:v>110.04404963597234</c:v>
                </c:pt>
                <c:pt idx="1745">
                  <c:v>109.88608319710563</c:v>
                </c:pt>
                <c:pt idx="1746">
                  <c:v>110.98011730416523</c:v>
                </c:pt>
                <c:pt idx="1747">
                  <c:v>111.79337814702716</c:v>
                </c:pt>
                <c:pt idx="1748">
                  <c:v>112.43817204301078</c:v>
                </c:pt>
                <c:pt idx="1749">
                  <c:v>114.59227895701385</c:v>
                </c:pt>
                <c:pt idx="1750">
                  <c:v>117.06848889386087</c:v>
                </c:pt>
                <c:pt idx="1751">
                  <c:v>119.32711902316181</c:v>
                </c:pt>
                <c:pt idx="1752">
                  <c:v>121.03647958798493</c:v>
                </c:pt>
                <c:pt idx="1753">
                  <c:v>123.05008695842554</c:v>
                </c:pt>
                <c:pt idx="1754">
                  <c:v>125.34141779566124</c:v>
                </c:pt>
                <c:pt idx="1755">
                  <c:v>126.52012345073152</c:v>
                </c:pt>
                <c:pt idx="1756">
                  <c:v>127.96006396086078</c:v>
                </c:pt>
                <c:pt idx="1757">
                  <c:v>129.3906799208018</c:v>
                </c:pt>
                <c:pt idx="1758">
                  <c:v>130.74966705612249</c:v>
                </c:pt>
                <c:pt idx="1759">
                  <c:v>131.6251776848228</c:v>
                </c:pt>
                <c:pt idx="1760">
                  <c:v>132.19110360223488</c:v>
                </c:pt>
                <c:pt idx="1761">
                  <c:v>133.42764284333958</c:v>
                </c:pt>
                <c:pt idx="1762">
                  <c:v>134.57730534981425</c:v>
                </c:pt>
                <c:pt idx="1763">
                  <c:v>135.81004689198619</c:v>
                </c:pt>
                <c:pt idx="1764">
                  <c:v>137.3524780090398</c:v>
                </c:pt>
                <c:pt idx="1765">
                  <c:v>139.00043508935397</c:v>
                </c:pt>
                <c:pt idx="1766">
                  <c:v>140.94972631174016</c:v>
                </c:pt>
                <c:pt idx="1767">
                  <c:v>143.24554107163291</c:v>
                </c:pt>
                <c:pt idx="1768">
                  <c:v>145.4943267034464</c:v>
                </c:pt>
                <c:pt idx="1769">
                  <c:v>148.10033771315418</c:v>
                </c:pt>
                <c:pt idx="1770">
                  <c:v>151.27833596554581</c:v>
                </c:pt>
                <c:pt idx="1771">
                  <c:v>154.38055994014053</c:v>
                </c:pt>
                <c:pt idx="1772">
                  <c:v>157.38389472308162</c:v>
                </c:pt>
                <c:pt idx="1773">
                  <c:v>157.90958867996653</c:v>
                </c:pt>
                <c:pt idx="1774">
                  <c:v>159.24622345307719</c:v>
                </c:pt>
                <c:pt idx="1775">
                  <c:v>160.56502529524386</c:v>
                </c:pt>
                <c:pt idx="1776">
                  <c:v>161.06648206415798</c:v>
                </c:pt>
                <c:pt idx="1777">
                  <c:v>161.19212135118312</c:v>
                </c:pt>
                <c:pt idx="1778">
                  <c:v>161.08698200643585</c:v>
                </c:pt>
                <c:pt idx="1779">
                  <c:v>160.588271740208</c:v>
                </c:pt>
                <c:pt idx="1780">
                  <c:v>160.59615424665097</c:v>
                </c:pt>
                <c:pt idx="1781">
                  <c:v>160.91311884377092</c:v>
                </c:pt>
                <c:pt idx="1782">
                  <c:v>159.70649839615547</c:v>
                </c:pt>
                <c:pt idx="1783">
                  <c:v>158.77635076668827</c:v>
                </c:pt>
                <c:pt idx="1784">
                  <c:v>157.71454944130488</c:v>
                </c:pt>
                <c:pt idx="1785">
                  <c:v>159.94778624886342</c:v>
                </c:pt>
                <c:pt idx="1786">
                  <c:v>162.62797424652422</c:v>
                </c:pt>
                <c:pt idx="1787">
                  <c:v>165.37279646968179</c:v>
                </c:pt>
                <c:pt idx="1788">
                  <c:v>155.62313722601897</c:v>
                </c:pt>
                <c:pt idx="1789">
                  <c:v>146.11216905444866</c:v>
                </c:pt>
                <c:pt idx="1790">
                  <c:v>137.32542083954829</c:v>
                </c:pt>
                <c:pt idx="1791">
                  <c:v>131.47584724773685</c:v>
                </c:pt>
                <c:pt idx="1792">
                  <c:v>124.69937284023808</c:v>
                </c:pt>
                <c:pt idx="1793">
                  <c:v>117.28368057037127</c:v>
                </c:pt>
                <c:pt idx="1794">
                  <c:v>116.29750045992363</c:v>
                </c:pt>
                <c:pt idx="1795">
                  <c:v>115.53727072897352</c:v>
                </c:pt>
                <c:pt idx="1796">
                  <c:v>114.98245735361921</c:v>
                </c:pt>
                <c:pt idx="1797">
                  <c:v>113.33942552396171</c:v>
                </c:pt>
                <c:pt idx="1798">
                  <c:v>111.81236013921075</c:v>
                </c:pt>
                <c:pt idx="1799">
                  <c:v>110.11237589932202</c:v>
                </c:pt>
                <c:pt idx="1800">
                  <c:v>122.87461420638016</c:v>
                </c:pt>
                <c:pt idx="1801">
                  <c:v>135.36223800507452</c:v>
                </c:pt>
                <c:pt idx="1802">
                  <c:v>147.47426163842084</c:v>
                </c:pt>
                <c:pt idx="1803">
                  <c:v>157.89472291496605</c:v>
                </c:pt>
                <c:pt idx="1804">
                  <c:v>168.16915123485455</c:v>
                </c:pt>
                <c:pt idx="1805">
                  <c:v>178.04521229609563</c:v>
                </c:pt>
                <c:pt idx="1806">
                  <c:v>183.39464523588876</c:v>
                </c:pt>
                <c:pt idx="1807">
                  <c:v>189.20558644378406</c:v>
                </c:pt>
                <c:pt idx="1808">
                  <c:v>194.86537494076049</c:v>
                </c:pt>
                <c:pt idx="1809">
                  <c:v>201.49997649942699</c:v>
                </c:pt>
                <c:pt idx="1810">
                  <c:v>208.71469843280042</c:v>
                </c:pt>
                <c:pt idx="1811">
                  <c:v>216.25020265277868</c:v>
                </c:pt>
                <c:pt idx="1812">
                  <c:v>214.46018348580344</c:v>
                </c:pt>
                <c:pt idx="1813">
                  <c:v>212.53335847584674</c:v>
                </c:pt>
                <c:pt idx="1814">
                  <c:v>209.7472626467806</c:v>
                </c:pt>
                <c:pt idx="1815">
                  <c:v>206.59794518099864</c:v>
                </c:pt>
                <c:pt idx="1816">
                  <c:v>202.38208414301488</c:v>
                </c:pt>
                <c:pt idx="1817">
                  <c:v>197.70316323052472</c:v>
                </c:pt>
                <c:pt idx="1818">
                  <c:v>196.00217927428028</c:v>
                </c:pt>
                <c:pt idx="1819">
                  <c:v>194.346716367684</c:v>
                </c:pt>
                <c:pt idx="1820">
                  <c:v>192.2083670251476</c:v>
                </c:pt>
                <c:pt idx="1821">
                  <c:v>186.49683793493776</c:v>
                </c:pt>
                <c:pt idx="1822">
                  <c:v>181.74541865545223</c:v>
                </c:pt>
                <c:pt idx="1823">
                  <c:v>177.34992267442058</c:v>
                </c:pt>
                <c:pt idx="1824">
                  <c:v>176.76477030896595</c:v>
                </c:pt>
                <c:pt idx="1825">
                  <c:v>176.60054403226525</c:v>
                </c:pt>
                <c:pt idx="1826">
                  <c:v>176.92649042844124</c:v>
                </c:pt>
              </c:numCache>
            </c:numRef>
          </c:yVal>
          <c:smooth val="0"/>
          <c:extLst>
            <c:ext xmlns:c16="http://schemas.microsoft.com/office/drawing/2014/chart" uri="{C3380CC4-5D6E-409C-BE32-E72D297353CC}">
              <c16:uniqueId val="{00000001-C87E-43CA-AB1A-E5031F233417}"/>
            </c:ext>
          </c:extLst>
        </c:ser>
        <c:dLbls>
          <c:showLegendKey val="0"/>
          <c:showVal val="0"/>
          <c:showCatName val="0"/>
          <c:showSerName val="0"/>
          <c:showPercent val="0"/>
          <c:showBubbleSize val="0"/>
        </c:dLbls>
        <c:axId val="3"/>
        <c:axId val="4"/>
      </c:scatterChart>
      <c:valAx>
        <c:axId val="479925600"/>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452355018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479925600"/>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9922534883"/>
              <c:y val="0.1468184624794253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Data!$F$129:$F$1842</c:f>
              <c:numCache>
                <c:formatCode>0.00</c:formatCode>
                <c:ptCount val="171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xVal>
          <c:yVal>
            <c:numRef>
              <c:f>Data!$M$129:$M$1842</c:f>
              <c:numCache>
                <c:formatCode>0.00</c:formatCode>
                <c:ptCount val="1714"/>
                <c:pt idx="0">
                  <c:v>18.474039364735109</c:v>
                </c:pt>
                <c:pt idx="1">
                  <c:v>18.147258164990234</c:v>
                </c:pt>
                <c:pt idx="2">
                  <c:v>18.270119140204997</c:v>
                </c:pt>
                <c:pt idx="3">
                  <c:v>17.950108278222892</c:v>
                </c:pt>
                <c:pt idx="4">
                  <c:v>18.869718693152603</c:v>
                </c:pt>
                <c:pt idx="5">
                  <c:v>19.028710731115787</c:v>
                </c:pt>
                <c:pt idx="6">
                  <c:v>18.116367187389748</c:v>
                </c:pt>
                <c:pt idx="7">
                  <c:v>17.286243553973456</c:v>
                </c:pt>
                <c:pt idx="8">
                  <c:v>16.724836648772904</c:v>
                </c:pt>
                <c:pt idx="9">
                  <c:v>16.261989411181361</c:v>
                </c:pt>
                <c:pt idx="10">
                  <c:v>16.478642316644876</c:v>
                </c:pt>
                <c:pt idx="11">
                  <c:v>15.958754206105088</c:v>
                </c:pt>
                <c:pt idx="12">
                  <c:v>15.678764160028752</c:v>
                </c:pt>
                <c:pt idx="13">
                  <c:v>15.153861528363043</c:v>
                </c:pt>
                <c:pt idx="14">
                  <c:v>15.091670299486754</c:v>
                </c:pt>
                <c:pt idx="15">
                  <c:v>14.916997168375303</c:v>
                </c:pt>
                <c:pt idx="16">
                  <c:v>14.567103202191767</c:v>
                </c:pt>
                <c:pt idx="17">
                  <c:v>14.327404890131673</c:v>
                </c:pt>
                <c:pt idx="18">
                  <c:v>15.240559761217829</c:v>
                </c:pt>
                <c:pt idx="19">
                  <c:v>15.525429331463036</c:v>
                </c:pt>
                <c:pt idx="20">
                  <c:v>16.081106624462326</c:v>
                </c:pt>
                <c:pt idx="21">
                  <c:v>15.75558103052656</c:v>
                </c:pt>
                <c:pt idx="22">
                  <c:v>15.192670313165344</c:v>
                </c:pt>
                <c:pt idx="23">
                  <c:v>15.382128332081978</c:v>
                </c:pt>
                <c:pt idx="24">
                  <c:v>15.270259119098577</c:v>
                </c:pt>
                <c:pt idx="25">
                  <c:v>14.757590146176227</c:v>
                </c:pt>
                <c:pt idx="26">
                  <c:v>15.051254121401643</c:v>
                </c:pt>
                <c:pt idx="27">
                  <c:v>15.48206722203668</c:v>
                </c:pt>
                <c:pt idx="28">
                  <c:v>15.335497637337072</c:v>
                </c:pt>
                <c:pt idx="29">
                  <c:v>15.903388388583799</c:v>
                </c:pt>
                <c:pt idx="30">
                  <c:v>15.948783127017027</c:v>
                </c:pt>
                <c:pt idx="31">
                  <c:v>15.196810876629851</c:v>
                </c:pt>
                <c:pt idx="32">
                  <c:v>15.494692425793458</c:v>
                </c:pt>
                <c:pt idx="33">
                  <c:v>15.048056270223842</c:v>
                </c:pt>
                <c:pt idx="34">
                  <c:v>15.40821814244887</c:v>
                </c:pt>
                <c:pt idx="35">
                  <c:v>14.896403941887167</c:v>
                </c:pt>
                <c:pt idx="36">
                  <c:v>14.432821721970729</c:v>
                </c:pt>
                <c:pt idx="37">
                  <c:v>14.80596022881671</c:v>
                </c:pt>
                <c:pt idx="38">
                  <c:v>14.73602345401447</c:v>
                </c:pt>
                <c:pt idx="39">
                  <c:v>14.353453682579474</c:v>
                </c:pt>
                <c:pt idx="40">
                  <c:v>13.465050313804902</c:v>
                </c:pt>
                <c:pt idx="41">
                  <c:v>12.906876483666856</c:v>
                </c:pt>
                <c:pt idx="42">
                  <c:v>13.043931585991668</c:v>
                </c:pt>
                <c:pt idx="43">
                  <c:v>13.859813341769325</c:v>
                </c:pt>
                <c:pt idx="44">
                  <c:v>13.569154744335721</c:v>
                </c:pt>
                <c:pt idx="45">
                  <c:v>13.273251319134154</c:v>
                </c:pt>
                <c:pt idx="46">
                  <c:v>13.304437602119728</c:v>
                </c:pt>
                <c:pt idx="47">
                  <c:v>13.432292746944757</c:v>
                </c:pt>
                <c:pt idx="48">
                  <c:v>13.129817425635958</c:v>
                </c:pt>
                <c:pt idx="49">
                  <c:v>13.384817593597958</c:v>
                </c:pt>
                <c:pt idx="50">
                  <c:v>13.73419409345251</c:v>
                </c:pt>
                <c:pt idx="51">
                  <c:v>13.548548541030055</c:v>
                </c:pt>
                <c:pt idx="52">
                  <c:v>13.711371872561941</c:v>
                </c:pt>
                <c:pt idx="53">
                  <c:v>13.978784368698348</c:v>
                </c:pt>
                <c:pt idx="54">
                  <c:v>14.326658777089325</c:v>
                </c:pt>
                <c:pt idx="55">
                  <c:v>15.130410796707146</c:v>
                </c:pt>
                <c:pt idx="56">
                  <c:v>15.116285028724239</c:v>
                </c:pt>
                <c:pt idx="57">
                  <c:v>15.991023962168978</c:v>
                </c:pt>
                <c:pt idx="58">
                  <c:v>16.824034498619014</c:v>
                </c:pt>
                <c:pt idx="59">
                  <c:v>16.304475952278516</c:v>
                </c:pt>
                <c:pt idx="60">
                  <c:v>16.692317470797644</c:v>
                </c:pt>
                <c:pt idx="61">
                  <c:v>17.006648259460992</c:v>
                </c:pt>
                <c:pt idx="62">
                  <c:v>16.84326610157013</c:v>
                </c:pt>
                <c:pt idx="63">
                  <c:v>16.801716131246298</c:v>
                </c:pt>
                <c:pt idx="64">
                  <c:v>16.863195515097818</c:v>
                </c:pt>
                <c:pt idx="65">
                  <c:v>17.831494055376869</c:v>
                </c:pt>
                <c:pt idx="66">
                  <c:v>17.845845041532197</c:v>
                </c:pt>
                <c:pt idx="67">
                  <c:v>17.72391279961926</c:v>
                </c:pt>
                <c:pt idx="68">
                  <c:v>18.14714392580002</c:v>
                </c:pt>
                <c:pt idx="69">
                  <c:v>18.562381342866558</c:v>
                </c:pt>
                <c:pt idx="70">
                  <c:v>18.968312634942826</c:v>
                </c:pt>
                <c:pt idx="71">
                  <c:v>18.194057556886431</c:v>
                </c:pt>
                <c:pt idx="72">
                  <c:v>17.512222096304949</c:v>
                </c:pt>
                <c:pt idx="73">
                  <c:v>17.125366596972309</c:v>
                </c:pt>
                <c:pt idx="74">
                  <c:v>17.473213711513754</c:v>
                </c:pt>
                <c:pt idx="75">
                  <c:v>17.822983639100713</c:v>
                </c:pt>
                <c:pt idx="76">
                  <c:v>18.075445427458249</c:v>
                </c:pt>
                <c:pt idx="77">
                  <c:v>17.70769566327299</c:v>
                </c:pt>
                <c:pt idx="78">
                  <c:v>17.431460535613073</c:v>
                </c:pt>
                <c:pt idx="79">
                  <c:v>16.739849614820709</c:v>
                </c:pt>
                <c:pt idx="80">
                  <c:v>16.676629667380148</c:v>
                </c:pt>
                <c:pt idx="81">
                  <c:v>15.880666812517315</c:v>
                </c:pt>
                <c:pt idx="82">
                  <c:v>15.950712201066775</c:v>
                </c:pt>
                <c:pt idx="83">
                  <c:v>15.455513454469948</c:v>
                </c:pt>
                <c:pt idx="84">
                  <c:v>15.358662514259903</c:v>
                </c:pt>
                <c:pt idx="85">
                  <c:v>15.418178318820539</c:v>
                </c:pt>
                <c:pt idx="86">
                  <c:v>14.808972366946566</c:v>
                </c:pt>
                <c:pt idx="87">
                  <c:v>15.020108681844462</c:v>
                </c:pt>
                <c:pt idx="88">
                  <c:v>15.387916957229132</c:v>
                </c:pt>
                <c:pt idx="89">
                  <c:v>15.0776288184347</c:v>
                </c:pt>
                <c:pt idx="90">
                  <c:v>15.279642515498177</c:v>
                </c:pt>
                <c:pt idx="91">
                  <c:v>15.602911670088808</c:v>
                </c:pt>
                <c:pt idx="92">
                  <c:v>15.987828821761426</c:v>
                </c:pt>
                <c:pt idx="93">
                  <c:v>15.715941874329708</c:v>
                </c:pt>
                <c:pt idx="94">
                  <c:v>15.223749016946282</c:v>
                </c:pt>
                <c:pt idx="95">
                  <c:v>14.946748301089228</c:v>
                </c:pt>
                <c:pt idx="96">
                  <c:v>15.802286071028171</c:v>
                </c:pt>
                <c:pt idx="97">
                  <c:v>16.192720447848998</c:v>
                </c:pt>
                <c:pt idx="98">
                  <c:v>16.065045360769293</c:v>
                </c:pt>
                <c:pt idx="99">
                  <c:v>16.050104533967488</c:v>
                </c:pt>
                <c:pt idx="100">
                  <c:v>16.915421076068377</c:v>
                </c:pt>
                <c:pt idx="101">
                  <c:v>17.219302943947689</c:v>
                </c:pt>
                <c:pt idx="102">
                  <c:v>16.889214491107516</c:v>
                </c:pt>
                <c:pt idx="103">
                  <c:v>17.131853975345731</c:v>
                </c:pt>
                <c:pt idx="104">
                  <c:v>17.350788026348603</c:v>
                </c:pt>
                <c:pt idx="105">
                  <c:v>17.053214402955494</c:v>
                </c:pt>
                <c:pt idx="106">
                  <c:v>16.906021170249375</c:v>
                </c:pt>
                <c:pt idx="107">
                  <c:v>16.610338076603391</c:v>
                </c:pt>
                <c:pt idx="108">
                  <c:v>17.220071982181899</c:v>
                </c:pt>
                <c:pt idx="109">
                  <c:v>17.026814982671411</c:v>
                </c:pt>
                <c:pt idx="110">
                  <c:v>16.901122288589907</c:v>
                </c:pt>
                <c:pt idx="111">
                  <c:v>17.257854542603198</c:v>
                </c:pt>
                <c:pt idx="112">
                  <c:v>17.78643048785862</c:v>
                </c:pt>
                <c:pt idx="113">
                  <c:v>17.684360844450161</c:v>
                </c:pt>
                <c:pt idx="114">
                  <c:v>17.589295440864859</c:v>
                </c:pt>
                <c:pt idx="115">
                  <c:v>16.596791133979099</c:v>
                </c:pt>
                <c:pt idx="116">
                  <c:v>16.169702000615302</c:v>
                </c:pt>
                <c:pt idx="117">
                  <c:v>15.482849163344433</c:v>
                </c:pt>
                <c:pt idx="118">
                  <c:v>14.745043493292803</c:v>
                </c:pt>
                <c:pt idx="119">
                  <c:v>14.442991231338437</c:v>
                </c:pt>
                <c:pt idx="120">
                  <c:v>15.428980086469094</c:v>
                </c:pt>
                <c:pt idx="121">
                  <c:v>15.476522332432539</c:v>
                </c:pt>
                <c:pt idx="122">
                  <c:v>15.051623357657382</c:v>
                </c:pt>
                <c:pt idx="123">
                  <c:v>15.408945125474125</c:v>
                </c:pt>
                <c:pt idx="124">
                  <c:v>15.566495230713253</c:v>
                </c:pt>
                <c:pt idx="125">
                  <c:v>15.658211395638146</c:v>
                </c:pt>
                <c:pt idx="126">
                  <c:v>15.617919238645994</c:v>
                </c:pt>
                <c:pt idx="127">
                  <c:v>16.163998509963033</c:v>
                </c:pt>
                <c:pt idx="128">
                  <c:v>17.711261413256523</c:v>
                </c:pt>
                <c:pt idx="129">
                  <c:v>17.716568589826359</c:v>
                </c:pt>
                <c:pt idx="130">
                  <c:v>17.671739174763996</c:v>
                </c:pt>
                <c:pt idx="131">
                  <c:v>18.206303000209932</c:v>
                </c:pt>
                <c:pt idx="132">
                  <c:v>19.016388404225268</c:v>
                </c:pt>
                <c:pt idx="133">
                  <c:v>19.036425040978433</c:v>
                </c:pt>
                <c:pt idx="134">
                  <c:v>19.738054849323017</c:v>
                </c:pt>
                <c:pt idx="135">
                  <c:v>19.943265241638642</c:v>
                </c:pt>
                <c:pt idx="136">
                  <c:v>19.911465213489802</c:v>
                </c:pt>
                <c:pt idx="137">
                  <c:v>19.76928439713674</c:v>
                </c:pt>
                <c:pt idx="138">
                  <c:v>19.211886434505558</c:v>
                </c:pt>
                <c:pt idx="139">
                  <c:v>19.204303803173818</c:v>
                </c:pt>
                <c:pt idx="140">
                  <c:v>18.694271809588201</c:v>
                </c:pt>
                <c:pt idx="141">
                  <c:v>19.040214915324707</c:v>
                </c:pt>
                <c:pt idx="142">
                  <c:v>18.463312690799999</c:v>
                </c:pt>
                <c:pt idx="143">
                  <c:v>18.01300925127574</c:v>
                </c:pt>
                <c:pt idx="144">
                  <c:v>17.65664370809878</c:v>
                </c:pt>
                <c:pt idx="145">
                  <c:v>17.125193854872453</c:v>
                </c:pt>
                <c:pt idx="146">
                  <c:v>16.899589031582323</c:v>
                </c:pt>
                <c:pt idx="147">
                  <c:v>17.102541578254922</c:v>
                </c:pt>
                <c:pt idx="148">
                  <c:v>15.780987310776261</c:v>
                </c:pt>
                <c:pt idx="149">
                  <c:v>15.416503863597699</c:v>
                </c:pt>
                <c:pt idx="150">
                  <c:v>14.349854182760957</c:v>
                </c:pt>
                <c:pt idx="151">
                  <c:v>14.588056535807818</c:v>
                </c:pt>
                <c:pt idx="152">
                  <c:v>15.012069079138763</c:v>
                </c:pt>
                <c:pt idx="153">
                  <c:v>15.271794153520183</c:v>
                </c:pt>
                <c:pt idx="154">
                  <c:v>15.94241140057167</c:v>
                </c:pt>
                <c:pt idx="155">
                  <c:v>15.612694335464935</c:v>
                </c:pt>
                <c:pt idx="156">
                  <c:v>15.73986935194822</c:v>
                </c:pt>
                <c:pt idx="157">
                  <c:v>16.202736596449927</c:v>
                </c:pt>
                <c:pt idx="158">
                  <c:v>17.18762208812193</c:v>
                </c:pt>
                <c:pt idx="159">
                  <c:v>17.434849078052455</c:v>
                </c:pt>
                <c:pt idx="160">
                  <c:v>16.808751920918009</c:v>
                </c:pt>
                <c:pt idx="161">
                  <c:v>16.60631969529253</c:v>
                </c:pt>
                <c:pt idx="162">
                  <c:v>16.289679714916954</c:v>
                </c:pt>
                <c:pt idx="163">
                  <c:v>16.457777072998372</c:v>
                </c:pt>
                <c:pt idx="164">
                  <c:v>16.522315444877215</c:v>
                </c:pt>
                <c:pt idx="165">
                  <c:v>16.502904205708429</c:v>
                </c:pt>
                <c:pt idx="166">
                  <c:v>16.542784447444557</c:v>
                </c:pt>
                <c:pt idx="167">
                  <c:v>16.672466333767733</c:v>
                </c:pt>
                <c:pt idx="168">
                  <c:v>16.524443935162715</c:v>
                </c:pt>
                <c:pt idx="169">
                  <c:v>16.331237693211406</c:v>
                </c:pt>
                <c:pt idx="170">
                  <c:v>16.364625427174797</c:v>
                </c:pt>
                <c:pt idx="171">
                  <c:v>16.387543823686297</c:v>
                </c:pt>
                <c:pt idx="172">
                  <c:v>17.080369553382393</c:v>
                </c:pt>
                <c:pt idx="173">
                  <c:v>17.207413539783381</c:v>
                </c:pt>
                <c:pt idx="174">
                  <c:v>17.546014648740556</c:v>
                </c:pt>
                <c:pt idx="175">
                  <c:v>18.074072547241787</c:v>
                </c:pt>
                <c:pt idx="176">
                  <c:v>18.20033594660546</c:v>
                </c:pt>
                <c:pt idx="177">
                  <c:v>17.94470662246647</c:v>
                </c:pt>
                <c:pt idx="178">
                  <c:v>17.342998991921682</c:v>
                </c:pt>
                <c:pt idx="179">
                  <c:v>16.54841515666795</c:v>
                </c:pt>
                <c:pt idx="180">
                  <c:v>16.576224828568176</c:v>
                </c:pt>
                <c:pt idx="181">
                  <c:v>17.515403352637257</c:v>
                </c:pt>
                <c:pt idx="182">
                  <c:v>17.232362712298599</c:v>
                </c:pt>
                <c:pt idx="183">
                  <c:v>17.643699378129991</c:v>
                </c:pt>
                <c:pt idx="184">
                  <c:v>17.828266894232815</c:v>
                </c:pt>
                <c:pt idx="185">
                  <c:v>17.777578616430457</c:v>
                </c:pt>
                <c:pt idx="186">
                  <c:v>16.637100103394577</c:v>
                </c:pt>
                <c:pt idx="187">
                  <c:v>15.703370546226862</c:v>
                </c:pt>
                <c:pt idx="188">
                  <c:v>16.544339943032011</c:v>
                </c:pt>
                <c:pt idx="189">
                  <c:v>16.438866804725876</c:v>
                </c:pt>
                <c:pt idx="190">
                  <c:v>17.089425242371107</c:v>
                </c:pt>
                <c:pt idx="191">
                  <c:v>16.501404180590082</c:v>
                </c:pt>
                <c:pt idx="192">
                  <c:v>17.026521282380546</c:v>
                </c:pt>
                <c:pt idx="193">
                  <c:v>16.894025883254088</c:v>
                </c:pt>
                <c:pt idx="194">
                  <c:v>16.95803071672103</c:v>
                </c:pt>
                <c:pt idx="195">
                  <c:v>16.696857434734653</c:v>
                </c:pt>
                <c:pt idx="196">
                  <c:v>17.047755129229376</c:v>
                </c:pt>
                <c:pt idx="197">
                  <c:v>17.850497280690597</c:v>
                </c:pt>
                <c:pt idx="198">
                  <c:v>18.651975755820271</c:v>
                </c:pt>
                <c:pt idx="199">
                  <c:v>19.006396010519428</c:v>
                </c:pt>
                <c:pt idx="200">
                  <c:v>19.372370293397786</c:v>
                </c:pt>
                <c:pt idx="201">
                  <c:v>19.02803122390241</c:v>
                </c:pt>
                <c:pt idx="202">
                  <c:v>18.358448098050211</c:v>
                </c:pt>
                <c:pt idx="203">
                  <c:v>18.748757662525488</c:v>
                </c:pt>
                <c:pt idx="204">
                  <c:v>19.249000021813739</c:v>
                </c:pt>
                <c:pt idx="205">
                  <c:v>18.918131888002133</c:v>
                </c:pt>
                <c:pt idx="206">
                  <c:v>18.042174923468668</c:v>
                </c:pt>
                <c:pt idx="207">
                  <c:v>17.70508942641176</c:v>
                </c:pt>
                <c:pt idx="208">
                  <c:v>17.595635274512805</c:v>
                </c:pt>
                <c:pt idx="209">
                  <c:v>19.54481748054798</c:v>
                </c:pt>
                <c:pt idx="210">
                  <c:v>19.858943014167295</c:v>
                </c:pt>
                <c:pt idx="211">
                  <c:v>20.544915179153275</c:v>
                </c:pt>
                <c:pt idx="212">
                  <c:v>20.442732862691294</c:v>
                </c:pt>
                <c:pt idx="213">
                  <c:v>19.947199825773648</c:v>
                </c:pt>
                <c:pt idx="214">
                  <c:v>20.527416324811288</c:v>
                </c:pt>
                <c:pt idx="215">
                  <c:v>21.403631985448172</c:v>
                </c:pt>
                <c:pt idx="216">
                  <c:v>22.932807416487169</c:v>
                </c:pt>
                <c:pt idx="217">
                  <c:v>23.048117549980191</c:v>
                </c:pt>
                <c:pt idx="218">
                  <c:v>23.279682245508717</c:v>
                </c:pt>
                <c:pt idx="219">
                  <c:v>23.152421525686481</c:v>
                </c:pt>
                <c:pt idx="220">
                  <c:v>22.091269360834183</c:v>
                </c:pt>
                <c:pt idx="221">
                  <c:v>21.212091925046831</c:v>
                </c:pt>
                <c:pt idx="222">
                  <c:v>21.561425634523122</c:v>
                </c:pt>
                <c:pt idx="223">
                  <c:v>21.726237373055458</c:v>
                </c:pt>
                <c:pt idx="224">
                  <c:v>20.591140514113782</c:v>
                </c:pt>
                <c:pt idx="225">
                  <c:v>20.153713460686607</c:v>
                </c:pt>
                <c:pt idx="226">
                  <c:v>20.196457520802294</c:v>
                </c:pt>
                <c:pt idx="227">
                  <c:v>18.512649643600191</c:v>
                </c:pt>
                <c:pt idx="228">
                  <c:v>18.674275362444778</c:v>
                </c:pt>
                <c:pt idx="229">
                  <c:v>18.703797417251433</c:v>
                </c:pt>
                <c:pt idx="230">
                  <c:v>18.775793421238372</c:v>
                </c:pt>
                <c:pt idx="231">
                  <c:v>18.936402033322732</c:v>
                </c:pt>
                <c:pt idx="232">
                  <c:v>18.403197016950422</c:v>
                </c:pt>
                <c:pt idx="233">
                  <c:v>17.992711584303979</c:v>
                </c:pt>
                <c:pt idx="234">
                  <c:v>17.689545468952804</c:v>
                </c:pt>
                <c:pt idx="235">
                  <c:v>18.06961466678419</c:v>
                </c:pt>
                <c:pt idx="236">
                  <c:v>17.341874151224719</c:v>
                </c:pt>
                <c:pt idx="237">
                  <c:v>18.102398784556055</c:v>
                </c:pt>
                <c:pt idx="238">
                  <c:v>19.419584603760757</c:v>
                </c:pt>
                <c:pt idx="239">
                  <c:v>20.74405116087085</c:v>
                </c:pt>
                <c:pt idx="240">
                  <c:v>20.97858183453619</c:v>
                </c:pt>
                <c:pt idx="241">
                  <c:v>21.679149848206187</c:v>
                </c:pt>
                <c:pt idx="242">
                  <c:v>22.347583950683855</c:v>
                </c:pt>
                <c:pt idx="243">
                  <c:v>24.409716994827217</c:v>
                </c:pt>
                <c:pt idx="244">
                  <c:v>23.06401268486357</c:v>
                </c:pt>
                <c:pt idx="245">
                  <c:v>25.23846620596035</c:v>
                </c:pt>
                <c:pt idx="246">
                  <c:v>23.144848553708105</c:v>
                </c:pt>
                <c:pt idx="247">
                  <c:v>23.077177713844378</c:v>
                </c:pt>
                <c:pt idx="248">
                  <c:v>22.590468316860235</c:v>
                </c:pt>
                <c:pt idx="249">
                  <c:v>22.252901618408927</c:v>
                </c:pt>
                <c:pt idx="250">
                  <c:v>22.375074777652802</c:v>
                </c:pt>
                <c:pt idx="251">
                  <c:v>21.680215141029681</c:v>
                </c:pt>
                <c:pt idx="252">
                  <c:v>22.340290796033571</c:v>
                </c:pt>
                <c:pt idx="253">
                  <c:v>22.459957452460397</c:v>
                </c:pt>
                <c:pt idx="254">
                  <c:v>22.410652288217332</c:v>
                </c:pt>
                <c:pt idx="255">
                  <c:v>22.82310869849784</c:v>
                </c:pt>
                <c:pt idx="256">
                  <c:v>22.427954493329796</c:v>
                </c:pt>
                <c:pt idx="257">
                  <c:v>21.963742295514621</c:v>
                </c:pt>
                <c:pt idx="258">
                  <c:v>22.385686589401359</c:v>
                </c:pt>
                <c:pt idx="259">
                  <c:v>23.168671834092851</c:v>
                </c:pt>
                <c:pt idx="260">
                  <c:v>22.856566381954494</c:v>
                </c:pt>
                <c:pt idx="261">
                  <c:v>20.604425401859803</c:v>
                </c:pt>
                <c:pt idx="262">
                  <c:v>20.408541255072176</c:v>
                </c:pt>
                <c:pt idx="263">
                  <c:v>19.633232126823838</c:v>
                </c:pt>
                <c:pt idx="264">
                  <c:v>20.318132053828492</c:v>
                </c:pt>
                <c:pt idx="265">
                  <c:v>20.107051517552801</c:v>
                </c:pt>
                <c:pt idx="266">
                  <c:v>19.884560384872831</c:v>
                </c:pt>
                <c:pt idx="267">
                  <c:v>18.980022601826256</c:v>
                </c:pt>
                <c:pt idx="268">
                  <c:v>18.954858723039866</c:v>
                </c:pt>
                <c:pt idx="269">
                  <c:v>17.818551722968504</c:v>
                </c:pt>
                <c:pt idx="270">
                  <c:v>16.918178414766651</c:v>
                </c:pt>
                <c:pt idx="271">
                  <c:v>16.299118790903485</c:v>
                </c:pt>
                <c:pt idx="272">
                  <c:v>15.654359115196906</c:v>
                </c:pt>
                <c:pt idx="273">
                  <c:v>15.252943825778827</c:v>
                </c:pt>
                <c:pt idx="274">
                  <c:v>15.407877534297887</c:v>
                </c:pt>
                <c:pt idx="275">
                  <c:v>16.042894140050134</c:v>
                </c:pt>
                <c:pt idx="276">
                  <c:v>15.861833914033634</c:v>
                </c:pt>
                <c:pt idx="277">
                  <c:v>15.021498380331428</c:v>
                </c:pt>
                <c:pt idx="278">
                  <c:v>15.081930176258858</c:v>
                </c:pt>
                <c:pt idx="279">
                  <c:v>15.565490611691478</c:v>
                </c:pt>
                <c:pt idx="280">
                  <c:v>15.525820896254631</c:v>
                </c:pt>
                <c:pt idx="281">
                  <c:v>15.474433638652648</c:v>
                </c:pt>
                <c:pt idx="282">
                  <c:v>16.036401629624105</c:v>
                </c:pt>
                <c:pt idx="283">
                  <c:v>16.30465197885103</c:v>
                </c:pt>
                <c:pt idx="284">
                  <c:v>16.742600049163684</c:v>
                </c:pt>
                <c:pt idx="285">
                  <c:v>17.633197370821399</c:v>
                </c:pt>
                <c:pt idx="286">
                  <c:v>18.076200223770062</c:v>
                </c:pt>
                <c:pt idx="287">
                  <c:v>18.159679118703203</c:v>
                </c:pt>
                <c:pt idx="288">
                  <c:v>18.459852032455842</c:v>
                </c:pt>
                <c:pt idx="289">
                  <c:v>19.168996375829835</c:v>
                </c:pt>
                <c:pt idx="290">
                  <c:v>19.831506074218421</c:v>
                </c:pt>
                <c:pt idx="291">
                  <c:v>19.482927524711286</c:v>
                </c:pt>
                <c:pt idx="292">
                  <c:v>18.629487509845124</c:v>
                </c:pt>
                <c:pt idx="293">
                  <c:v>18.735862386183538</c:v>
                </c:pt>
                <c:pt idx="294">
                  <c:v>19.205883309548053</c:v>
                </c:pt>
                <c:pt idx="295">
                  <c:v>19.573308430803717</c:v>
                </c:pt>
                <c:pt idx="296">
                  <c:v>19.743492419697784</c:v>
                </c:pt>
                <c:pt idx="297">
                  <c:v>19.897394814329527</c:v>
                </c:pt>
                <c:pt idx="298">
                  <c:v>19.443525693264981</c:v>
                </c:pt>
                <c:pt idx="299">
                  <c:v>19.577960809096108</c:v>
                </c:pt>
                <c:pt idx="300">
                  <c:v>20.13240226080789</c:v>
                </c:pt>
                <c:pt idx="301">
                  <c:v>19.866752563675888</c:v>
                </c:pt>
                <c:pt idx="302">
                  <c:v>19.259453020854114</c:v>
                </c:pt>
                <c:pt idx="303">
                  <c:v>18.876204996115881</c:v>
                </c:pt>
                <c:pt idx="304">
                  <c:v>18.054044460926391</c:v>
                </c:pt>
                <c:pt idx="305">
                  <c:v>18.172666376497503</c:v>
                </c:pt>
                <c:pt idx="306">
                  <c:v>18.195200143513745</c:v>
                </c:pt>
                <c:pt idx="307">
                  <c:v>18.967251477549297</c:v>
                </c:pt>
                <c:pt idx="308">
                  <c:v>19.200993682001357</c:v>
                </c:pt>
                <c:pt idx="309">
                  <c:v>18.0953809088691</c:v>
                </c:pt>
                <c:pt idx="310">
                  <c:v>18.141851654007965</c:v>
                </c:pt>
                <c:pt idx="311">
                  <c:v>17.660003667768663</c:v>
                </c:pt>
                <c:pt idx="312">
                  <c:v>17.218913853705988</c:v>
                </c:pt>
                <c:pt idx="313">
                  <c:v>16.217071288766157</c:v>
                </c:pt>
                <c:pt idx="314">
                  <c:v>14.687545255978659</c:v>
                </c:pt>
                <c:pt idx="315">
                  <c:v>14.669709905602746</c:v>
                </c:pt>
                <c:pt idx="316">
                  <c:v>13.790107153424252</c:v>
                </c:pt>
                <c:pt idx="317">
                  <c:v>13.144269952673211</c:v>
                </c:pt>
                <c:pt idx="318">
                  <c:v>13.585007357961848</c:v>
                </c:pt>
                <c:pt idx="319">
                  <c:v>12.513471604446615</c:v>
                </c:pt>
                <c:pt idx="320">
                  <c:v>12.328569657736631</c:v>
                </c:pt>
                <c:pt idx="321">
                  <c:v>10.83184015305061</c:v>
                </c:pt>
                <c:pt idx="322">
                  <c:v>10.591177559189786</c:v>
                </c:pt>
                <c:pt idx="323">
                  <c:v>11.333306235811177</c:v>
                </c:pt>
                <c:pt idx="324">
                  <c:v>11.902968628266983</c:v>
                </c:pt>
                <c:pt idx="325">
                  <c:v>11.554846295144799</c:v>
                </c:pt>
                <c:pt idx="326">
                  <c:v>11.984662664464301</c:v>
                </c:pt>
                <c:pt idx="327">
                  <c:v>12.448889158370372</c:v>
                </c:pt>
                <c:pt idx="328">
                  <c:v>13.078451355438345</c:v>
                </c:pt>
                <c:pt idx="329">
                  <c:v>13.051684129229992</c:v>
                </c:pt>
                <c:pt idx="330">
                  <c:v>13.345487104834403</c:v>
                </c:pt>
                <c:pt idx="331">
                  <c:v>13.884232895208612</c:v>
                </c:pt>
                <c:pt idx="332">
                  <c:v>13.70144226882511</c:v>
                </c:pt>
                <c:pt idx="333">
                  <c:v>13.690810359178705</c:v>
                </c:pt>
                <c:pt idx="334">
                  <c:v>14.43501409125626</c:v>
                </c:pt>
                <c:pt idx="335">
                  <c:v>14.582482908962438</c:v>
                </c:pt>
                <c:pt idx="336">
                  <c:v>14.764418456441357</c:v>
                </c:pt>
                <c:pt idx="337">
                  <c:v>14.167157516701366</c:v>
                </c:pt>
                <c:pt idx="338">
                  <c:v>14.336058380586216</c:v>
                </c:pt>
                <c:pt idx="339">
                  <c:v>14.64519860308612</c:v>
                </c:pt>
                <c:pt idx="340">
                  <c:v>14.953509786582782</c:v>
                </c:pt>
                <c:pt idx="341">
                  <c:v>15.040444676080998</c:v>
                </c:pt>
                <c:pt idx="342">
                  <c:v>15.231503240497679</c:v>
                </c:pt>
                <c:pt idx="343">
                  <c:v>15.417580706254755</c:v>
                </c:pt>
                <c:pt idx="344">
                  <c:v>15.254446436821175</c:v>
                </c:pt>
                <c:pt idx="345">
                  <c:v>14.988845296121763</c:v>
                </c:pt>
                <c:pt idx="346">
                  <c:v>14.745631176824585</c:v>
                </c:pt>
                <c:pt idx="347">
                  <c:v>14.750638489265027</c:v>
                </c:pt>
                <c:pt idx="348">
                  <c:v>14.547885040564143</c:v>
                </c:pt>
                <c:pt idx="349">
                  <c:v>14.002037903032694</c:v>
                </c:pt>
                <c:pt idx="350">
                  <c:v>14.050006965077818</c:v>
                </c:pt>
                <c:pt idx="351">
                  <c:v>13.559883620820077</c:v>
                </c:pt>
                <c:pt idx="352">
                  <c:v>13.568792287251448</c:v>
                </c:pt>
                <c:pt idx="353">
                  <c:v>13.019657302315931</c:v>
                </c:pt>
                <c:pt idx="354">
                  <c:v>12.342581259985216</c:v>
                </c:pt>
                <c:pt idx="355">
                  <c:v>12.74505515088625</c:v>
                </c:pt>
                <c:pt idx="356">
                  <c:v>12.937161101070846</c:v>
                </c:pt>
                <c:pt idx="357">
                  <c:v>13.918866656445811</c:v>
                </c:pt>
                <c:pt idx="358">
                  <c:v>14.164523175780349</c:v>
                </c:pt>
                <c:pt idx="359">
                  <c:v>13.741478417781545</c:v>
                </c:pt>
                <c:pt idx="360">
                  <c:v>14.049215181401207</c:v>
                </c:pt>
                <c:pt idx="361">
                  <c:v>14.721488469928307</c:v>
                </c:pt>
                <c:pt idx="362">
                  <c:v>14.370623221979534</c:v>
                </c:pt>
                <c:pt idx="363">
                  <c:v>14.752935420329358</c:v>
                </c:pt>
                <c:pt idx="364">
                  <c:v>15.047660591685043</c:v>
                </c:pt>
                <c:pt idx="365">
                  <c:v>15.328355684719282</c:v>
                </c:pt>
                <c:pt idx="366">
                  <c:v>15.083110578700269</c:v>
                </c:pt>
                <c:pt idx="367">
                  <c:v>13.899790665654447</c:v>
                </c:pt>
                <c:pt idx="368">
                  <c:v>12.997953983252438</c:v>
                </c:pt>
                <c:pt idx="369">
                  <c:v>13.066472850619194</c:v>
                </c:pt>
                <c:pt idx="370">
                  <c:v>13.727997586413094</c:v>
                </c:pt>
                <c:pt idx="371">
                  <c:v>13.929258419578241</c:v>
                </c:pt>
                <c:pt idx="372">
                  <c:v>13.794952631845828</c:v>
                </c:pt>
                <c:pt idx="373">
                  <c:v>13.5316343696866</c:v>
                </c:pt>
                <c:pt idx="374">
                  <c:v>13.639769173944172</c:v>
                </c:pt>
                <c:pt idx="375">
                  <c:v>13.654392690553239</c:v>
                </c:pt>
                <c:pt idx="376">
                  <c:v>13.645500685612374</c:v>
                </c:pt>
                <c:pt idx="377">
                  <c:v>13.78541740450253</c:v>
                </c:pt>
                <c:pt idx="378">
                  <c:v>13.80287664501579</c:v>
                </c:pt>
                <c:pt idx="379">
                  <c:v>13.984761763426283</c:v>
                </c:pt>
                <c:pt idx="380">
                  <c:v>13.926285001315881</c:v>
                </c:pt>
                <c:pt idx="381">
                  <c:v>13.905092701178477</c:v>
                </c:pt>
                <c:pt idx="382">
                  <c:v>13.749541018606541</c:v>
                </c:pt>
                <c:pt idx="383">
                  <c:v>13.38899945257964</c:v>
                </c:pt>
                <c:pt idx="384">
                  <c:v>13.14808879176157</c:v>
                </c:pt>
                <c:pt idx="385">
                  <c:v>12.682960516236768</c:v>
                </c:pt>
                <c:pt idx="386">
                  <c:v>12.443453515183668</c:v>
                </c:pt>
                <c:pt idx="387">
                  <c:v>12.433067081795169</c:v>
                </c:pt>
                <c:pt idx="388">
                  <c:v>12.221401061154129</c:v>
                </c:pt>
                <c:pt idx="389">
                  <c:v>11.491962852761228</c:v>
                </c:pt>
                <c:pt idx="390">
                  <c:v>11.534022795459858</c:v>
                </c:pt>
                <c:pt idx="391">
                  <c:v>11.846840543564632</c:v>
                </c:pt>
                <c:pt idx="392">
                  <c:v>11.843316826625975</c:v>
                </c:pt>
                <c:pt idx="393">
                  <c:v>11.471490240312296</c:v>
                </c:pt>
                <c:pt idx="394">
                  <c:v>11.072537845038013</c:v>
                </c:pt>
                <c:pt idx="395">
                  <c:v>11.174040870036796</c:v>
                </c:pt>
                <c:pt idx="396">
                  <c:v>11.636092105046137</c:v>
                </c:pt>
                <c:pt idx="397">
                  <c:v>11.910233879798245</c:v>
                </c:pt>
                <c:pt idx="398">
                  <c:v>11.685526018836832</c:v>
                </c:pt>
                <c:pt idx="399">
                  <c:v>11.522662536200237</c:v>
                </c:pt>
                <c:pt idx="400">
                  <c:v>11.479008694164483</c:v>
                </c:pt>
                <c:pt idx="401">
                  <c:v>11.428715168831888</c:v>
                </c:pt>
                <c:pt idx="402">
                  <c:v>10.694345183040141</c:v>
                </c:pt>
                <c:pt idx="403">
                  <c:v>10.492046265076439</c:v>
                </c:pt>
                <c:pt idx="404">
                  <c:v>10.500497301802133</c:v>
                </c:pt>
                <c:pt idx="405">
                  <c:v>10.612759466126226</c:v>
                </c:pt>
                <c:pt idx="406">
                  <c:v>10.516917642992125</c:v>
                </c:pt>
                <c:pt idx="407">
                  <c:v>10.172217991997863</c:v>
                </c:pt>
                <c:pt idx="408">
                  <c:v>10.359834197757268</c:v>
                </c:pt>
                <c:pt idx="409">
                  <c:v>10.329786209660687</c:v>
                </c:pt>
                <c:pt idx="410">
                  <c:v>10.707013188682811</c:v>
                </c:pt>
                <c:pt idx="411">
                  <c:v>11.401123789000183</c:v>
                </c:pt>
                <c:pt idx="412">
                  <c:v>11.026929876471312</c:v>
                </c:pt>
                <c:pt idx="413">
                  <c:v>11.15426218909634</c:v>
                </c:pt>
                <c:pt idx="414">
                  <c:v>11.1136293939496</c:v>
                </c:pt>
                <c:pt idx="415">
                  <c:v>11.584831641604604</c:v>
                </c:pt>
                <c:pt idx="416">
                  <c:v>12.011570757825895</c:v>
                </c:pt>
                <c:pt idx="417">
                  <c:v>12.549076133220161</c:v>
                </c:pt>
                <c:pt idx="418">
                  <c:v>12.857714453559321</c:v>
                </c:pt>
                <c:pt idx="419">
                  <c:v>12.878444602185997</c:v>
                </c:pt>
                <c:pt idx="420">
                  <c:v>12.543563692516182</c:v>
                </c:pt>
                <c:pt idx="421">
                  <c:v>12.354652326458803</c:v>
                </c:pt>
                <c:pt idx="422">
                  <c:v>12.177052795748491</c:v>
                </c:pt>
                <c:pt idx="423">
                  <c:v>11.906481776593193</c:v>
                </c:pt>
                <c:pt idx="424">
                  <c:v>12.026256671905168</c:v>
                </c:pt>
                <c:pt idx="425">
                  <c:v>11.995961222946585</c:v>
                </c:pt>
                <c:pt idx="426">
                  <c:v>11.791165275254562</c:v>
                </c:pt>
                <c:pt idx="427">
                  <c:v>11.732082638874168</c:v>
                </c:pt>
                <c:pt idx="428">
                  <c:v>11.944552417504479</c:v>
                </c:pt>
                <c:pt idx="429">
                  <c:v>12.045741763370803</c:v>
                </c:pt>
                <c:pt idx="430">
                  <c:v>12.053230403230506</c:v>
                </c:pt>
                <c:pt idx="431">
                  <c:v>11.413559188849499</c:v>
                </c:pt>
                <c:pt idx="432">
                  <c:v>10.992361427383434</c:v>
                </c:pt>
                <c:pt idx="433">
                  <c:v>10.063187738735733</c:v>
                </c:pt>
                <c:pt idx="434">
                  <c:v>10.327157080107881</c:v>
                </c:pt>
                <c:pt idx="435">
                  <c:v>9.6445311972812373</c:v>
                </c:pt>
                <c:pt idx="436">
                  <c:v>9.1389888133735813</c:v>
                </c:pt>
                <c:pt idx="437">
                  <c:v>9.1482202595395865</c:v>
                </c:pt>
                <c:pt idx="438">
                  <c:v>9.0034723772288068</c:v>
                </c:pt>
                <c:pt idx="439">
                  <c:v>8.5726804667537806</c:v>
                </c:pt>
                <c:pt idx="440">
                  <c:v>7.9508232642170649</c:v>
                </c:pt>
                <c:pt idx="441">
                  <c:v>7.3871337111081461</c:v>
                </c:pt>
                <c:pt idx="442">
                  <c:v>6.7530136047743072</c:v>
                </c:pt>
                <c:pt idx="443">
                  <c:v>6.4125938981198187</c:v>
                </c:pt>
                <c:pt idx="444">
                  <c:v>6.6406460286553513</c:v>
                </c:pt>
                <c:pt idx="445">
                  <c:v>6.7843435516302808</c:v>
                </c:pt>
                <c:pt idx="446">
                  <c:v>6.6863557604558945</c:v>
                </c:pt>
                <c:pt idx="447">
                  <c:v>6.5207277305471596</c:v>
                </c:pt>
                <c:pt idx="448">
                  <c:v>6.5823632316210823</c:v>
                </c:pt>
                <c:pt idx="449">
                  <c:v>6.4962913186410551</c:v>
                </c:pt>
                <c:pt idx="450">
                  <c:v>6.3713240938489895</c:v>
                </c:pt>
                <c:pt idx="451">
                  <c:v>6.303073760914593</c:v>
                </c:pt>
                <c:pt idx="452">
                  <c:v>6.1491705624316824</c:v>
                </c:pt>
                <c:pt idx="453">
                  <c:v>6.2905153211913234</c:v>
                </c:pt>
                <c:pt idx="454">
                  <c:v>6.3333274953541547</c:v>
                </c:pt>
                <c:pt idx="455">
                  <c:v>6.1345804112834328</c:v>
                </c:pt>
                <c:pt idx="456">
                  <c:v>6.0984676399501048</c:v>
                </c:pt>
                <c:pt idx="457">
                  <c:v>6.2396927713649788</c:v>
                </c:pt>
                <c:pt idx="458">
                  <c:v>6.3560740048691446</c:v>
                </c:pt>
                <c:pt idx="459">
                  <c:v>6.4561395558192745</c:v>
                </c:pt>
                <c:pt idx="460">
                  <c:v>6.8290022614820289</c:v>
                </c:pt>
                <c:pt idx="461">
                  <c:v>7.0216152147841315</c:v>
                </c:pt>
                <c:pt idx="462">
                  <c:v>7.052837165446312</c:v>
                </c:pt>
                <c:pt idx="463">
                  <c:v>6.479131101705276</c:v>
                </c:pt>
                <c:pt idx="464">
                  <c:v>6.5584816720612595</c:v>
                </c:pt>
                <c:pt idx="465">
                  <c:v>6.794704199949301</c:v>
                </c:pt>
                <c:pt idx="466">
                  <c:v>6.4670225741331322</c:v>
                </c:pt>
                <c:pt idx="467">
                  <c:v>6.1607170337991777</c:v>
                </c:pt>
                <c:pt idx="468">
                  <c:v>5.9896677711394375</c:v>
                </c:pt>
                <c:pt idx="469">
                  <c:v>5.4553476499077718</c:v>
                </c:pt>
                <c:pt idx="470">
                  <c:v>5.798822727557158</c:v>
                </c:pt>
                <c:pt idx="471">
                  <c:v>5.5998587255061851</c:v>
                </c:pt>
                <c:pt idx="472">
                  <c:v>5.1889504620474947</c:v>
                </c:pt>
                <c:pt idx="473">
                  <c:v>5.0436396804516201</c:v>
                </c:pt>
                <c:pt idx="474">
                  <c:v>5.0805929195407948</c:v>
                </c:pt>
                <c:pt idx="475">
                  <c:v>5.0207010779228574</c:v>
                </c:pt>
                <c:pt idx="476">
                  <c:v>5.2971627701080592</c:v>
                </c:pt>
                <c:pt idx="477">
                  <c:v>5.3511773934241562</c:v>
                </c:pt>
                <c:pt idx="478">
                  <c:v>5.1264079309479245</c:v>
                </c:pt>
                <c:pt idx="479">
                  <c:v>4.7842410450832462</c:v>
                </c:pt>
                <c:pt idx="480">
                  <c:v>5.1221841468873723</c:v>
                </c:pt>
                <c:pt idx="481">
                  <c:v>5.2748571912050446</c:v>
                </c:pt>
                <c:pt idx="482">
                  <c:v>5.192348158684176</c:v>
                </c:pt>
                <c:pt idx="483">
                  <c:v>5.2970859227396732</c:v>
                </c:pt>
                <c:pt idx="484">
                  <c:v>5.6094692253307752</c:v>
                </c:pt>
                <c:pt idx="485">
                  <c:v>5.2161109609893197</c:v>
                </c:pt>
                <c:pt idx="486">
                  <c:v>5.1977793619054697</c:v>
                </c:pt>
                <c:pt idx="487">
                  <c:v>5.1612948232157301</c:v>
                </c:pt>
                <c:pt idx="488">
                  <c:v>5.377524425458259</c:v>
                </c:pt>
                <c:pt idx="489">
                  <c:v>5.4792576780533473</c:v>
                </c:pt>
                <c:pt idx="490">
                  <c:v>5.8381969932008912</c:v>
                </c:pt>
                <c:pt idx="491">
                  <c:v>6.1141588494172723</c:v>
                </c:pt>
                <c:pt idx="492">
                  <c:v>6.2870872903471273</c:v>
                </c:pt>
                <c:pt idx="493">
                  <c:v>6.4613058726969825</c:v>
                </c:pt>
                <c:pt idx="494">
                  <c:v>6.821387249036043</c:v>
                </c:pt>
                <c:pt idx="495">
                  <c:v>7.2732533902098622</c:v>
                </c:pt>
                <c:pt idx="496">
                  <c:v>7.5934672589193832</c:v>
                </c:pt>
                <c:pt idx="497">
                  <c:v>7.5579873517551297</c:v>
                </c:pt>
                <c:pt idx="498">
                  <c:v>7.6020950457740346</c:v>
                </c:pt>
                <c:pt idx="499">
                  <c:v>8.0200306898957781</c:v>
                </c:pt>
                <c:pt idx="500">
                  <c:v>8.2650830022843049</c:v>
                </c:pt>
                <c:pt idx="501">
                  <c:v>8.4321519987619009</c:v>
                </c:pt>
                <c:pt idx="502">
                  <c:v>7.9982537722698419</c:v>
                </c:pt>
                <c:pt idx="503">
                  <c:v>7.9646798649400035</c:v>
                </c:pt>
                <c:pt idx="504">
                  <c:v>8.1542004830691592</c:v>
                </c:pt>
                <c:pt idx="505">
                  <c:v>8.5333605790659703</c:v>
                </c:pt>
                <c:pt idx="506">
                  <c:v>8.700737500978537</c:v>
                </c:pt>
                <c:pt idx="507">
                  <c:v>8.3728096684638178</c:v>
                </c:pt>
                <c:pt idx="508">
                  <c:v>8.0004978675982112</c:v>
                </c:pt>
                <c:pt idx="509">
                  <c:v>7.6718252826730824</c:v>
                </c:pt>
                <c:pt idx="510">
                  <c:v>7.3459851194906518</c:v>
                </c:pt>
                <c:pt idx="511">
                  <c:v>7.4417831742173721</c:v>
                </c:pt>
                <c:pt idx="512">
                  <c:v>7.4581838671897946</c:v>
                </c:pt>
                <c:pt idx="513">
                  <c:v>7.3174003956214762</c:v>
                </c:pt>
                <c:pt idx="514">
                  <c:v>7.5463279119162321</c:v>
                </c:pt>
                <c:pt idx="515">
                  <c:v>7.8097391449387441</c:v>
                </c:pt>
                <c:pt idx="516">
                  <c:v>8.0722494460373788</c:v>
                </c:pt>
                <c:pt idx="517">
                  <c:v>8.162066220850356</c:v>
                </c:pt>
                <c:pt idx="518">
                  <c:v>8.0580770441160912</c:v>
                </c:pt>
                <c:pt idx="519">
                  <c:v>7.9236203483279777</c:v>
                </c:pt>
                <c:pt idx="520">
                  <c:v>7.8996983306652888</c:v>
                </c:pt>
                <c:pt idx="521">
                  <c:v>8.0516769463966451</c:v>
                </c:pt>
                <c:pt idx="522">
                  <c:v>8.3777121399718322</c:v>
                </c:pt>
                <c:pt idx="523">
                  <c:v>8.7174183085483286</c:v>
                </c:pt>
                <c:pt idx="524">
                  <c:v>8.5816703752090522</c:v>
                </c:pt>
                <c:pt idx="525">
                  <c:v>8.4194910358724222</c:v>
                </c:pt>
                <c:pt idx="526">
                  <c:v>8.8883273612509708</c:v>
                </c:pt>
                <c:pt idx="527">
                  <c:v>9.3106396804163758</c:v>
                </c:pt>
                <c:pt idx="528">
                  <c:v>9.6926188522549968</c:v>
                </c:pt>
                <c:pt idx="529">
                  <c:v>9.8308047228195754</c:v>
                </c:pt>
                <c:pt idx="530">
                  <c:v>9.5185375388100297</c:v>
                </c:pt>
                <c:pt idx="531">
                  <c:v>9.4765667879030673</c:v>
                </c:pt>
                <c:pt idx="532">
                  <c:v>9.7290076940213286</c:v>
                </c:pt>
                <c:pt idx="533">
                  <c:v>9.7963861804506109</c:v>
                </c:pt>
                <c:pt idx="534">
                  <c:v>9.9639938917878013</c:v>
                </c:pt>
                <c:pt idx="535">
                  <c:v>10.110918458488944</c:v>
                </c:pt>
                <c:pt idx="536">
                  <c:v>10.359247611348506</c:v>
                </c:pt>
                <c:pt idx="537">
                  <c:v>10.718495997022933</c:v>
                </c:pt>
                <c:pt idx="538">
                  <c:v>10.886317440307938</c:v>
                </c:pt>
                <c:pt idx="539">
                  <c:v>11.147365239137256</c:v>
                </c:pt>
                <c:pt idx="540">
                  <c:v>11.34096618850624</c:v>
                </c:pt>
                <c:pt idx="541">
                  <c:v>11.389435672748016</c:v>
                </c:pt>
                <c:pt idx="542">
                  <c:v>10.712352062732487</c:v>
                </c:pt>
                <c:pt idx="543">
                  <c:v>10.395587685954732</c:v>
                </c:pt>
                <c:pt idx="544">
                  <c:v>10.575158463806103</c:v>
                </c:pt>
                <c:pt idx="545">
                  <c:v>11.197979740229959</c:v>
                </c:pt>
                <c:pt idx="546">
                  <c:v>11.869694058481279</c:v>
                </c:pt>
                <c:pt idx="547">
                  <c:v>12.488808219521877</c:v>
                </c:pt>
                <c:pt idx="548">
                  <c:v>12.692614823344719</c:v>
                </c:pt>
                <c:pt idx="549">
                  <c:v>12.426517521583346</c:v>
                </c:pt>
                <c:pt idx="550">
                  <c:v>12.61525121234448</c:v>
                </c:pt>
                <c:pt idx="551">
                  <c:v>13.009052728993128</c:v>
                </c:pt>
                <c:pt idx="552">
                  <c:v>13.185930628677788</c:v>
                </c:pt>
                <c:pt idx="553">
                  <c:v>13.63396613221621</c:v>
                </c:pt>
                <c:pt idx="554">
                  <c:v>14.033257507604493</c:v>
                </c:pt>
                <c:pt idx="555">
                  <c:v>14.488222209157055</c:v>
                </c:pt>
                <c:pt idx="556">
                  <c:v>15.002347055737113</c:v>
                </c:pt>
                <c:pt idx="557">
                  <c:v>15.120333481747528</c:v>
                </c:pt>
                <c:pt idx="558">
                  <c:v>15.820802594477749</c:v>
                </c:pt>
                <c:pt idx="559">
                  <c:v>16.86286185276381</c:v>
                </c:pt>
                <c:pt idx="560">
                  <c:v>17.81872371351643</c:v>
                </c:pt>
                <c:pt idx="561">
                  <c:v>17.537237852261093</c:v>
                </c:pt>
                <c:pt idx="562">
                  <c:v>18.13130143495243</c:v>
                </c:pt>
                <c:pt idx="563">
                  <c:v>18.646624021402531</c:v>
                </c:pt>
                <c:pt idx="564">
                  <c:v>18.806128571700771</c:v>
                </c:pt>
                <c:pt idx="565">
                  <c:v>18.868850519584033</c:v>
                </c:pt>
                <c:pt idx="566">
                  <c:v>19.943417799064544</c:v>
                </c:pt>
                <c:pt idx="567">
                  <c:v>21.257909249487501</c:v>
                </c:pt>
                <c:pt idx="568">
                  <c:v>21.832732178740031</c:v>
                </c:pt>
                <c:pt idx="569">
                  <c:v>20.91342157686671</c:v>
                </c:pt>
                <c:pt idx="570">
                  <c:v>21.081905435296797</c:v>
                </c:pt>
                <c:pt idx="571">
                  <c:v>21.762131502579248</c:v>
                </c:pt>
                <c:pt idx="572">
                  <c:v>23.004649446159242</c:v>
                </c:pt>
                <c:pt idx="573">
                  <c:v>23.578344239585046</c:v>
                </c:pt>
                <c:pt idx="574">
                  <c:v>25.1219845711096</c:v>
                </c:pt>
                <c:pt idx="575">
                  <c:v>25.301591027426159</c:v>
                </c:pt>
                <c:pt idx="576">
                  <c:v>27.083199620832783</c:v>
                </c:pt>
                <c:pt idx="577">
                  <c:v>27.131672798247397</c:v>
                </c:pt>
                <c:pt idx="578">
                  <c:v>27.675748437861888</c:v>
                </c:pt>
                <c:pt idx="579">
                  <c:v>27.568454472898306</c:v>
                </c:pt>
                <c:pt idx="580">
                  <c:v>27.698586875008139</c:v>
                </c:pt>
                <c:pt idx="581">
                  <c:v>27.935467830288697</c:v>
                </c:pt>
                <c:pt idx="582">
                  <c:v>29.933289406842217</c:v>
                </c:pt>
                <c:pt idx="583">
                  <c:v>31.480313247173012</c:v>
                </c:pt>
                <c:pt idx="584">
                  <c:v>32.563788598776718</c:v>
                </c:pt>
                <c:pt idx="585">
                  <c:v>28.961067164354802</c:v>
                </c:pt>
                <c:pt idx="586">
                  <c:v>21.171036000097047</c:v>
                </c:pt>
                <c:pt idx="587">
                  <c:v>22.007373176418348</c:v>
                </c:pt>
                <c:pt idx="588">
                  <c:v>22.310724294336858</c:v>
                </c:pt>
                <c:pt idx="589">
                  <c:v>23.697117749335899</c:v>
                </c:pt>
                <c:pt idx="590">
                  <c:v>24.586607792668868</c:v>
                </c:pt>
                <c:pt idx="591">
                  <c:v>25.843436862018322</c:v>
                </c:pt>
                <c:pt idx="592">
                  <c:v>24.309760633908187</c:v>
                </c:pt>
                <c:pt idx="593">
                  <c:v>21.866899333389487</c:v>
                </c:pt>
                <c:pt idx="594">
                  <c:v>21.548797592546652</c:v>
                </c:pt>
                <c:pt idx="595">
                  <c:v>21.300602241118156</c:v>
                </c:pt>
                <c:pt idx="596">
                  <c:v>21.072581788447319</c:v>
                </c:pt>
                <c:pt idx="597">
                  <c:v>18.214870154658634</c:v>
                </c:pt>
                <c:pt idx="598">
                  <c:v>16.939711377775172</c:v>
                </c:pt>
                <c:pt idx="599">
                  <c:v>16.055001856531327</c:v>
                </c:pt>
                <c:pt idx="600">
                  <c:v>16.705478731547611</c:v>
                </c:pt>
                <c:pt idx="601">
                  <c:v>18.161492436976094</c:v>
                </c:pt>
                <c:pt idx="602">
                  <c:v>18.579561032791293</c:v>
                </c:pt>
                <c:pt idx="603">
                  <c:v>16.872315331609666</c:v>
                </c:pt>
                <c:pt idx="604">
                  <c:v>15.401539999110113</c:v>
                </c:pt>
                <c:pt idx="605">
                  <c:v>15.062476074643252</c:v>
                </c:pt>
                <c:pt idx="606">
                  <c:v>15.516750095516322</c:v>
                </c:pt>
                <c:pt idx="607">
                  <c:v>15.006276602886548</c:v>
                </c:pt>
                <c:pt idx="608">
                  <c:v>12.817745261106888</c:v>
                </c:pt>
                <c:pt idx="609">
                  <c:v>11.145926407660934</c:v>
                </c:pt>
                <c:pt idx="610">
                  <c:v>11.415600295644676</c:v>
                </c:pt>
                <c:pt idx="611">
                  <c:v>9.3060328679683177</c:v>
                </c:pt>
                <c:pt idx="612">
                  <c:v>9.3124064551778449</c:v>
                </c:pt>
                <c:pt idx="613">
                  <c:v>9.3369322510084043</c:v>
                </c:pt>
                <c:pt idx="614">
                  <c:v>9.413065028012209</c:v>
                </c:pt>
                <c:pt idx="615">
                  <c:v>7.1922331961154855</c:v>
                </c:pt>
                <c:pt idx="616">
                  <c:v>6.3908572898814437</c:v>
                </c:pt>
                <c:pt idx="617">
                  <c:v>5.5650593715289647</c:v>
                </c:pt>
                <c:pt idx="618">
                  <c:v>5.8387636718512006</c:v>
                </c:pt>
                <c:pt idx="619">
                  <c:v>8.8346532051812101</c:v>
                </c:pt>
                <c:pt idx="620">
                  <c:v>9.7611685640637074</c:v>
                </c:pt>
                <c:pt idx="621">
                  <c:v>8.4786066076890805</c:v>
                </c:pt>
                <c:pt idx="622">
                  <c:v>8.4633095671228933</c:v>
                </c:pt>
                <c:pt idx="623">
                  <c:v>8.2570739991006779</c:v>
                </c:pt>
                <c:pt idx="624">
                  <c:v>8.7280461628135271</c:v>
                </c:pt>
                <c:pt idx="625">
                  <c:v>7.8260517513165944</c:v>
                </c:pt>
                <c:pt idx="626">
                  <c:v>7.8746813229431663</c:v>
                </c:pt>
                <c:pt idx="627">
                  <c:v>8.7231016460681108</c:v>
                </c:pt>
                <c:pt idx="628">
                  <c:v>11.249651251932439</c:v>
                </c:pt>
                <c:pt idx="629">
                  <c:v>13.098875517269516</c:v>
                </c:pt>
                <c:pt idx="630">
                  <c:v>13.75430449387453</c:v>
                </c:pt>
                <c:pt idx="631">
                  <c:v>12.999527050367734</c:v>
                </c:pt>
                <c:pt idx="632">
                  <c:v>12.922920614885991</c:v>
                </c:pt>
                <c:pt idx="633">
                  <c:v>11.696253568143693</c:v>
                </c:pt>
                <c:pt idx="634">
                  <c:v>12.011766193389937</c:v>
                </c:pt>
                <c:pt idx="635">
                  <c:v>12.281801622601114</c:v>
                </c:pt>
                <c:pt idx="636">
                  <c:v>13.025119828332373</c:v>
                </c:pt>
                <c:pt idx="637">
                  <c:v>13.926922904274292</c:v>
                </c:pt>
                <c:pt idx="638">
                  <c:v>13.254537629740081</c:v>
                </c:pt>
                <c:pt idx="639">
                  <c:v>13.518389284490087</c:v>
                </c:pt>
                <c:pt idx="640">
                  <c:v>12.181583235024018</c:v>
                </c:pt>
                <c:pt idx="641">
                  <c:v>12.287726483952422</c:v>
                </c:pt>
                <c:pt idx="642">
                  <c:v>11.741524229318239</c:v>
                </c:pt>
                <c:pt idx="643">
                  <c:v>11.315025981829045</c:v>
                </c:pt>
                <c:pt idx="644">
                  <c:v>10.909954083288843</c:v>
                </c:pt>
                <c:pt idx="645">
                  <c:v>11.108352605351719</c:v>
                </c:pt>
                <c:pt idx="646">
                  <c:v>11.448808690205695</c:v>
                </c:pt>
                <c:pt idx="647">
                  <c:v>11.639337566475882</c:v>
                </c:pt>
                <c:pt idx="648">
                  <c:v>11.495907968201596</c:v>
                </c:pt>
                <c:pt idx="649">
                  <c:v>11.087812159055561</c:v>
                </c:pt>
                <c:pt idx="650">
                  <c:v>10.398272404790028</c:v>
                </c:pt>
                <c:pt idx="651">
                  <c:v>11.104210207149519</c:v>
                </c:pt>
                <c:pt idx="652">
                  <c:v>11.985576683480092</c:v>
                </c:pt>
                <c:pt idx="653">
                  <c:v>12.539519324443889</c:v>
                </c:pt>
                <c:pt idx="654">
                  <c:v>13.202137936511006</c:v>
                </c:pt>
                <c:pt idx="655">
                  <c:v>14.105056846668951</c:v>
                </c:pt>
                <c:pt idx="656">
                  <c:v>14.418891702707429</c:v>
                </c:pt>
                <c:pt idx="657">
                  <c:v>14.826232627114091</c:v>
                </c:pt>
                <c:pt idx="658">
                  <c:v>16.129605163251142</c:v>
                </c:pt>
                <c:pt idx="659">
                  <c:v>16.159192714615326</c:v>
                </c:pt>
                <c:pt idx="660">
                  <c:v>17.087359845997238</c:v>
                </c:pt>
                <c:pt idx="661">
                  <c:v>18.104536459517785</c:v>
                </c:pt>
                <c:pt idx="662">
                  <c:v>18.660478203926015</c:v>
                </c:pt>
                <c:pt idx="663">
                  <c:v>18.71899966515149</c:v>
                </c:pt>
                <c:pt idx="664">
                  <c:v>17.750192519328643</c:v>
                </c:pt>
                <c:pt idx="665">
                  <c:v>18.393001065831346</c:v>
                </c:pt>
                <c:pt idx="666">
                  <c:v>19.360464512319137</c:v>
                </c:pt>
                <c:pt idx="667">
                  <c:v>19.623060162983755</c:v>
                </c:pt>
                <c:pt idx="668">
                  <c:v>19.862024243287639</c:v>
                </c:pt>
                <c:pt idx="669">
                  <c:v>20.913091852533132</c:v>
                </c:pt>
                <c:pt idx="670">
                  <c:v>21.499765341024165</c:v>
                </c:pt>
                <c:pt idx="671">
                  <c:v>21.125663548155448</c:v>
                </c:pt>
                <c:pt idx="672">
                  <c:v>21.618741582953518</c:v>
                </c:pt>
                <c:pt idx="673">
                  <c:v>22.244221552805161</c:v>
                </c:pt>
                <c:pt idx="674">
                  <c:v>22.042197016050579</c:v>
                </c:pt>
                <c:pt idx="675">
                  <c:v>20.556579457432864</c:v>
                </c:pt>
                <c:pt idx="676">
                  <c:v>19.474174686572102</c:v>
                </c:pt>
                <c:pt idx="677">
                  <c:v>18.711659960364965</c:v>
                </c:pt>
                <c:pt idx="678">
                  <c:v>19.646723279607635</c:v>
                </c:pt>
                <c:pt idx="679">
                  <c:v>19.806982577380968</c:v>
                </c:pt>
                <c:pt idx="680">
                  <c:v>16.847882862705813</c:v>
                </c:pt>
                <c:pt idx="681">
                  <c:v>14.361659574753359</c:v>
                </c:pt>
                <c:pt idx="682">
                  <c:v>13.15811916648607</c:v>
                </c:pt>
                <c:pt idx="683">
                  <c:v>13.008483033706138</c:v>
                </c:pt>
                <c:pt idx="684">
                  <c:v>13.511461918562418</c:v>
                </c:pt>
                <c:pt idx="685">
                  <c:v>13.263076236460872</c:v>
                </c:pt>
                <c:pt idx="686">
                  <c:v>12.377286234697692</c:v>
                </c:pt>
                <c:pt idx="687">
                  <c:v>11.789517720684188</c:v>
                </c:pt>
                <c:pt idx="688">
                  <c:v>11.992275930545699</c:v>
                </c:pt>
                <c:pt idx="689">
                  <c:v>12.288966307788135</c:v>
                </c:pt>
                <c:pt idx="690">
                  <c:v>14.770328017492067</c:v>
                </c:pt>
                <c:pt idx="691">
                  <c:v>14.903588512604369</c:v>
                </c:pt>
                <c:pt idx="692">
                  <c:v>14.282330508639971</c:v>
                </c:pt>
                <c:pt idx="693">
                  <c:v>16.061147643333449</c:v>
                </c:pt>
                <c:pt idx="694">
                  <c:v>16.14957180071552</c:v>
                </c:pt>
                <c:pt idx="695">
                  <c:v>15.756484438994011</c:v>
                </c:pt>
                <c:pt idx="696">
                  <c:v>15.599634410919286</c:v>
                </c:pt>
                <c:pt idx="697">
                  <c:v>15.664696928954772</c:v>
                </c:pt>
                <c:pt idx="698">
                  <c:v>15.729223743214229</c:v>
                </c:pt>
                <c:pt idx="699">
                  <c:v>13.916994579812409</c:v>
                </c:pt>
                <c:pt idx="700">
                  <c:v>14.502929499657775</c:v>
                </c:pt>
                <c:pt idx="701">
                  <c:v>14.833828921489793</c:v>
                </c:pt>
                <c:pt idx="702">
                  <c:v>15.270952598570268</c:v>
                </c:pt>
                <c:pt idx="703">
                  <c:v>15.120082343333992</c:v>
                </c:pt>
                <c:pt idx="704">
                  <c:v>16.452835577060974</c:v>
                </c:pt>
                <c:pt idx="705">
                  <c:v>16.821204806265644</c:v>
                </c:pt>
                <c:pt idx="706">
                  <c:v>16.599238509946645</c:v>
                </c:pt>
                <c:pt idx="707">
                  <c:v>16.280412901283839</c:v>
                </c:pt>
                <c:pt idx="708">
                  <c:v>16.378480342613667</c:v>
                </c:pt>
                <c:pt idx="709">
                  <c:v>16.216119847731051</c:v>
                </c:pt>
                <c:pt idx="710">
                  <c:v>16.172906305307897</c:v>
                </c:pt>
                <c:pt idx="711">
                  <c:v>16.370988707128777</c:v>
                </c:pt>
                <c:pt idx="712">
                  <c:v>14.138747694800724</c:v>
                </c:pt>
                <c:pt idx="713">
                  <c:v>12.843765598268808</c:v>
                </c:pt>
                <c:pt idx="714">
                  <c:v>13.369884763210051</c:v>
                </c:pt>
                <c:pt idx="715">
                  <c:v>13.649399392391633</c:v>
                </c:pt>
                <c:pt idx="716">
                  <c:v>14.214842598620637</c:v>
                </c:pt>
                <c:pt idx="717">
                  <c:v>14.32829032310495</c:v>
                </c:pt>
                <c:pt idx="718">
                  <c:v>14.636689248763602</c:v>
                </c:pt>
                <c:pt idx="719">
                  <c:v>13.908426122353834</c:v>
                </c:pt>
                <c:pt idx="720">
                  <c:v>13.904158267950827</c:v>
                </c:pt>
                <c:pt idx="721">
                  <c:v>13.002943303402445</c:v>
                </c:pt>
                <c:pt idx="722">
                  <c:v>12.955719822063324</c:v>
                </c:pt>
                <c:pt idx="723">
                  <c:v>12.429370389220781</c:v>
                </c:pt>
                <c:pt idx="724">
                  <c:v>12.037206512481573</c:v>
                </c:pt>
                <c:pt idx="725">
                  <c:v>12.164306590628438</c:v>
                </c:pt>
                <c:pt idx="726">
                  <c:v>12.744996277919578</c:v>
                </c:pt>
                <c:pt idx="727">
                  <c:v>12.4631737203878</c:v>
                </c:pt>
                <c:pt idx="728">
                  <c:v>12.279729272093077</c:v>
                </c:pt>
                <c:pt idx="729">
                  <c:v>11.577814956574073</c:v>
                </c:pt>
                <c:pt idx="730">
                  <c:v>10.911668685916963</c:v>
                </c:pt>
                <c:pt idx="731">
                  <c:v>10.086593309917905</c:v>
                </c:pt>
                <c:pt idx="732">
                  <c:v>10.101686431929249</c:v>
                </c:pt>
                <c:pt idx="733">
                  <c:v>9.6802555917493631</c:v>
                </c:pt>
                <c:pt idx="734">
                  <c:v>9.0034266177609688</c:v>
                </c:pt>
                <c:pt idx="735">
                  <c:v>8.5442557075882597</c:v>
                </c:pt>
                <c:pt idx="736">
                  <c:v>8.50611625969605</c:v>
                </c:pt>
                <c:pt idx="737">
                  <c:v>8.9054569285180509</c:v>
                </c:pt>
                <c:pt idx="738">
                  <c:v>9.1504889009947412</c:v>
                </c:pt>
                <c:pt idx="739">
                  <c:v>9.0128230475642983</c:v>
                </c:pt>
                <c:pt idx="740">
                  <c:v>9.0778298393715033</c:v>
                </c:pt>
                <c:pt idx="741">
                  <c:v>9.5991767493529867</c:v>
                </c:pt>
                <c:pt idx="742">
                  <c:v>9.6613341521716567</c:v>
                </c:pt>
                <c:pt idx="743">
                  <c:v>9.6175141032831757</c:v>
                </c:pt>
                <c:pt idx="744">
                  <c:v>10.150534220432077</c:v>
                </c:pt>
                <c:pt idx="745">
                  <c:v>10.708982995221266</c:v>
                </c:pt>
                <c:pt idx="746">
                  <c:v>10.8505417440368</c:v>
                </c:pt>
                <c:pt idx="747">
                  <c:v>11.039227142939687</c:v>
                </c:pt>
                <c:pt idx="748">
                  <c:v>11.362215800613692</c:v>
                </c:pt>
                <c:pt idx="749">
                  <c:v>11.516744786451227</c:v>
                </c:pt>
                <c:pt idx="750">
                  <c:v>11.774213341781653</c:v>
                </c:pt>
                <c:pt idx="751">
                  <c:v>11.210545904158966</c:v>
                </c:pt>
                <c:pt idx="752">
                  <c:v>11.336281939610286</c:v>
                </c:pt>
                <c:pt idx="753">
                  <c:v>11.187335503326032</c:v>
                </c:pt>
                <c:pt idx="754">
                  <c:v>10.63103367300142</c:v>
                </c:pt>
                <c:pt idx="755">
                  <c:v>10.73736031604107</c:v>
                </c:pt>
                <c:pt idx="756">
                  <c:v>11.052412763977472</c:v>
                </c:pt>
                <c:pt idx="757">
                  <c:v>10.947918887724722</c:v>
                </c:pt>
                <c:pt idx="758">
                  <c:v>11.224693196180683</c:v>
                </c:pt>
                <c:pt idx="759">
                  <c:v>10.938275188239398</c:v>
                </c:pt>
                <c:pt idx="760">
                  <c:v>11.10373693679262</c:v>
                </c:pt>
                <c:pt idx="761">
                  <c:v>11.532785272532506</c:v>
                </c:pt>
                <c:pt idx="762">
                  <c:v>11.738774750180717</c:v>
                </c:pt>
                <c:pt idx="763">
                  <c:v>11.541711674209225</c:v>
                </c:pt>
                <c:pt idx="764">
                  <c:v>11.32856058469647</c:v>
                </c:pt>
                <c:pt idx="765">
                  <c:v>11.583105186279123</c:v>
                </c:pt>
                <c:pt idx="766">
                  <c:v>11.478459198055479</c:v>
                </c:pt>
                <c:pt idx="767">
                  <c:v>11.638683593355127</c:v>
                </c:pt>
                <c:pt idx="768">
                  <c:v>11.960463439806986</c:v>
                </c:pt>
                <c:pt idx="769">
                  <c:v>12.341753548186311</c:v>
                </c:pt>
                <c:pt idx="770">
                  <c:v>12.323310311389324</c:v>
                </c:pt>
                <c:pt idx="771">
                  <c:v>12.631867236563075</c:v>
                </c:pt>
                <c:pt idx="772">
                  <c:v>13.036560628785351</c:v>
                </c:pt>
                <c:pt idx="773">
                  <c:v>13.130223361406049</c:v>
                </c:pt>
                <c:pt idx="774">
                  <c:v>12.867028443009154</c:v>
                </c:pt>
                <c:pt idx="775">
                  <c:v>12.915378562256739</c:v>
                </c:pt>
                <c:pt idx="776">
                  <c:v>13.79826495171978</c:v>
                </c:pt>
                <c:pt idx="777">
                  <c:v>14.374662675391333</c:v>
                </c:pt>
                <c:pt idx="778">
                  <c:v>14.847702661876779</c:v>
                </c:pt>
                <c:pt idx="779">
                  <c:v>15.020347474739955</c:v>
                </c:pt>
                <c:pt idx="780">
                  <c:v>15.623163177761656</c:v>
                </c:pt>
                <c:pt idx="781">
                  <c:v>15.761666525801898</c:v>
                </c:pt>
                <c:pt idx="782">
                  <c:v>15.134873415142527</c:v>
                </c:pt>
                <c:pt idx="783">
                  <c:v>16.040842386215907</c:v>
                </c:pt>
                <c:pt idx="784">
                  <c:v>16.013723170832169</c:v>
                </c:pt>
                <c:pt idx="785">
                  <c:v>15.773186880128732</c:v>
                </c:pt>
                <c:pt idx="786">
                  <c:v>14.508136111909065</c:v>
                </c:pt>
                <c:pt idx="787">
                  <c:v>13.984939309942757</c:v>
                </c:pt>
                <c:pt idx="788">
                  <c:v>11.841267540149628</c:v>
                </c:pt>
                <c:pt idx="789">
                  <c:v>11.387602961765044</c:v>
                </c:pt>
                <c:pt idx="790">
                  <c:v>11.11004365674329</c:v>
                </c:pt>
                <c:pt idx="791">
                  <c:v>11.372779425862698</c:v>
                </c:pt>
                <c:pt idx="792">
                  <c:v>11.469296334735573</c:v>
                </c:pt>
                <c:pt idx="793">
                  <c:v>11.949565314209432</c:v>
                </c:pt>
                <c:pt idx="794">
                  <c:v>11.287903096501275</c:v>
                </c:pt>
                <c:pt idx="795">
                  <c:v>10.900825126392666</c:v>
                </c:pt>
                <c:pt idx="796">
                  <c:v>10.73367427368853</c:v>
                </c:pt>
                <c:pt idx="797">
                  <c:v>11.082715855052085</c:v>
                </c:pt>
                <c:pt idx="798">
                  <c:v>11.696446553354356</c:v>
                </c:pt>
                <c:pt idx="799">
                  <c:v>11.337472355329821</c:v>
                </c:pt>
                <c:pt idx="800">
                  <c:v>10.827463017228826</c:v>
                </c:pt>
                <c:pt idx="801">
                  <c:v>11.132662042754779</c:v>
                </c:pt>
                <c:pt idx="802">
                  <c:v>10.975407324839061</c:v>
                </c:pt>
                <c:pt idx="803">
                  <c:v>10.680912531969183</c:v>
                </c:pt>
                <c:pt idx="804">
                  <c:v>10.419342657320319</c:v>
                </c:pt>
                <c:pt idx="805">
                  <c:v>9.9997611691441737</c:v>
                </c:pt>
                <c:pt idx="806">
                  <c:v>10.186680609489667</c:v>
                </c:pt>
                <c:pt idx="807">
                  <c:v>10.779484482024612</c:v>
                </c:pt>
                <c:pt idx="808">
                  <c:v>11.241032697984432</c:v>
                </c:pt>
                <c:pt idx="809">
                  <c:v>11.583895756523837</c:v>
                </c:pt>
                <c:pt idx="810">
                  <c:v>11.134621739180927</c:v>
                </c:pt>
                <c:pt idx="811">
                  <c:v>10.72355666247813</c:v>
                </c:pt>
                <c:pt idx="812">
                  <c:v>10.553013689399158</c:v>
                </c:pt>
                <c:pt idx="813">
                  <c:v>10.825409809169491</c:v>
                </c:pt>
                <c:pt idx="814">
                  <c:v>10.248096205635568</c:v>
                </c:pt>
                <c:pt idx="815">
                  <c:v>10.159652938900912</c:v>
                </c:pt>
                <c:pt idx="816">
                  <c:v>10.248285758038975</c:v>
                </c:pt>
                <c:pt idx="817">
                  <c:v>9.8725171405700571</c:v>
                </c:pt>
                <c:pt idx="818">
                  <c:v>9.9013324912409235</c:v>
                </c:pt>
                <c:pt idx="819">
                  <c:v>9.7836398675440588</c:v>
                </c:pt>
                <c:pt idx="820">
                  <c:v>9.6922950863958111</c:v>
                </c:pt>
                <c:pt idx="821">
                  <c:v>9.0677189434195302</c:v>
                </c:pt>
                <c:pt idx="822">
                  <c:v>9.6050380933639232</c:v>
                </c:pt>
                <c:pt idx="823">
                  <c:v>9.8513486380792301</c:v>
                </c:pt>
                <c:pt idx="824">
                  <c:v>9.8840483617382855</c:v>
                </c:pt>
                <c:pt idx="825">
                  <c:v>10.169850844772144</c:v>
                </c:pt>
                <c:pt idx="826">
                  <c:v>10.215861011650642</c:v>
                </c:pt>
                <c:pt idx="827">
                  <c:v>10.529330904131141</c:v>
                </c:pt>
                <c:pt idx="828">
                  <c:v>10.745733299747906</c:v>
                </c:pt>
                <c:pt idx="829">
                  <c:v>10.911564066731676</c:v>
                </c:pt>
                <c:pt idx="830">
                  <c:v>10.91094652297625</c:v>
                </c:pt>
                <c:pt idx="831">
                  <c:v>11.178021600956091</c:v>
                </c:pt>
                <c:pt idx="832">
                  <c:v>11.461543104586227</c:v>
                </c:pt>
                <c:pt idx="833">
                  <c:v>11.554126144044282</c:v>
                </c:pt>
                <c:pt idx="834">
                  <c:v>10.539745658930988</c:v>
                </c:pt>
                <c:pt idx="835">
                  <c:v>11.040611670261535</c:v>
                </c:pt>
                <c:pt idx="836">
                  <c:v>11.337391102277296</c:v>
                </c:pt>
                <c:pt idx="837">
                  <c:v>11.662444039105258</c:v>
                </c:pt>
                <c:pt idx="838">
                  <c:v>11.542173388716293</c:v>
                </c:pt>
                <c:pt idx="839">
                  <c:v>11.306665788890761</c:v>
                </c:pt>
                <c:pt idx="840">
                  <c:v>11.895759839437064</c:v>
                </c:pt>
                <c:pt idx="841">
                  <c:v>12.141507370682696</c:v>
                </c:pt>
                <c:pt idx="842">
                  <c:v>11.841626487283099</c:v>
                </c:pt>
                <c:pt idx="843">
                  <c:v>11.951097197083959</c:v>
                </c:pt>
                <c:pt idx="844">
                  <c:v>11.863875406269178</c:v>
                </c:pt>
                <c:pt idx="845">
                  <c:v>11.61566485702518</c:v>
                </c:pt>
                <c:pt idx="846">
                  <c:v>11.778190092457809</c:v>
                </c:pt>
                <c:pt idx="847">
                  <c:v>12.256989084145143</c:v>
                </c:pt>
                <c:pt idx="848">
                  <c:v>12.44495315715004</c:v>
                </c:pt>
                <c:pt idx="849">
                  <c:v>12.309457904118698</c:v>
                </c:pt>
                <c:pt idx="850">
                  <c:v>11.852030617771048</c:v>
                </c:pt>
                <c:pt idx="851">
                  <c:v>12.147072568106788</c:v>
                </c:pt>
                <c:pt idx="852">
                  <c:v>12.527059748172302</c:v>
                </c:pt>
                <c:pt idx="853">
                  <c:v>12.364119350461099</c:v>
                </c:pt>
                <c:pt idx="854">
                  <c:v>12.362339087390374</c:v>
                </c:pt>
                <c:pt idx="855">
                  <c:v>12.24272868326689</c:v>
                </c:pt>
                <c:pt idx="856">
                  <c:v>12.20047876194584</c:v>
                </c:pt>
                <c:pt idx="857">
                  <c:v>12.447881581789376</c:v>
                </c:pt>
                <c:pt idx="858">
                  <c:v>12.669112889622488</c:v>
                </c:pt>
                <c:pt idx="859">
                  <c:v>12.67837823632863</c:v>
                </c:pt>
                <c:pt idx="860">
                  <c:v>12.434678020425514</c:v>
                </c:pt>
                <c:pt idx="861">
                  <c:v>12.131183558686876</c:v>
                </c:pt>
                <c:pt idx="862">
                  <c:v>12.473469765515313</c:v>
                </c:pt>
                <c:pt idx="863">
                  <c:v>12.933964306161373</c:v>
                </c:pt>
                <c:pt idx="864">
                  <c:v>13.010773447995184</c:v>
                </c:pt>
                <c:pt idx="865">
                  <c:v>12.8593468806879</c:v>
                </c:pt>
                <c:pt idx="866">
                  <c:v>12.834819340092498</c:v>
                </c:pt>
                <c:pt idx="867">
                  <c:v>12.163901454006805</c:v>
                </c:pt>
                <c:pt idx="868">
                  <c:v>12.141970791867783</c:v>
                </c:pt>
                <c:pt idx="869">
                  <c:v>11.624407885470085</c:v>
                </c:pt>
                <c:pt idx="870">
                  <c:v>11.750201645310003</c:v>
                </c:pt>
                <c:pt idx="871">
                  <c:v>11.715076201734004</c:v>
                </c:pt>
                <c:pt idx="872">
                  <c:v>11.139349357262923</c:v>
                </c:pt>
                <c:pt idx="873">
                  <c:v>11.391934765421411</c:v>
                </c:pt>
                <c:pt idx="874">
                  <c:v>11.644070268505772</c:v>
                </c:pt>
                <c:pt idx="875">
                  <c:v>11.754449184027292</c:v>
                </c:pt>
                <c:pt idx="876">
                  <c:v>12.002650554927827</c:v>
                </c:pt>
                <c:pt idx="877">
                  <c:v>12.215052485432841</c:v>
                </c:pt>
                <c:pt idx="878">
                  <c:v>12.420105295189975</c:v>
                </c:pt>
                <c:pt idx="879">
                  <c:v>12.907868184060918</c:v>
                </c:pt>
                <c:pt idx="880">
                  <c:v>13.312042238025859</c:v>
                </c:pt>
                <c:pt idx="881">
                  <c:v>13.357885903658998</c:v>
                </c:pt>
                <c:pt idx="882">
                  <c:v>13.833009564245327</c:v>
                </c:pt>
                <c:pt idx="883">
                  <c:v>14.042112347320574</c:v>
                </c:pt>
                <c:pt idx="884">
                  <c:v>14.356474143296973</c:v>
                </c:pt>
                <c:pt idx="885">
                  <c:v>14.619231935730561</c:v>
                </c:pt>
                <c:pt idx="886">
                  <c:v>15.117311697434388</c:v>
                </c:pt>
                <c:pt idx="887">
                  <c:v>15.789062002327082</c:v>
                </c:pt>
                <c:pt idx="888">
                  <c:v>15.990781062969832</c:v>
                </c:pt>
                <c:pt idx="889">
                  <c:v>16.437728215987118</c:v>
                </c:pt>
                <c:pt idx="890">
                  <c:v>16.219282945537792</c:v>
                </c:pt>
                <c:pt idx="891">
                  <c:v>16.685266628063506</c:v>
                </c:pt>
                <c:pt idx="892">
                  <c:v>16.518057827257802</c:v>
                </c:pt>
                <c:pt idx="893">
                  <c:v>17.370091963405308</c:v>
                </c:pt>
                <c:pt idx="894">
                  <c:v>18.454031906632874</c:v>
                </c:pt>
                <c:pt idx="895">
                  <c:v>18.22232646304775</c:v>
                </c:pt>
                <c:pt idx="896">
                  <c:v>18.843960654261309</c:v>
                </c:pt>
                <c:pt idx="897">
                  <c:v>17.772325789386091</c:v>
                </c:pt>
                <c:pt idx="898">
                  <c:v>18.835559288273895</c:v>
                </c:pt>
                <c:pt idx="899">
                  <c:v>18.942369035813574</c:v>
                </c:pt>
                <c:pt idx="900">
                  <c:v>18.292585385418889</c:v>
                </c:pt>
                <c:pt idx="901">
                  <c:v>18.266116815127777</c:v>
                </c:pt>
                <c:pt idx="902">
                  <c:v>19.371210099299958</c:v>
                </c:pt>
                <c:pt idx="903">
                  <c:v>19.370593634578494</c:v>
                </c:pt>
                <c:pt idx="904">
                  <c:v>18.544506591754431</c:v>
                </c:pt>
                <c:pt idx="905">
                  <c:v>18.158163846958697</c:v>
                </c:pt>
                <c:pt idx="906">
                  <c:v>18.856797596896786</c:v>
                </c:pt>
                <c:pt idx="907">
                  <c:v>18.670937110186422</c:v>
                </c:pt>
                <c:pt idx="908">
                  <c:v>17.836640796312018</c:v>
                </c:pt>
                <c:pt idx="909">
                  <c:v>17.418952948636129</c:v>
                </c:pt>
                <c:pt idx="910">
                  <c:v>17.120339736628253</c:v>
                </c:pt>
                <c:pt idx="911">
                  <c:v>17.197522725560923</c:v>
                </c:pt>
                <c:pt idx="912">
                  <c:v>16.717780078533007</c:v>
                </c:pt>
                <c:pt idx="913">
                  <c:v>15.843733142229739</c:v>
                </c:pt>
                <c:pt idx="914">
                  <c:v>15.900417108869165</c:v>
                </c:pt>
                <c:pt idx="915">
                  <c:v>16.12370436021175</c:v>
                </c:pt>
                <c:pt idx="916">
                  <c:v>16.598110789114259</c:v>
                </c:pt>
                <c:pt idx="917">
                  <c:v>16.729918872472862</c:v>
                </c:pt>
                <c:pt idx="918">
                  <c:v>16.868882383979791</c:v>
                </c:pt>
                <c:pt idx="919">
                  <c:v>15.868942729452243</c:v>
                </c:pt>
                <c:pt idx="920">
                  <c:v>15.15727448896221</c:v>
                </c:pt>
                <c:pt idx="921">
                  <c:v>14.149451489483534</c:v>
                </c:pt>
                <c:pt idx="922">
                  <c:v>13.73624223529848</c:v>
                </c:pt>
                <c:pt idx="923">
                  <c:v>13.673246057951381</c:v>
                </c:pt>
                <c:pt idx="924">
                  <c:v>13.78843155230763</c:v>
                </c:pt>
                <c:pt idx="925">
                  <c:v>13.784906390337678</c:v>
                </c:pt>
                <c:pt idx="926">
                  <c:v>13.925589923892938</c:v>
                </c:pt>
                <c:pt idx="927">
                  <c:v>13.913501765262778</c:v>
                </c:pt>
                <c:pt idx="928">
                  <c:v>14.323824968409227</c:v>
                </c:pt>
                <c:pt idx="929">
                  <c:v>14.635555551956259</c:v>
                </c:pt>
                <c:pt idx="930">
                  <c:v>14.957457101901127</c:v>
                </c:pt>
                <c:pt idx="931">
                  <c:v>15.544566891165916</c:v>
                </c:pt>
                <c:pt idx="932">
                  <c:v>15.931923184092838</c:v>
                </c:pt>
                <c:pt idx="933">
                  <c:v>16.559803310351565</c:v>
                </c:pt>
                <c:pt idx="934">
                  <c:v>16.988883579386329</c:v>
                </c:pt>
                <c:pt idx="935">
                  <c:v>17.358357365369955</c:v>
                </c:pt>
                <c:pt idx="936">
                  <c:v>17.980339342993386</c:v>
                </c:pt>
                <c:pt idx="937">
                  <c:v>17.759169263611415</c:v>
                </c:pt>
                <c:pt idx="938">
                  <c:v>18.200871845485626</c:v>
                </c:pt>
                <c:pt idx="939">
                  <c:v>18.430753048783412</c:v>
                </c:pt>
                <c:pt idx="940">
                  <c:v>18.692721439594173</c:v>
                </c:pt>
                <c:pt idx="941">
                  <c:v>18.448591397066469</c:v>
                </c:pt>
                <c:pt idx="942">
                  <c:v>19.0905339757965</c:v>
                </c:pt>
                <c:pt idx="943">
                  <c:v>18.958803640750197</c:v>
                </c:pt>
                <c:pt idx="944">
                  <c:v>18.123290556758608</c:v>
                </c:pt>
                <c:pt idx="945">
                  <c:v>18.021962441515416</c:v>
                </c:pt>
                <c:pt idx="946">
                  <c:v>18.071789130570206</c:v>
                </c:pt>
                <c:pt idx="947">
                  <c:v>18.624728977900091</c:v>
                </c:pt>
                <c:pt idx="948">
                  <c:v>18.338284994375552</c:v>
                </c:pt>
                <c:pt idx="949">
                  <c:v>17.545275108945969</c:v>
                </c:pt>
                <c:pt idx="950">
                  <c:v>17.286020720522142</c:v>
                </c:pt>
                <c:pt idx="951">
                  <c:v>17.429766947597194</c:v>
                </c:pt>
                <c:pt idx="952">
                  <c:v>17.256170578727911</c:v>
                </c:pt>
                <c:pt idx="953">
                  <c:v>17.823363817264738</c:v>
                </c:pt>
                <c:pt idx="954">
                  <c:v>17.376806472898114</c:v>
                </c:pt>
                <c:pt idx="955">
                  <c:v>17.582113039577674</c:v>
                </c:pt>
                <c:pt idx="956">
                  <c:v>17.052015467817661</c:v>
                </c:pt>
                <c:pt idx="957">
                  <c:v>16.605104536251027</c:v>
                </c:pt>
                <c:pt idx="958">
                  <c:v>17.146088452419004</c:v>
                </c:pt>
                <c:pt idx="959">
                  <c:v>17.562090833957129</c:v>
                </c:pt>
                <c:pt idx="960">
                  <c:v>18.470416986477176</c:v>
                </c:pt>
                <c:pt idx="961">
                  <c:v>19.234014498298357</c:v>
                </c:pt>
                <c:pt idx="962">
                  <c:v>19.844225272725566</c:v>
                </c:pt>
                <c:pt idx="963">
                  <c:v>20.382842975754777</c:v>
                </c:pt>
                <c:pt idx="964">
                  <c:v>20.59860684329734</c:v>
                </c:pt>
                <c:pt idx="965">
                  <c:v>20.332414551592294</c:v>
                </c:pt>
                <c:pt idx="966">
                  <c:v>20.146643736827318</c:v>
                </c:pt>
                <c:pt idx="967">
                  <c:v>20.94168847521518</c:v>
                </c:pt>
                <c:pt idx="968">
                  <c:v>20.705243044147249</c:v>
                </c:pt>
                <c:pt idx="969">
                  <c:v>20.924190141010776</c:v>
                </c:pt>
                <c:pt idx="970">
                  <c:v>21.857957721959664</c:v>
                </c:pt>
                <c:pt idx="971">
                  <c:v>22.041480198382263</c:v>
                </c:pt>
                <c:pt idx="972">
                  <c:v>21.197931400015218</c:v>
                </c:pt>
                <c:pt idx="973">
                  <c:v>21.451687754873372</c:v>
                </c:pt>
                <c:pt idx="974">
                  <c:v>21.443158568526233</c:v>
                </c:pt>
                <c:pt idx="975">
                  <c:v>20.65833644764902</c:v>
                </c:pt>
                <c:pt idx="976">
                  <c:v>19.089367498116651</c:v>
                </c:pt>
                <c:pt idx="977">
                  <c:v>16.827571244792463</c:v>
                </c:pt>
                <c:pt idx="978">
                  <c:v>17.141325661322785</c:v>
                </c:pt>
                <c:pt idx="979">
                  <c:v>17.571262631045531</c:v>
                </c:pt>
                <c:pt idx="980">
                  <c:v>17.321461147465474</c:v>
                </c:pt>
                <c:pt idx="981">
                  <c:v>16.739820967901327</c:v>
                </c:pt>
                <c:pt idx="982">
                  <c:v>17.854386489497145</c:v>
                </c:pt>
                <c:pt idx="983">
                  <c:v>18.585836118439858</c:v>
                </c:pt>
                <c:pt idx="984">
                  <c:v>19.259231693254051</c:v>
                </c:pt>
                <c:pt idx="985">
                  <c:v>19.469191309671409</c:v>
                </c:pt>
                <c:pt idx="986">
                  <c:v>19.288064606604834</c:v>
                </c:pt>
                <c:pt idx="987">
                  <c:v>20.150077238226977</c:v>
                </c:pt>
                <c:pt idx="988">
                  <c:v>20.507585864952606</c:v>
                </c:pt>
                <c:pt idx="989">
                  <c:v>20.384149993840992</c:v>
                </c:pt>
                <c:pt idx="990">
                  <c:v>19.969231885949632</c:v>
                </c:pt>
                <c:pt idx="991">
                  <c:v>20.47263790052768</c:v>
                </c:pt>
                <c:pt idx="992">
                  <c:v>20.960360090705109</c:v>
                </c:pt>
                <c:pt idx="993">
                  <c:v>20.891344595411503</c:v>
                </c:pt>
                <c:pt idx="994">
                  <c:v>20.72039933533971</c:v>
                </c:pt>
                <c:pt idx="995">
                  <c:v>21.038599376737057</c:v>
                </c:pt>
                <c:pt idx="996">
                  <c:v>21.627216196980939</c:v>
                </c:pt>
                <c:pt idx="997">
                  <c:v>21.832670826710324</c:v>
                </c:pt>
                <c:pt idx="998">
                  <c:v>22.167245585982638</c:v>
                </c:pt>
                <c:pt idx="999">
                  <c:v>22.42219216973718</c:v>
                </c:pt>
                <c:pt idx="1000">
                  <c:v>22.574330769563836</c:v>
                </c:pt>
                <c:pt idx="1001">
                  <c:v>22.300288036082794</c:v>
                </c:pt>
                <c:pt idx="1002">
                  <c:v>22.984351845738409</c:v>
                </c:pt>
                <c:pt idx="1003">
                  <c:v>22.650407292938802</c:v>
                </c:pt>
                <c:pt idx="1004">
                  <c:v>22.892221984231693</c:v>
                </c:pt>
                <c:pt idx="1005">
                  <c:v>23.212154680675347</c:v>
                </c:pt>
                <c:pt idx="1006">
                  <c:v>23.225019793095822</c:v>
                </c:pt>
                <c:pt idx="1007">
                  <c:v>22.752984772787268</c:v>
                </c:pt>
                <c:pt idx="1008">
                  <c:v>23.269335081922474</c:v>
                </c:pt>
                <c:pt idx="1009">
                  <c:v>23.372068272751335</c:v>
                </c:pt>
                <c:pt idx="1010">
                  <c:v>23.253528200034843</c:v>
                </c:pt>
                <c:pt idx="1011">
                  <c:v>23.420551954771291</c:v>
                </c:pt>
                <c:pt idx="1012">
                  <c:v>23.708808308861943</c:v>
                </c:pt>
                <c:pt idx="1013">
                  <c:v>22.385342986457786</c:v>
                </c:pt>
                <c:pt idx="1014">
                  <c:v>22.300781712174427</c:v>
                </c:pt>
                <c:pt idx="1015">
                  <c:v>22.665971845964386</c:v>
                </c:pt>
                <c:pt idx="1016">
                  <c:v>23.374146831648623</c:v>
                </c:pt>
                <c:pt idx="1017">
                  <c:v>23.775745523312683</c:v>
                </c:pt>
                <c:pt idx="1018">
                  <c:v>23.92546115667372</c:v>
                </c:pt>
                <c:pt idx="1019">
                  <c:v>23.694111549106324</c:v>
                </c:pt>
                <c:pt idx="1020">
                  <c:v>24.058483388421742</c:v>
                </c:pt>
                <c:pt idx="1021">
                  <c:v>23.700027145579405</c:v>
                </c:pt>
                <c:pt idx="1022">
                  <c:v>22.611112582289994</c:v>
                </c:pt>
                <c:pt idx="1023">
                  <c:v>23.113696462615827</c:v>
                </c:pt>
                <c:pt idx="1024">
                  <c:v>21.852177976763098</c:v>
                </c:pt>
                <c:pt idx="1025">
                  <c:v>21.555253383226248</c:v>
                </c:pt>
                <c:pt idx="1026">
                  <c:v>21.381702007433415</c:v>
                </c:pt>
                <c:pt idx="1027">
                  <c:v>19.913903864009811</c:v>
                </c:pt>
                <c:pt idx="1028">
                  <c:v>19.16167625061501</c:v>
                </c:pt>
                <c:pt idx="1029">
                  <c:v>18.825409371315676</c:v>
                </c:pt>
                <c:pt idx="1030">
                  <c:v>19.711251211928964</c:v>
                </c:pt>
                <c:pt idx="1031">
                  <c:v>19.736473752791969</c:v>
                </c:pt>
                <c:pt idx="1032">
                  <c:v>20.432242125384281</c:v>
                </c:pt>
                <c:pt idx="1033">
                  <c:v>21.074443163678442</c:v>
                </c:pt>
                <c:pt idx="1034">
                  <c:v>21.443898602019104</c:v>
                </c:pt>
                <c:pt idx="1035">
                  <c:v>21.686025566746245</c:v>
                </c:pt>
                <c:pt idx="1036">
                  <c:v>21.9484773896584</c:v>
                </c:pt>
                <c:pt idx="1037">
                  <c:v>21.552097609793485</c:v>
                </c:pt>
                <c:pt idx="1038">
                  <c:v>21.804196245666365</c:v>
                </c:pt>
                <c:pt idx="1039">
                  <c:v>22.030627049126021</c:v>
                </c:pt>
                <c:pt idx="1040">
                  <c:v>22.21914548866479</c:v>
                </c:pt>
                <c:pt idx="1041">
                  <c:v>22.068199194183887</c:v>
                </c:pt>
                <c:pt idx="1042">
                  <c:v>21.263102968336288</c:v>
                </c:pt>
                <c:pt idx="1043">
                  <c:v>21.751597808723638</c:v>
                </c:pt>
                <c:pt idx="1044">
                  <c:v>21.51153589633218</c:v>
                </c:pt>
                <c:pt idx="1045">
                  <c:v>20.424992376214227</c:v>
                </c:pt>
                <c:pt idx="1046">
                  <c:v>19.934711308295697</c:v>
                </c:pt>
                <c:pt idx="1047">
                  <c:v>21.277356015671742</c:v>
                </c:pt>
                <c:pt idx="1048">
                  <c:v>21.63022714277988</c:v>
                </c:pt>
                <c:pt idx="1049">
                  <c:v>22.004623431346541</c:v>
                </c:pt>
                <c:pt idx="1050">
                  <c:v>21.753537415670948</c:v>
                </c:pt>
                <c:pt idx="1051">
                  <c:v>21.13776679361786</c:v>
                </c:pt>
                <c:pt idx="1052">
                  <c:v>21.680275633292926</c:v>
                </c:pt>
                <c:pt idx="1053">
                  <c:v>22.004606927956878</c:v>
                </c:pt>
                <c:pt idx="1054">
                  <c:v>22.195529227158154</c:v>
                </c:pt>
                <c:pt idx="1055">
                  <c:v>22.277872995434883</c:v>
                </c:pt>
                <c:pt idx="1056">
                  <c:v>21.194968072847153</c:v>
                </c:pt>
                <c:pt idx="1057">
                  <c:v>20.895729901987234</c:v>
                </c:pt>
                <c:pt idx="1058">
                  <c:v>20.202287616481652</c:v>
                </c:pt>
                <c:pt idx="1059">
                  <c:v>20.428608081932154</c:v>
                </c:pt>
                <c:pt idx="1060">
                  <c:v>20.972258271972098</c:v>
                </c:pt>
                <c:pt idx="1061">
                  <c:v>19.713341583757632</c:v>
                </c:pt>
                <c:pt idx="1062">
                  <c:v>18.681708207192759</c:v>
                </c:pt>
                <c:pt idx="1063">
                  <c:v>18.429515590207746</c:v>
                </c:pt>
                <c:pt idx="1064">
                  <c:v>18.398046344676974</c:v>
                </c:pt>
                <c:pt idx="1065">
                  <c:v>18.448662031815356</c:v>
                </c:pt>
                <c:pt idx="1066">
                  <c:v>18.437760084691043</c:v>
                </c:pt>
                <c:pt idx="1067">
                  <c:v>17.326929913742685</c:v>
                </c:pt>
                <c:pt idx="1068">
                  <c:v>17.090541395140207</c:v>
                </c:pt>
                <c:pt idx="1069">
                  <c:v>16.372586787159847</c:v>
                </c:pt>
                <c:pt idx="1070">
                  <c:v>16.531690813943616</c:v>
                </c:pt>
                <c:pt idx="1071">
                  <c:v>15.873067819354057</c:v>
                </c:pt>
                <c:pt idx="1072">
                  <c:v>13.983836060789187</c:v>
                </c:pt>
                <c:pt idx="1073">
                  <c:v>13.799691797725178</c:v>
                </c:pt>
                <c:pt idx="1074">
                  <c:v>13.726499744359765</c:v>
                </c:pt>
                <c:pt idx="1075">
                  <c:v>14.100456516815449</c:v>
                </c:pt>
                <c:pt idx="1076">
                  <c:v>14.84266114524222</c:v>
                </c:pt>
                <c:pt idx="1077">
                  <c:v>15.064185404089633</c:v>
                </c:pt>
                <c:pt idx="1078">
                  <c:v>14.95076190879173</c:v>
                </c:pt>
                <c:pt idx="1079">
                  <c:v>15.873840687205741</c:v>
                </c:pt>
                <c:pt idx="1080">
                  <c:v>16.461793943491941</c:v>
                </c:pt>
                <c:pt idx="1081">
                  <c:v>17.034534781502124</c:v>
                </c:pt>
                <c:pt idx="1082">
                  <c:v>17.402902607188878</c:v>
                </c:pt>
                <c:pt idx="1083">
                  <c:v>17.924110447959606</c:v>
                </c:pt>
                <c:pt idx="1084">
                  <c:v>17.564153279699386</c:v>
                </c:pt>
                <c:pt idx="1085">
                  <c:v>17.083166880070706</c:v>
                </c:pt>
                <c:pt idx="1086">
                  <c:v>16.889414708693359</c:v>
                </c:pt>
                <c:pt idx="1087">
                  <c:v>16.519449443051563</c:v>
                </c:pt>
                <c:pt idx="1088">
                  <c:v>16.856792547836005</c:v>
                </c:pt>
                <c:pt idx="1089">
                  <c:v>16.428862709159471</c:v>
                </c:pt>
                <c:pt idx="1090">
                  <c:v>15.638712654326648</c:v>
                </c:pt>
                <c:pt idx="1091">
                  <c:v>16.603557212925335</c:v>
                </c:pt>
                <c:pt idx="1092">
                  <c:v>17.262996797035171</c:v>
                </c:pt>
                <c:pt idx="1093">
                  <c:v>17.464147605486172</c:v>
                </c:pt>
                <c:pt idx="1094">
                  <c:v>17.805643849614938</c:v>
                </c:pt>
                <c:pt idx="1095">
                  <c:v>17.915161678498297</c:v>
                </c:pt>
                <c:pt idx="1096">
                  <c:v>17.662646200372553</c:v>
                </c:pt>
                <c:pt idx="1097">
                  <c:v>17.640857315740256</c:v>
                </c:pt>
                <c:pt idx="1098">
                  <c:v>17.398690031138177</c:v>
                </c:pt>
                <c:pt idx="1099">
                  <c:v>17.943404688029808</c:v>
                </c:pt>
                <c:pt idx="1100">
                  <c:v>17.613854552912116</c:v>
                </c:pt>
                <c:pt idx="1101">
                  <c:v>17.533183854158558</c:v>
                </c:pt>
                <c:pt idx="1102">
                  <c:v>18.33889471496806</c:v>
                </c:pt>
                <c:pt idx="1103">
                  <c:v>18.645719442073688</c:v>
                </c:pt>
                <c:pt idx="1104">
                  <c:v>18.712530467302436</c:v>
                </c:pt>
                <c:pt idx="1105">
                  <c:v>17.889889599193754</c:v>
                </c:pt>
                <c:pt idx="1106">
                  <c:v>17.412142058290335</c:v>
                </c:pt>
                <c:pt idx="1107">
                  <c:v>16.935740066050823</c:v>
                </c:pt>
                <c:pt idx="1108">
                  <c:v>16.314338759668569</c:v>
                </c:pt>
                <c:pt idx="1109">
                  <c:v>15.808323047681981</c:v>
                </c:pt>
                <c:pt idx="1110">
                  <c:v>15.889518573988788</c:v>
                </c:pt>
                <c:pt idx="1111">
                  <c:v>15.278501094706126</c:v>
                </c:pt>
                <c:pt idx="1112">
                  <c:v>15.475308601805564</c:v>
                </c:pt>
                <c:pt idx="1113">
                  <c:v>15.913516308933383</c:v>
                </c:pt>
                <c:pt idx="1114">
                  <c:v>14.651845159710563</c:v>
                </c:pt>
                <c:pt idx="1115">
                  <c:v>13.493329686205884</c:v>
                </c:pt>
                <c:pt idx="1116">
                  <c:v>13.530721892513943</c:v>
                </c:pt>
                <c:pt idx="1117">
                  <c:v>12.957321280205381</c:v>
                </c:pt>
                <c:pt idx="1118">
                  <c:v>13.310364239140155</c:v>
                </c:pt>
                <c:pt idx="1119">
                  <c:v>12.550411048540903</c:v>
                </c:pt>
                <c:pt idx="1120">
                  <c:v>11.995436947329654</c:v>
                </c:pt>
                <c:pt idx="1121">
                  <c:v>11.888498820078993</c:v>
                </c:pt>
                <c:pt idx="1122">
                  <c:v>10.394141805327047</c:v>
                </c:pt>
                <c:pt idx="1123">
                  <c:v>9.8241957231411909</c:v>
                </c:pt>
                <c:pt idx="1124">
                  <c:v>8.6804213056463304</c:v>
                </c:pt>
                <c:pt idx="1125">
                  <c:v>8.7449838338095809</c:v>
                </c:pt>
                <c:pt idx="1126">
                  <c:v>8.9489845127556027</c:v>
                </c:pt>
                <c:pt idx="1127">
                  <c:v>8.2890600559230805</c:v>
                </c:pt>
                <c:pt idx="1128">
                  <c:v>8.9209955084042463</c:v>
                </c:pt>
                <c:pt idx="1129">
                  <c:v>9.7622467161664641</c:v>
                </c:pt>
                <c:pt idx="1130">
                  <c:v>10.163796767444031</c:v>
                </c:pt>
                <c:pt idx="1131">
                  <c:v>10.233076136605915</c:v>
                </c:pt>
                <c:pt idx="1132">
                  <c:v>10.818139119335806</c:v>
                </c:pt>
                <c:pt idx="1133">
                  <c:v>11.011354609247665</c:v>
                </c:pt>
                <c:pt idx="1134">
                  <c:v>10.902767048238575</c:v>
                </c:pt>
                <c:pt idx="1135">
                  <c:v>10.089769593328016</c:v>
                </c:pt>
                <c:pt idx="1136">
                  <c:v>9.918905356559419</c:v>
                </c:pt>
                <c:pt idx="1137">
                  <c:v>10.327599777501108</c:v>
                </c:pt>
                <c:pt idx="1138">
                  <c:v>10.435859457947894</c:v>
                </c:pt>
                <c:pt idx="1139">
                  <c:v>10.250368416256837</c:v>
                </c:pt>
                <c:pt idx="1140">
                  <c:v>11.185051362622149</c:v>
                </c:pt>
                <c:pt idx="1141">
                  <c:v>11.586092994449688</c:v>
                </c:pt>
                <c:pt idx="1142">
                  <c:v>11.631754403566505</c:v>
                </c:pt>
                <c:pt idx="1143">
                  <c:v>11.689164132206367</c:v>
                </c:pt>
                <c:pt idx="1144">
                  <c:v>11.532053585609422</c:v>
                </c:pt>
                <c:pt idx="1145">
                  <c:v>11.543841631417104</c:v>
                </c:pt>
                <c:pt idx="1146">
                  <c:v>11.757490488689911</c:v>
                </c:pt>
                <c:pt idx="1147">
                  <c:v>11.59798600250925</c:v>
                </c:pt>
                <c:pt idx="1148">
                  <c:v>11.80599094953979</c:v>
                </c:pt>
                <c:pt idx="1149">
                  <c:v>11.345696136316697</c:v>
                </c:pt>
                <c:pt idx="1150">
                  <c:v>11.248855860507966</c:v>
                </c:pt>
                <c:pt idx="1151">
                  <c:v>11.597589726582941</c:v>
                </c:pt>
                <c:pt idx="1152">
                  <c:v>11.437961346787549</c:v>
                </c:pt>
                <c:pt idx="1153">
                  <c:v>11.014841854222775</c:v>
                </c:pt>
                <c:pt idx="1154">
                  <c:v>10.895746511662738</c:v>
                </c:pt>
                <c:pt idx="1155">
                  <c:v>10.636037409141359</c:v>
                </c:pt>
                <c:pt idx="1156">
                  <c:v>10.548486693556995</c:v>
                </c:pt>
                <c:pt idx="1157">
                  <c:v>10.530023959090757</c:v>
                </c:pt>
                <c:pt idx="1158">
                  <c:v>10.567692447775407</c:v>
                </c:pt>
                <c:pt idx="1159">
                  <c:v>10.268385666711</c:v>
                </c:pt>
                <c:pt idx="1160">
                  <c:v>10.067742820070706</c:v>
                </c:pt>
                <c:pt idx="1161">
                  <c:v>9.7666662995565492</c:v>
                </c:pt>
                <c:pt idx="1162">
                  <c:v>9.7662999836602058</c:v>
                </c:pt>
                <c:pt idx="1163">
                  <c:v>9.678266582535926</c:v>
                </c:pt>
                <c:pt idx="1164">
                  <c:v>9.2414622609346946</c:v>
                </c:pt>
                <c:pt idx="1165">
                  <c:v>9.0452635707047442</c:v>
                </c:pt>
                <c:pt idx="1166">
                  <c:v>8.9504200776338969</c:v>
                </c:pt>
                <c:pt idx="1167">
                  <c:v>9.2625887208668463</c:v>
                </c:pt>
                <c:pt idx="1168">
                  <c:v>9.6349107285984541</c:v>
                </c:pt>
                <c:pt idx="1169">
                  <c:v>9.5496789810417422</c:v>
                </c:pt>
                <c:pt idx="1170">
                  <c:v>9.4255240477873645</c:v>
                </c:pt>
                <c:pt idx="1171">
                  <c:v>10.023970854003755</c:v>
                </c:pt>
                <c:pt idx="1172">
                  <c:v>9.941887473004412</c:v>
                </c:pt>
                <c:pt idx="1173">
                  <c:v>9.5336083582088342</c:v>
                </c:pt>
                <c:pt idx="1174">
                  <c:v>8.928418902293151</c:v>
                </c:pt>
                <c:pt idx="1175">
                  <c:v>9.011941819133833</c:v>
                </c:pt>
                <c:pt idx="1176">
                  <c:v>9.2576369191399746</c:v>
                </c:pt>
                <c:pt idx="1177">
                  <c:v>9.0037403710456374</c:v>
                </c:pt>
                <c:pt idx="1178">
                  <c:v>9.0707850296607653</c:v>
                </c:pt>
                <c:pt idx="1179">
                  <c:v>9.133063566217416</c:v>
                </c:pt>
                <c:pt idx="1180">
                  <c:v>8.7943832898149594</c:v>
                </c:pt>
                <c:pt idx="1181">
                  <c:v>8.8539377646939563</c:v>
                </c:pt>
                <c:pt idx="1182">
                  <c:v>8.8274980455423666</c:v>
                </c:pt>
                <c:pt idx="1183">
                  <c:v>9.1271657972150351</c:v>
                </c:pt>
                <c:pt idx="1184">
                  <c:v>9.112758990740959</c:v>
                </c:pt>
                <c:pt idx="1185">
                  <c:v>8.6818433068993155</c:v>
                </c:pt>
                <c:pt idx="1186">
                  <c:v>8.5187843029835602</c:v>
                </c:pt>
                <c:pt idx="1187">
                  <c:v>8.7452044046692947</c:v>
                </c:pt>
                <c:pt idx="1188">
                  <c:v>8.8509341807291104</c:v>
                </c:pt>
                <c:pt idx="1189">
                  <c:v>9.0544760921925178</c:v>
                </c:pt>
                <c:pt idx="1190">
                  <c:v>8.0811509007854987</c:v>
                </c:pt>
                <c:pt idx="1191">
                  <c:v>7.8440245047192176</c:v>
                </c:pt>
                <c:pt idx="1192">
                  <c:v>8.1042258071764923</c:v>
                </c:pt>
                <c:pt idx="1193">
                  <c:v>8.5120779623067406</c:v>
                </c:pt>
                <c:pt idx="1194">
                  <c:v>8.8808655272958408</c:v>
                </c:pt>
                <c:pt idx="1195">
                  <c:v>9.071005981618379</c:v>
                </c:pt>
                <c:pt idx="1196">
                  <c:v>9.1960401317432368</c:v>
                </c:pt>
                <c:pt idx="1197">
                  <c:v>9.3578410467571072</c:v>
                </c:pt>
                <c:pt idx="1198">
                  <c:v>9.6540436632333861</c:v>
                </c:pt>
                <c:pt idx="1199">
                  <c:v>9.3899020849217401</c:v>
                </c:pt>
                <c:pt idx="1200">
                  <c:v>9.2594045308779496</c:v>
                </c:pt>
                <c:pt idx="1201">
                  <c:v>8.8298993538313049</c:v>
                </c:pt>
                <c:pt idx="1202">
                  <c:v>9.0810968838546238</c:v>
                </c:pt>
                <c:pt idx="1203">
                  <c:v>9.0855612307887412</c:v>
                </c:pt>
                <c:pt idx="1204">
                  <c:v>8.8184834665480647</c:v>
                </c:pt>
                <c:pt idx="1205">
                  <c:v>8.7653407443049272</c:v>
                </c:pt>
                <c:pt idx="1206">
                  <c:v>8.4453194678755086</c:v>
                </c:pt>
                <c:pt idx="1207">
                  <c:v>8.3998063165664405</c:v>
                </c:pt>
                <c:pt idx="1208">
                  <c:v>7.5811630519231574</c:v>
                </c:pt>
                <c:pt idx="1209">
                  <c:v>7.6491417133192137</c:v>
                </c:pt>
                <c:pt idx="1210">
                  <c:v>7.8107525657161103</c:v>
                </c:pt>
                <c:pt idx="1211">
                  <c:v>7.8325621371418972</c:v>
                </c:pt>
                <c:pt idx="1212">
                  <c:v>7.3886599733759946</c:v>
                </c:pt>
                <c:pt idx="1213">
                  <c:v>7.181823450546732</c:v>
                </c:pt>
                <c:pt idx="1214">
                  <c:v>6.9506737935360317</c:v>
                </c:pt>
                <c:pt idx="1215">
                  <c:v>7.2590726254261462</c:v>
                </c:pt>
                <c:pt idx="1216">
                  <c:v>7.1926124844646209</c:v>
                </c:pt>
                <c:pt idx="1217">
                  <c:v>6.6921339881975843</c:v>
                </c:pt>
                <c:pt idx="1218">
                  <c:v>6.6386531002087565</c:v>
                </c:pt>
                <c:pt idx="1219">
                  <c:v>6.6434227521660851</c:v>
                </c:pt>
                <c:pt idx="1220">
                  <c:v>7.3988382003233024</c:v>
                </c:pt>
                <c:pt idx="1221">
                  <c:v>7.9998409945345834</c:v>
                </c:pt>
                <c:pt idx="1222">
                  <c:v>8.3474769381554221</c:v>
                </c:pt>
                <c:pt idx="1223">
                  <c:v>8.4677384014004708</c:v>
                </c:pt>
                <c:pt idx="1224">
                  <c:v>8.7567832241347361</c:v>
                </c:pt>
                <c:pt idx="1225">
                  <c:v>8.9104934366241135</c:v>
                </c:pt>
                <c:pt idx="1226">
                  <c:v>9.2328297051905182</c:v>
                </c:pt>
                <c:pt idx="1227">
                  <c:v>9.5315812841604028</c:v>
                </c:pt>
                <c:pt idx="1228">
                  <c:v>9.874456504668391</c:v>
                </c:pt>
                <c:pt idx="1229">
                  <c:v>10.000117903130013</c:v>
                </c:pt>
                <c:pt idx="1230">
                  <c:v>10.014475995571019</c:v>
                </c:pt>
                <c:pt idx="1231">
                  <c:v>9.7280569356652009</c:v>
                </c:pt>
                <c:pt idx="1232">
                  <c:v>9.9842024580287703</c:v>
                </c:pt>
                <c:pt idx="1233">
                  <c:v>10.003391799449616</c:v>
                </c:pt>
                <c:pt idx="1234">
                  <c:v>9.8535816493642727</c:v>
                </c:pt>
                <c:pt idx="1235">
                  <c:v>9.8150109036086643</c:v>
                </c:pt>
                <c:pt idx="1236">
                  <c:v>9.8949318092025322</c:v>
                </c:pt>
                <c:pt idx="1237">
                  <c:v>9.3245296457279796</c:v>
                </c:pt>
                <c:pt idx="1238">
                  <c:v>9.3267470665082399</c:v>
                </c:pt>
                <c:pt idx="1239">
                  <c:v>9.3056434045948215</c:v>
                </c:pt>
                <c:pt idx="1240">
                  <c:v>9.2318318168960438</c:v>
                </c:pt>
                <c:pt idx="1241">
                  <c:v>9.0101855122910077</c:v>
                </c:pt>
                <c:pt idx="1242">
                  <c:v>8.8683022140433003</c:v>
                </c:pt>
                <c:pt idx="1243">
                  <c:v>9.6230632573731683</c:v>
                </c:pt>
                <c:pt idx="1244">
                  <c:v>9.6873413136280799</c:v>
                </c:pt>
                <c:pt idx="1245">
                  <c:v>9.5950707030485045</c:v>
                </c:pt>
                <c:pt idx="1246">
                  <c:v>9.6919732217830834</c:v>
                </c:pt>
                <c:pt idx="1247">
                  <c:v>9.595054801133454</c:v>
                </c:pt>
                <c:pt idx="1248">
                  <c:v>9.9970011777304482</c:v>
                </c:pt>
                <c:pt idx="1249">
                  <c:v>10.494935172607072</c:v>
                </c:pt>
                <c:pt idx="1250">
                  <c:v>10.373217214924725</c:v>
                </c:pt>
                <c:pt idx="1251">
                  <c:v>10.397118719816811</c:v>
                </c:pt>
                <c:pt idx="1252">
                  <c:v>10.60812046786009</c:v>
                </c:pt>
                <c:pt idx="1253">
                  <c:v>10.810049845861208</c:v>
                </c:pt>
                <c:pt idx="1254">
                  <c:v>10.997563956793373</c:v>
                </c:pt>
                <c:pt idx="1255">
                  <c:v>10.738799808877275</c:v>
                </c:pt>
                <c:pt idx="1256">
                  <c:v>10.471234661697542</c:v>
                </c:pt>
                <c:pt idx="1257">
                  <c:v>10.552516982943745</c:v>
                </c:pt>
                <c:pt idx="1258">
                  <c:v>11.164611128667465</c:v>
                </c:pt>
                <c:pt idx="1259">
                  <c:v>11.690521474467593</c:v>
                </c:pt>
                <c:pt idx="1260">
                  <c:v>11.715007584487985</c:v>
                </c:pt>
                <c:pt idx="1261">
                  <c:v>12.388219099418123</c:v>
                </c:pt>
                <c:pt idx="1262">
                  <c:v>13.189022981532716</c:v>
                </c:pt>
                <c:pt idx="1263">
                  <c:v>13.552504172869474</c:v>
                </c:pt>
                <c:pt idx="1264">
                  <c:v>13.560046199232335</c:v>
                </c:pt>
                <c:pt idx="1265">
                  <c:v>13.888688626457117</c:v>
                </c:pt>
                <c:pt idx="1266">
                  <c:v>13.619995534083808</c:v>
                </c:pt>
                <c:pt idx="1267">
                  <c:v>13.887667550866059</c:v>
                </c:pt>
                <c:pt idx="1268">
                  <c:v>13.467314312977132</c:v>
                </c:pt>
                <c:pt idx="1269">
                  <c:v>13.425918860857365</c:v>
                </c:pt>
                <c:pt idx="1270">
                  <c:v>13.872985596138607</c:v>
                </c:pt>
                <c:pt idx="1271">
                  <c:v>14.085139814743314</c:v>
                </c:pt>
                <c:pt idx="1272">
                  <c:v>14.922208103718949</c:v>
                </c:pt>
                <c:pt idx="1273">
                  <c:v>15.822318142836457</c:v>
                </c:pt>
                <c:pt idx="1274">
                  <c:v>16.433343976069928</c:v>
                </c:pt>
                <c:pt idx="1275">
                  <c:v>16.196534453220881</c:v>
                </c:pt>
                <c:pt idx="1276">
                  <c:v>16.160311952655743</c:v>
                </c:pt>
                <c:pt idx="1277">
                  <c:v>16.825207307878717</c:v>
                </c:pt>
                <c:pt idx="1278">
                  <c:v>17.306004390512225</c:v>
                </c:pt>
                <c:pt idx="1279">
                  <c:v>18.326907245856336</c:v>
                </c:pt>
                <c:pt idx="1280">
                  <c:v>17.675620449938215</c:v>
                </c:pt>
                <c:pt idx="1281">
                  <c:v>15.530055563627309</c:v>
                </c:pt>
                <c:pt idx="1282">
                  <c:v>13.590885143189086</c:v>
                </c:pt>
                <c:pt idx="1283">
                  <c:v>13.389028514426967</c:v>
                </c:pt>
                <c:pt idx="1284">
                  <c:v>13.898336683569136</c:v>
                </c:pt>
                <c:pt idx="1285">
                  <c:v>14.298270962469529</c:v>
                </c:pt>
                <c:pt idx="1286">
                  <c:v>14.668946811103467</c:v>
                </c:pt>
                <c:pt idx="1287">
                  <c:v>14.433316420838951</c:v>
                </c:pt>
                <c:pt idx="1288">
                  <c:v>14.031891348027777</c:v>
                </c:pt>
                <c:pt idx="1289">
                  <c:v>14.766468647879627</c:v>
                </c:pt>
                <c:pt idx="1290">
                  <c:v>14.608315717522109</c:v>
                </c:pt>
                <c:pt idx="1291">
                  <c:v>14.244946310675658</c:v>
                </c:pt>
                <c:pt idx="1292">
                  <c:v>14.369428776140163</c:v>
                </c:pt>
                <c:pt idx="1293">
                  <c:v>14.811450153277733</c:v>
                </c:pt>
                <c:pt idx="1294">
                  <c:v>14.445530680872892</c:v>
                </c:pt>
                <c:pt idx="1295">
                  <c:v>14.702086748572002</c:v>
                </c:pt>
                <c:pt idx="1296">
                  <c:v>15.088072442713289</c:v>
                </c:pt>
                <c:pt idx="1297">
                  <c:v>15.467060462734754</c:v>
                </c:pt>
                <c:pt idx="1298">
                  <c:v>15.298969108882366</c:v>
                </c:pt>
                <c:pt idx="1299">
                  <c:v>15.686742656144585</c:v>
                </c:pt>
                <c:pt idx="1300">
                  <c:v>16.186353538544555</c:v>
                </c:pt>
                <c:pt idx="1301">
                  <c:v>16.641904235808589</c:v>
                </c:pt>
                <c:pt idx="1302">
                  <c:v>17.013407650499133</c:v>
                </c:pt>
                <c:pt idx="1303">
                  <c:v>17.734251436577331</c:v>
                </c:pt>
                <c:pt idx="1304">
                  <c:v>17.714220678979085</c:v>
                </c:pt>
                <c:pt idx="1305">
                  <c:v>17.640853852797957</c:v>
                </c:pt>
                <c:pt idx="1306">
                  <c:v>17.242369266947438</c:v>
                </c:pt>
                <c:pt idx="1307">
                  <c:v>17.650212904947335</c:v>
                </c:pt>
                <c:pt idx="1308">
                  <c:v>17.048843606878279</c:v>
                </c:pt>
                <c:pt idx="1309">
                  <c:v>16.508093516490298</c:v>
                </c:pt>
                <c:pt idx="1310">
                  <c:v>16.833748233480954</c:v>
                </c:pt>
                <c:pt idx="1311">
                  <c:v>16.813913898735773</c:v>
                </c:pt>
                <c:pt idx="1312">
                  <c:v>17.392413588645013</c:v>
                </c:pt>
                <c:pt idx="1313">
                  <c:v>17.817082821653017</c:v>
                </c:pt>
                <c:pt idx="1314">
                  <c:v>17.747171587070252</c:v>
                </c:pt>
                <c:pt idx="1315">
                  <c:v>16.168334756508983</c:v>
                </c:pt>
                <c:pt idx="1316">
                  <c:v>15.301285443522632</c:v>
                </c:pt>
                <c:pt idx="1317">
                  <c:v>14.818147965500813</c:v>
                </c:pt>
                <c:pt idx="1318">
                  <c:v>15.187607599503201</c:v>
                </c:pt>
                <c:pt idx="1319">
                  <c:v>15.846314974728777</c:v>
                </c:pt>
                <c:pt idx="1320">
                  <c:v>15.60619011880237</c:v>
                </c:pt>
                <c:pt idx="1321">
                  <c:v>17.354664745205124</c:v>
                </c:pt>
                <c:pt idx="1322">
                  <c:v>17.818620083397388</c:v>
                </c:pt>
                <c:pt idx="1323">
                  <c:v>18.155345895198028</c:v>
                </c:pt>
                <c:pt idx="1324">
                  <c:v>18.03543091100406</c:v>
                </c:pt>
                <c:pt idx="1325">
                  <c:v>18.015227044688338</c:v>
                </c:pt>
                <c:pt idx="1326">
                  <c:v>18.103452345519756</c:v>
                </c:pt>
                <c:pt idx="1327">
                  <c:v>18.512258455337726</c:v>
                </c:pt>
                <c:pt idx="1328">
                  <c:v>18.357282591774332</c:v>
                </c:pt>
                <c:pt idx="1329">
                  <c:v>18.34918799200199</c:v>
                </c:pt>
                <c:pt idx="1330">
                  <c:v>18.288868169301352</c:v>
                </c:pt>
                <c:pt idx="1331">
                  <c:v>18.441652313512737</c:v>
                </c:pt>
                <c:pt idx="1332">
                  <c:v>19.773068211462647</c:v>
                </c:pt>
                <c:pt idx="1333">
                  <c:v>19.582982970386748</c:v>
                </c:pt>
                <c:pt idx="1334">
                  <c:v>19.283561861298562</c:v>
                </c:pt>
                <c:pt idx="1335">
                  <c:v>19.30122950788105</c:v>
                </c:pt>
                <c:pt idx="1336">
                  <c:v>19.662279795641695</c:v>
                </c:pt>
                <c:pt idx="1337">
                  <c:v>19.315365967644599</c:v>
                </c:pt>
                <c:pt idx="1338">
                  <c:v>19.620740694824413</c:v>
                </c:pt>
                <c:pt idx="1339">
                  <c:v>19.722137498351533</c:v>
                </c:pt>
                <c:pt idx="1340">
                  <c:v>19.708766424745306</c:v>
                </c:pt>
                <c:pt idx="1341">
                  <c:v>19.370271076906977</c:v>
                </c:pt>
                <c:pt idx="1342">
                  <c:v>19.83365603880123</c:v>
                </c:pt>
                <c:pt idx="1343">
                  <c:v>20.44860672124296</c:v>
                </c:pt>
                <c:pt idx="1344">
                  <c:v>20.32341080299571</c:v>
                </c:pt>
                <c:pt idx="1345">
                  <c:v>20.545336792900446</c:v>
                </c:pt>
                <c:pt idx="1346">
                  <c:v>20.855200148690916</c:v>
                </c:pt>
                <c:pt idx="1347">
                  <c:v>20.45736201664219</c:v>
                </c:pt>
                <c:pt idx="1348">
                  <c:v>20.51760563376487</c:v>
                </c:pt>
                <c:pt idx="1349">
                  <c:v>20.608357012960195</c:v>
                </c:pt>
                <c:pt idx="1350">
                  <c:v>20.564596413297142</c:v>
                </c:pt>
                <c:pt idx="1351">
                  <c:v>20.812227546627387</c:v>
                </c:pt>
                <c:pt idx="1352">
                  <c:v>20.993501005229128</c:v>
                </c:pt>
                <c:pt idx="1353">
                  <c:v>21.109178247475118</c:v>
                </c:pt>
                <c:pt idx="1354">
                  <c:v>21.037901189606373</c:v>
                </c:pt>
                <c:pt idx="1355">
                  <c:v>21.164732079814648</c:v>
                </c:pt>
                <c:pt idx="1356">
                  <c:v>21.411974913826537</c:v>
                </c:pt>
                <c:pt idx="1357">
                  <c:v>21.263840187313022</c:v>
                </c:pt>
                <c:pt idx="1358">
                  <c:v>20.83337588946041</c:v>
                </c:pt>
                <c:pt idx="1359">
                  <c:v>20.05525008506384</c:v>
                </c:pt>
                <c:pt idx="1360">
                  <c:v>20.196492421281445</c:v>
                </c:pt>
                <c:pt idx="1361">
                  <c:v>20.29076369067031</c:v>
                </c:pt>
                <c:pt idx="1362">
                  <c:v>20.067951816142145</c:v>
                </c:pt>
                <c:pt idx="1363">
                  <c:v>20.535549404755631</c:v>
                </c:pt>
                <c:pt idx="1364">
                  <c:v>20.576450100818864</c:v>
                </c:pt>
                <c:pt idx="1365">
                  <c:v>20.395759282410257</c:v>
                </c:pt>
                <c:pt idx="1366">
                  <c:v>20.209473020394046</c:v>
                </c:pt>
                <c:pt idx="1367">
                  <c:v>19.911484108090328</c:v>
                </c:pt>
                <c:pt idx="1368">
                  <c:v>20.2191194224573</c:v>
                </c:pt>
                <c:pt idx="1369">
                  <c:v>20.802571764332679</c:v>
                </c:pt>
                <c:pt idx="1370">
                  <c:v>21.152737302036989</c:v>
                </c:pt>
                <c:pt idx="1371">
                  <c:v>21.642739261879651</c:v>
                </c:pt>
                <c:pt idx="1372">
                  <c:v>22.195426698019951</c:v>
                </c:pt>
                <c:pt idx="1373">
                  <c:v>22.71835675952061</c:v>
                </c:pt>
                <c:pt idx="1374">
                  <c:v>23.37641269151213</c:v>
                </c:pt>
                <c:pt idx="1375">
                  <c:v>23.284070256230539</c:v>
                </c:pt>
                <c:pt idx="1376">
                  <c:v>23.946007075299867</c:v>
                </c:pt>
                <c:pt idx="1377">
                  <c:v>23.926762764083286</c:v>
                </c:pt>
                <c:pt idx="1378">
                  <c:v>24.347586881114822</c:v>
                </c:pt>
                <c:pt idx="1379">
                  <c:v>25.027380664939113</c:v>
                </c:pt>
                <c:pt idx="1380">
                  <c:v>24.762465194644037</c:v>
                </c:pt>
                <c:pt idx="1381">
                  <c:v>25.976065550593393</c:v>
                </c:pt>
                <c:pt idx="1382">
                  <c:v>25.629930395216117</c:v>
                </c:pt>
                <c:pt idx="1383">
                  <c:v>25.424203848381527</c:v>
                </c:pt>
                <c:pt idx="1384">
                  <c:v>25.814043827699031</c:v>
                </c:pt>
                <c:pt idx="1385">
                  <c:v>25.966673558333849</c:v>
                </c:pt>
                <c:pt idx="1386">
                  <c:v>24.858411332348396</c:v>
                </c:pt>
                <c:pt idx="1387">
                  <c:v>25.412529121454963</c:v>
                </c:pt>
                <c:pt idx="1388">
                  <c:v>25.680115512876768</c:v>
                </c:pt>
                <c:pt idx="1389">
                  <c:v>26.483467720897213</c:v>
                </c:pt>
                <c:pt idx="1390">
                  <c:v>27.585612049012806</c:v>
                </c:pt>
                <c:pt idx="1391">
                  <c:v>27.72394616389397</c:v>
                </c:pt>
                <c:pt idx="1392">
                  <c:v>28.332870129950376</c:v>
                </c:pt>
                <c:pt idx="1393">
                  <c:v>29.265634883575952</c:v>
                </c:pt>
                <c:pt idx="1394">
                  <c:v>28.802458591871662</c:v>
                </c:pt>
                <c:pt idx="1395">
                  <c:v>27.585160338136543</c:v>
                </c:pt>
                <c:pt idx="1396">
                  <c:v>29.928362224688783</c:v>
                </c:pt>
                <c:pt idx="1397">
                  <c:v>31.256560616381275</c:v>
                </c:pt>
                <c:pt idx="1398">
                  <c:v>32.766637689669935</c:v>
                </c:pt>
                <c:pt idx="1399">
                  <c:v>32.586283486713178</c:v>
                </c:pt>
                <c:pt idx="1400">
                  <c:v>32.666581341708621</c:v>
                </c:pt>
                <c:pt idx="1401">
                  <c:v>32.901498179798118</c:v>
                </c:pt>
                <c:pt idx="1402">
                  <c:v>32.336600532812675</c:v>
                </c:pt>
                <c:pt idx="1403">
                  <c:v>33.030789042905418</c:v>
                </c:pt>
                <c:pt idx="1404">
                  <c:v>32.859968415052236</c:v>
                </c:pt>
                <c:pt idx="1405">
                  <c:v>34.709677782269985</c:v>
                </c:pt>
                <c:pt idx="1406">
                  <c:v>36.29692773642509</c:v>
                </c:pt>
                <c:pt idx="1407">
                  <c:v>37.27693404302876</c:v>
                </c:pt>
                <c:pt idx="1408">
                  <c:v>36.956598518969002</c:v>
                </c:pt>
                <c:pt idx="1409">
                  <c:v>36.802293460092017</c:v>
                </c:pt>
                <c:pt idx="1410">
                  <c:v>38.259645085248557</c:v>
                </c:pt>
                <c:pt idx="1411">
                  <c:v>35.423401024878316</c:v>
                </c:pt>
                <c:pt idx="1412">
                  <c:v>33.532356980834898</c:v>
                </c:pt>
                <c:pt idx="1413">
                  <c:v>33.773102879048139</c:v>
                </c:pt>
                <c:pt idx="1414">
                  <c:v>37.36939188392094</c:v>
                </c:pt>
                <c:pt idx="1415">
                  <c:v>38.820274780098146</c:v>
                </c:pt>
                <c:pt idx="1416">
                  <c:v>40.576957677208107</c:v>
                </c:pt>
                <c:pt idx="1417">
                  <c:v>40.400159229259948</c:v>
                </c:pt>
                <c:pt idx="1418">
                  <c:v>41.356103632712994</c:v>
                </c:pt>
                <c:pt idx="1419">
                  <c:v>42.704509516892159</c:v>
                </c:pt>
                <c:pt idx="1420">
                  <c:v>42.556676709518044</c:v>
                </c:pt>
                <c:pt idx="1421">
                  <c:v>42.180675911746931</c:v>
                </c:pt>
                <c:pt idx="1422">
                  <c:v>43.828035992805411</c:v>
                </c:pt>
                <c:pt idx="1423">
                  <c:v>41.930712159940448</c:v>
                </c:pt>
                <c:pt idx="1424">
                  <c:v>41.32345133471501</c:v>
                </c:pt>
                <c:pt idx="1425">
                  <c:v>40.552854399539868</c:v>
                </c:pt>
                <c:pt idx="1426">
                  <c:v>43.208290714613923</c:v>
                </c:pt>
                <c:pt idx="1427">
                  <c:v>44.197939761040558</c:v>
                </c:pt>
                <c:pt idx="1428">
                  <c:v>43.772578146937995</c:v>
                </c:pt>
                <c:pt idx="1429">
                  <c:v>42.185635887917307</c:v>
                </c:pt>
                <c:pt idx="1430">
                  <c:v>43.220748439965874</c:v>
                </c:pt>
                <c:pt idx="1431">
                  <c:v>43.528574288507734</c:v>
                </c:pt>
                <c:pt idx="1432">
                  <c:v>41.966050503324318</c:v>
                </c:pt>
                <c:pt idx="1433">
                  <c:v>42.781971567071452</c:v>
                </c:pt>
                <c:pt idx="1434">
                  <c:v>42.758093618269591</c:v>
                </c:pt>
                <c:pt idx="1435">
                  <c:v>42.869565494419504</c:v>
                </c:pt>
                <c:pt idx="1436">
                  <c:v>41.898007924884752</c:v>
                </c:pt>
                <c:pt idx="1437">
                  <c:v>39.369699044201376</c:v>
                </c:pt>
                <c:pt idx="1438">
                  <c:v>38.782142456784776</c:v>
                </c:pt>
                <c:pt idx="1439">
                  <c:v>37.274238004497207</c:v>
                </c:pt>
                <c:pt idx="1440">
                  <c:v>36.97886799702983</c:v>
                </c:pt>
                <c:pt idx="1441">
                  <c:v>35.834662651431294</c:v>
                </c:pt>
                <c:pt idx="1442">
                  <c:v>32.325837236178764</c:v>
                </c:pt>
                <c:pt idx="1443">
                  <c:v>32.173901168360693</c:v>
                </c:pt>
                <c:pt idx="1444">
                  <c:v>34.074643217140036</c:v>
                </c:pt>
                <c:pt idx="1445">
                  <c:v>33.068534411112772</c:v>
                </c:pt>
                <c:pt idx="1446">
                  <c:v>32.16303868744437</c:v>
                </c:pt>
                <c:pt idx="1447">
                  <c:v>31.404318760780161</c:v>
                </c:pt>
                <c:pt idx="1448">
                  <c:v>27.667392586862505</c:v>
                </c:pt>
                <c:pt idx="1449">
                  <c:v>28.577373113360114</c:v>
                </c:pt>
                <c:pt idx="1450">
                  <c:v>30.005103811056827</c:v>
                </c:pt>
                <c:pt idx="1451">
                  <c:v>30.499953255020465</c:v>
                </c:pt>
                <c:pt idx="1452">
                  <c:v>30.277204433096003</c:v>
                </c:pt>
                <c:pt idx="1453">
                  <c:v>29.085704152008436</c:v>
                </c:pt>
                <c:pt idx="1454">
                  <c:v>30.292130640918689</c:v>
                </c:pt>
                <c:pt idx="1455">
                  <c:v>29.005883253118689</c:v>
                </c:pt>
                <c:pt idx="1456">
                  <c:v>28.128107508688348</c:v>
                </c:pt>
                <c:pt idx="1457">
                  <c:v>26.387672541183356</c:v>
                </c:pt>
                <c:pt idx="1458">
                  <c:v>23.463120467431448</c:v>
                </c:pt>
                <c:pt idx="1459">
                  <c:v>23.58871352884238</c:v>
                </c:pt>
                <c:pt idx="1460">
                  <c:v>22.365036801224331</c:v>
                </c:pt>
                <c:pt idx="1461">
                  <c:v>21.956233863659079</c:v>
                </c:pt>
                <c:pt idx="1462">
                  <c:v>23.348396502725127</c:v>
                </c:pt>
                <c:pt idx="1463">
                  <c:v>23.101442537685635</c:v>
                </c:pt>
                <c:pt idx="1464">
                  <c:v>22.89834857661322</c:v>
                </c:pt>
                <c:pt idx="1465">
                  <c:v>21.214102123415284</c:v>
                </c:pt>
                <c:pt idx="1466">
                  <c:v>21.30971902699099</c:v>
                </c:pt>
                <c:pt idx="1467">
                  <c:v>22.427939577730893</c:v>
                </c:pt>
                <c:pt idx="1468">
                  <c:v>23.591080453481485</c:v>
                </c:pt>
                <c:pt idx="1469">
                  <c:v>24.832223259531055</c:v>
                </c:pt>
                <c:pt idx="1470">
                  <c:v>24.867329101268776</c:v>
                </c:pt>
                <c:pt idx="1471">
                  <c:v>24.642251409932165</c:v>
                </c:pt>
                <c:pt idx="1472">
                  <c:v>25.243686752606258</c:v>
                </c:pt>
                <c:pt idx="1473">
                  <c:v>25.682756070579689</c:v>
                </c:pt>
                <c:pt idx="1474">
                  <c:v>25.94679821842012</c:v>
                </c:pt>
                <c:pt idx="1475">
                  <c:v>26.635170511081537</c:v>
                </c:pt>
                <c:pt idx="1476">
                  <c:v>27.65854035573658</c:v>
                </c:pt>
                <c:pt idx="1477">
                  <c:v>27.650862036740225</c:v>
                </c:pt>
                <c:pt idx="1478">
                  <c:v>26.886530384035872</c:v>
                </c:pt>
                <c:pt idx="1479">
                  <c:v>26.900577508444893</c:v>
                </c:pt>
                <c:pt idx="1480">
                  <c:v>25.902814292943766</c:v>
                </c:pt>
                <c:pt idx="1481">
                  <c:v>26.401285366474912</c:v>
                </c:pt>
                <c:pt idx="1482">
                  <c:v>25.695888646268553</c:v>
                </c:pt>
                <c:pt idx="1483">
                  <c:v>25.174462226477775</c:v>
                </c:pt>
                <c:pt idx="1484">
                  <c:v>25.668406776357699</c:v>
                </c:pt>
                <c:pt idx="1485">
                  <c:v>25.411655665489334</c:v>
                </c:pt>
                <c:pt idx="1486">
                  <c:v>26.46531081481805</c:v>
                </c:pt>
                <c:pt idx="1487">
                  <c:v>27.144808694741243</c:v>
                </c:pt>
                <c:pt idx="1488">
                  <c:v>26.587250697970383</c:v>
                </c:pt>
                <c:pt idx="1489">
                  <c:v>26.744863128101187</c:v>
                </c:pt>
                <c:pt idx="1490">
                  <c:v>26.339142131057937</c:v>
                </c:pt>
                <c:pt idx="1491">
                  <c:v>25.408922569114466</c:v>
                </c:pt>
                <c:pt idx="1492">
                  <c:v>25.650230187182977</c:v>
                </c:pt>
                <c:pt idx="1493">
                  <c:v>26.068394871884006</c:v>
                </c:pt>
                <c:pt idx="1494">
                  <c:v>26.287871091254754</c:v>
                </c:pt>
                <c:pt idx="1495">
                  <c:v>26.104381410936167</c:v>
                </c:pt>
                <c:pt idx="1496">
                  <c:v>25.730122990164478</c:v>
                </c:pt>
                <c:pt idx="1497">
                  <c:v>24.876538723647965</c:v>
                </c:pt>
                <c:pt idx="1498">
                  <c:v>25.931783309069029</c:v>
                </c:pt>
                <c:pt idx="1499">
                  <c:v>26.443803114292422</c:v>
                </c:pt>
                <c:pt idx="1500">
                  <c:v>26.468702626685733</c:v>
                </c:pt>
                <c:pt idx="1501">
                  <c:v>26.249624763583306</c:v>
                </c:pt>
                <c:pt idx="1502">
                  <c:v>26.327837778667696</c:v>
                </c:pt>
                <c:pt idx="1503">
                  <c:v>26.147280943874538</c:v>
                </c:pt>
                <c:pt idx="1504">
                  <c:v>25.650640708757351</c:v>
                </c:pt>
                <c:pt idx="1505">
                  <c:v>24.74958224164639</c:v>
                </c:pt>
                <c:pt idx="1506">
                  <c:v>24.696786766853322</c:v>
                </c:pt>
                <c:pt idx="1507">
                  <c:v>25.051393562010976</c:v>
                </c:pt>
                <c:pt idx="1508">
                  <c:v>25.644156440797396</c:v>
                </c:pt>
                <c:pt idx="1509">
                  <c:v>26.538040282101726</c:v>
                </c:pt>
                <c:pt idx="1510">
                  <c:v>26.928020270856489</c:v>
                </c:pt>
                <c:pt idx="1511">
                  <c:v>27.282689787571691</c:v>
                </c:pt>
                <c:pt idx="1512">
                  <c:v>27.20753665680714</c:v>
                </c:pt>
                <c:pt idx="1513">
                  <c:v>27.315181413516616</c:v>
                </c:pt>
                <c:pt idx="1514">
                  <c:v>26.2276055546509</c:v>
                </c:pt>
                <c:pt idx="1515">
                  <c:v>26.976268314189085</c:v>
                </c:pt>
                <c:pt idx="1516">
                  <c:v>27.548490451851265</c:v>
                </c:pt>
                <c:pt idx="1517">
                  <c:v>27.418262740410608</c:v>
                </c:pt>
                <c:pt idx="1518">
                  <c:v>27.410088167204325</c:v>
                </c:pt>
                <c:pt idx="1519">
                  <c:v>26.148607189312326</c:v>
                </c:pt>
                <c:pt idx="1520">
                  <c:v>26.72574304769692</c:v>
                </c:pt>
                <c:pt idx="1521">
                  <c:v>27.320648130462029</c:v>
                </c:pt>
                <c:pt idx="1522">
                  <c:v>25.72905357949838</c:v>
                </c:pt>
                <c:pt idx="1523">
                  <c:v>25.955510105240229</c:v>
                </c:pt>
                <c:pt idx="1524">
                  <c:v>24.022317760836827</c:v>
                </c:pt>
                <c:pt idx="1525">
                  <c:v>23.495263401811787</c:v>
                </c:pt>
                <c:pt idx="1526">
                  <c:v>22.606810842249338</c:v>
                </c:pt>
                <c:pt idx="1527">
                  <c:v>23.356040643201606</c:v>
                </c:pt>
                <c:pt idx="1528">
                  <c:v>23.696432116623175</c:v>
                </c:pt>
                <c:pt idx="1529">
                  <c:v>22.416812802281932</c:v>
                </c:pt>
                <c:pt idx="1530">
                  <c:v>20.907206462661577</c:v>
                </c:pt>
                <c:pt idx="1531">
                  <c:v>21.401617360047929</c:v>
                </c:pt>
                <c:pt idx="1532">
                  <c:v>20.362733946097514</c:v>
                </c:pt>
                <c:pt idx="1533">
                  <c:v>16.387356548789835</c:v>
                </c:pt>
                <c:pt idx="1534">
                  <c:v>15.259659405704577</c:v>
                </c:pt>
                <c:pt idx="1535">
                  <c:v>15.376080747423767</c:v>
                </c:pt>
                <c:pt idx="1536">
                  <c:v>15.174651936879666</c:v>
                </c:pt>
                <c:pt idx="1537">
                  <c:v>14.122181801918895</c:v>
                </c:pt>
                <c:pt idx="1538">
                  <c:v>13.323667656863925</c:v>
                </c:pt>
                <c:pt idx="1539">
                  <c:v>14.981866453039244</c:v>
                </c:pt>
                <c:pt idx="1540">
                  <c:v>15.996355755263149</c:v>
                </c:pt>
                <c:pt idx="1541">
                  <c:v>16.384182816215336</c:v>
                </c:pt>
                <c:pt idx="1542">
                  <c:v>16.694620816995609</c:v>
                </c:pt>
                <c:pt idx="1543">
                  <c:v>18.094069801576072</c:v>
                </c:pt>
                <c:pt idx="1544">
                  <c:v>18.831902264840068</c:v>
                </c:pt>
                <c:pt idx="1545">
                  <c:v>19.358008443486831</c:v>
                </c:pt>
                <c:pt idx="1546">
                  <c:v>19.812761079966048</c:v>
                </c:pt>
                <c:pt idx="1547">
                  <c:v>20.322376500216532</c:v>
                </c:pt>
                <c:pt idx="1548">
                  <c:v>20.527859801454401</c:v>
                </c:pt>
                <c:pt idx="1549">
                  <c:v>19.920539306600432</c:v>
                </c:pt>
                <c:pt idx="1550">
                  <c:v>21.004601209715354</c:v>
                </c:pt>
                <c:pt idx="1551">
                  <c:v>21.804845599625146</c:v>
                </c:pt>
                <c:pt idx="1552">
                  <c:v>20.480068638423393</c:v>
                </c:pt>
                <c:pt idx="1553">
                  <c:v>19.742039853739445</c:v>
                </c:pt>
                <c:pt idx="1554">
                  <c:v>19.6686604707177</c:v>
                </c:pt>
                <c:pt idx="1555">
                  <c:v>19.77029917435857</c:v>
                </c:pt>
                <c:pt idx="1556">
                  <c:v>20.381395233204021</c:v>
                </c:pt>
                <c:pt idx="1557">
                  <c:v>21.240127651759412</c:v>
                </c:pt>
                <c:pt idx="1558">
                  <c:v>21.700723827760605</c:v>
                </c:pt>
                <c:pt idx="1559">
                  <c:v>22.396379773044206</c:v>
                </c:pt>
                <c:pt idx="1560">
                  <c:v>22.978299430554973</c:v>
                </c:pt>
                <c:pt idx="1561">
                  <c:v>23.489828703298521</c:v>
                </c:pt>
                <c:pt idx="1562">
                  <c:v>22.899336430143634</c:v>
                </c:pt>
                <c:pt idx="1563">
                  <c:v>23.143929447285942</c:v>
                </c:pt>
                <c:pt idx="1564">
                  <c:v>23.059491506095338</c:v>
                </c:pt>
                <c:pt idx="1565">
                  <c:v>22.10083128661099</c:v>
                </c:pt>
                <c:pt idx="1566">
                  <c:v>22.610981701156625</c:v>
                </c:pt>
                <c:pt idx="1567">
                  <c:v>20.049852721660493</c:v>
                </c:pt>
                <c:pt idx="1568">
                  <c:v>19.69811456887771</c:v>
                </c:pt>
                <c:pt idx="1569">
                  <c:v>20.155824786688747</c:v>
                </c:pt>
                <c:pt idx="1570">
                  <c:v>20.345246797645817</c:v>
                </c:pt>
                <c:pt idx="1571">
                  <c:v>20.523575499431697</c:v>
                </c:pt>
                <c:pt idx="1572">
                  <c:v>21.213008091803445</c:v>
                </c:pt>
                <c:pt idx="1573">
                  <c:v>21.797435963717529</c:v>
                </c:pt>
                <c:pt idx="1574">
                  <c:v>22.053943972904705</c:v>
                </c:pt>
                <c:pt idx="1575">
                  <c:v>21.779246906824895</c:v>
                </c:pt>
                <c:pt idx="1576">
                  <c:v>20.941467419743475</c:v>
                </c:pt>
                <c:pt idx="1577">
                  <c:v>20.547504086856087</c:v>
                </c:pt>
                <c:pt idx="1578">
                  <c:v>20.99934129338056</c:v>
                </c:pt>
                <c:pt idx="1579">
                  <c:v>21.410428453442929</c:v>
                </c:pt>
                <c:pt idx="1580">
                  <c:v>21.78369030172767</c:v>
                </c:pt>
                <c:pt idx="1581">
                  <c:v>21.57710965452878</c:v>
                </c:pt>
                <c:pt idx="1582">
                  <c:v>20.898162059573693</c:v>
                </c:pt>
                <c:pt idx="1583">
                  <c:v>21.238261139845605</c:v>
                </c:pt>
                <c:pt idx="1584">
                  <c:v>21.900475413821805</c:v>
                </c:pt>
                <c:pt idx="1585">
                  <c:v>22.052724336861939</c:v>
                </c:pt>
                <c:pt idx="1586">
                  <c:v>22.419207114602575</c:v>
                </c:pt>
                <c:pt idx="1587">
                  <c:v>22.595655396105592</c:v>
                </c:pt>
                <c:pt idx="1588">
                  <c:v>23.411841781842401</c:v>
                </c:pt>
                <c:pt idx="1589">
                  <c:v>22.925333173915327</c:v>
                </c:pt>
                <c:pt idx="1590">
                  <c:v>23.492460177159636</c:v>
                </c:pt>
                <c:pt idx="1591">
                  <c:v>23.356649094916087</c:v>
                </c:pt>
                <c:pt idx="1592">
                  <c:v>23.44228716796059</c:v>
                </c:pt>
                <c:pt idx="1593">
                  <c:v>23.834737887631423</c:v>
                </c:pt>
                <c:pt idx="1594">
                  <c:v>24.642077092412048</c:v>
                </c:pt>
                <c:pt idx="1595">
                  <c:v>24.86186929646194</c:v>
                </c:pt>
                <c:pt idx="1596">
                  <c:v>24.859609093632709</c:v>
                </c:pt>
                <c:pt idx="1597">
                  <c:v>24.590930877894134</c:v>
                </c:pt>
                <c:pt idx="1598">
                  <c:v>24.956039153965389</c:v>
                </c:pt>
                <c:pt idx="1599">
                  <c:v>24.786315396962632</c:v>
                </c:pt>
                <c:pt idx="1600">
                  <c:v>24.943274109902582</c:v>
                </c:pt>
                <c:pt idx="1601">
                  <c:v>25.558007623511294</c:v>
                </c:pt>
                <c:pt idx="1602">
                  <c:v>25.81754597615873</c:v>
                </c:pt>
                <c:pt idx="1603">
                  <c:v>25.617606421799394</c:v>
                </c:pt>
                <c:pt idx="1604">
                  <c:v>25.918436892606188</c:v>
                </c:pt>
                <c:pt idx="1605">
                  <c:v>25.162748283083246</c:v>
                </c:pt>
                <c:pt idx="1606">
                  <c:v>26.606817147143417</c:v>
                </c:pt>
                <c:pt idx="1607">
                  <c:v>26.794085482572552</c:v>
                </c:pt>
                <c:pt idx="1608">
                  <c:v>26.492295420383119</c:v>
                </c:pt>
                <c:pt idx="1609">
                  <c:v>26.995513699383242</c:v>
                </c:pt>
                <c:pt idx="1610">
                  <c:v>26.72860545292847</c:v>
                </c:pt>
                <c:pt idx="1611">
                  <c:v>26.791371680192324</c:v>
                </c:pt>
                <c:pt idx="1612">
                  <c:v>26.806111379650826</c:v>
                </c:pt>
                <c:pt idx="1613">
                  <c:v>26.495895292784841</c:v>
                </c:pt>
                <c:pt idx="1614">
                  <c:v>26.381136336399695</c:v>
                </c:pt>
                <c:pt idx="1615">
                  <c:v>25.693658417057705</c:v>
                </c:pt>
                <c:pt idx="1616">
                  <c:v>24.496752170486431</c:v>
                </c:pt>
                <c:pt idx="1617">
                  <c:v>25.49144104606675</c:v>
                </c:pt>
                <c:pt idx="1618">
                  <c:v>26.225851890971931</c:v>
                </c:pt>
                <c:pt idx="1619">
                  <c:v>25.96542403712418</c:v>
                </c:pt>
                <c:pt idx="1620">
                  <c:v>24.206167203878476</c:v>
                </c:pt>
                <c:pt idx="1621">
                  <c:v>24.002606777289753</c:v>
                </c:pt>
                <c:pt idx="1622">
                  <c:v>25.372298620187912</c:v>
                </c:pt>
                <c:pt idx="1623">
                  <c:v>25.922337543673876</c:v>
                </c:pt>
                <c:pt idx="1624">
                  <c:v>25.694709923449963</c:v>
                </c:pt>
                <c:pt idx="1625">
                  <c:v>25.840372927670508</c:v>
                </c:pt>
                <c:pt idx="1626">
                  <c:v>26.694003256096295</c:v>
                </c:pt>
                <c:pt idx="1627">
                  <c:v>26.948872433723864</c:v>
                </c:pt>
                <c:pt idx="1628">
                  <c:v>26.727873346478532</c:v>
                </c:pt>
                <c:pt idx="1629">
                  <c:v>26.525143085070592</c:v>
                </c:pt>
                <c:pt idx="1630">
                  <c:v>26.850953531056255</c:v>
                </c:pt>
                <c:pt idx="1631">
                  <c:v>27.865098223923528</c:v>
                </c:pt>
                <c:pt idx="1632">
                  <c:v>28.063573742124454</c:v>
                </c:pt>
                <c:pt idx="1633">
                  <c:v>28.655106525184124</c:v>
                </c:pt>
                <c:pt idx="1634">
                  <c:v>29.086921742464632</c:v>
                </c:pt>
                <c:pt idx="1635">
                  <c:v>28.904245956275155</c:v>
                </c:pt>
                <c:pt idx="1636">
                  <c:v>29.313344980271435</c:v>
                </c:pt>
                <c:pt idx="1637">
                  <c:v>29.748503240632754</c:v>
                </c:pt>
                <c:pt idx="1638">
                  <c:v>30.002220744018562</c:v>
                </c:pt>
                <c:pt idx="1639">
                  <c:v>29.914959397497483</c:v>
                </c:pt>
                <c:pt idx="1640">
                  <c:v>30.1681144106789</c:v>
                </c:pt>
                <c:pt idx="1641">
                  <c:v>30.920393290333838</c:v>
                </c:pt>
                <c:pt idx="1642">
                  <c:v>31.298913333880272</c:v>
                </c:pt>
                <c:pt idx="1643">
                  <c:v>32.086132007705991</c:v>
                </c:pt>
                <c:pt idx="1644">
                  <c:v>33.30734382803066</c:v>
                </c:pt>
                <c:pt idx="1645">
                  <c:v>32.03538233925029</c:v>
                </c:pt>
                <c:pt idx="1646">
                  <c:v>31.808409057643122</c:v>
                </c:pt>
                <c:pt idx="1647">
                  <c:v>30.970179293325216</c:v>
                </c:pt>
                <c:pt idx="1648">
                  <c:v>31.243615074864607</c:v>
                </c:pt>
                <c:pt idx="1649">
                  <c:v>31.630556496454599</c:v>
                </c:pt>
                <c:pt idx="1650">
                  <c:v>31.886366962158984</c:v>
                </c:pt>
                <c:pt idx="1651">
                  <c:v>32.390276880301116</c:v>
                </c:pt>
                <c:pt idx="1652">
                  <c:v>32.622891120500192</c:v>
                </c:pt>
                <c:pt idx="1653">
                  <c:v>31.037961078006497</c:v>
                </c:pt>
                <c:pt idx="1654">
                  <c:v>30.195583406705239</c:v>
                </c:pt>
                <c:pt idx="1655">
                  <c:v>28.291857012072867</c:v>
                </c:pt>
                <c:pt idx="1656">
                  <c:v>28.38016446354758</c:v>
                </c:pt>
                <c:pt idx="1657">
                  <c:v>29.541548965131213</c:v>
                </c:pt>
                <c:pt idx="1658">
                  <c:v>29.576196014784824</c:v>
                </c:pt>
                <c:pt idx="1659">
                  <c:v>30.133517171387521</c:v>
                </c:pt>
                <c:pt idx="1660">
                  <c:v>29.242030936939852</c:v>
                </c:pt>
                <c:pt idx="1661">
                  <c:v>29.283796275306265</c:v>
                </c:pt>
                <c:pt idx="1662">
                  <c:v>29.986685335042523</c:v>
                </c:pt>
                <c:pt idx="1663">
                  <c:v>28.705397371833072</c:v>
                </c:pt>
                <c:pt idx="1664">
                  <c:v>29.229520233035277</c:v>
                </c:pt>
                <c:pt idx="1665">
                  <c:v>28.84112288195341</c:v>
                </c:pt>
                <c:pt idx="1666">
                  <c:v>29.836867659083435</c:v>
                </c:pt>
                <c:pt idx="1667">
                  <c:v>30.331822322243294</c:v>
                </c:pt>
                <c:pt idx="1668">
                  <c:v>30.985220300230701</c:v>
                </c:pt>
                <c:pt idx="1669">
                  <c:v>30.729689264735747</c:v>
                </c:pt>
                <c:pt idx="1670">
                  <c:v>24.817168629099424</c:v>
                </c:pt>
                <c:pt idx="1671">
                  <c:v>25.927358825280173</c:v>
                </c:pt>
                <c:pt idx="1672">
                  <c:v>27.328480997698463</c:v>
                </c:pt>
                <c:pt idx="1673">
                  <c:v>28.838315955122852</c:v>
                </c:pt>
                <c:pt idx="1674">
                  <c:v>29.599194927667007</c:v>
                </c:pt>
                <c:pt idx="1675">
                  <c:v>31.158208965355232</c:v>
                </c:pt>
                <c:pt idx="1676">
                  <c:v>30.839426043811255</c:v>
                </c:pt>
                <c:pt idx="1677">
                  <c:v>31.283694032592855</c:v>
                </c:pt>
                <c:pt idx="1678">
                  <c:v>32.473204096612569</c:v>
                </c:pt>
                <c:pt idx="1679">
                  <c:v>33.765591418117097</c:v>
                </c:pt>
                <c:pt idx="1680">
                  <c:v>34.512432294106908</c:v>
                </c:pt>
                <c:pt idx="1681">
                  <c:v>35.103907171969823</c:v>
                </c:pt>
                <c:pt idx="1682">
                  <c:v>35.04254511219208</c:v>
                </c:pt>
                <c:pt idx="1683">
                  <c:v>36.719814109133004</c:v>
                </c:pt>
                <c:pt idx="1684">
                  <c:v>36.552133989799074</c:v>
                </c:pt>
                <c:pt idx="1685">
                  <c:v>36.696258013088368</c:v>
                </c:pt>
                <c:pt idx="1686">
                  <c:v>37.443383184615392</c:v>
                </c:pt>
                <c:pt idx="1687">
                  <c:v>37.973500614070481</c:v>
                </c:pt>
                <c:pt idx="1688">
                  <c:v>37.620346686651196</c:v>
                </c:pt>
                <c:pt idx="1689">
                  <c:v>37.253025000325316</c:v>
                </c:pt>
                <c:pt idx="1690">
                  <c:v>38.582627497719209</c:v>
                </c:pt>
                <c:pt idx="1691">
                  <c:v>38.304849873467447</c:v>
                </c:pt>
                <c:pt idx="1692">
                  <c:v>36.936758070297451</c:v>
                </c:pt>
                <c:pt idx="1693">
                  <c:v>35.287149225694876</c:v>
                </c:pt>
                <c:pt idx="1694">
                  <c:v>34.270798693291731</c:v>
                </c:pt>
                <c:pt idx="1695">
                  <c:v>33.889164755913846</c:v>
                </c:pt>
                <c:pt idx="1696">
                  <c:v>30.673155079545133</c:v>
                </c:pt>
                <c:pt idx="1697">
                  <c:v>29.047721395103835</c:v>
                </c:pt>
                <c:pt idx="1698">
                  <c:v>29.004618317208934</c:v>
                </c:pt>
                <c:pt idx="1699">
                  <c:v>30.698763365175282</c:v>
                </c:pt>
                <c:pt idx="1700">
                  <c:v>28.229884655821969</c:v>
                </c:pt>
                <c:pt idx="1701">
                  <c:v>27.080766925400699</c:v>
                </c:pt>
                <c:pt idx="1702">
                  <c:v>28.378949016273317</c:v>
                </c:pt>
                <c:pt idx="1703">
                  <c:v>28.31690128452729</c:v>
                </c:pt>
                <c:pt idx="1704">
                  <c:v>28.334813423755694</c:v>
                </c:pt>
                <c:pt idx="1705">
                  <c:v>28.919762943866644</c:v>
                </c:pt>
                <c:pt idx="1706">
                  <c:v>27.953041469070065</c:v>
                </c:pt>
                <c:pt idx="1707">
                  <c:v>28.764684077100377</c:v>
                </c:pt>
                <c:pt idx="1708">
                  <c:v>28.818016714331748</c:v>
                </c:pt>
                <c:pt idx="1709">
                  <c:v>30.117573508386638</c:v>
                </c:pt>
                <c:pt idx="1710">
                  <c:v>30.815258805052601</c:v>
                </c:pt>
              </c:numCache>
            </c:numRef>
          </c:yVal>
          <c:smooth val="0"/>
          <c:extLst>
            <c:ext xmlns:c16="http://schemas.microsoft.com/office/drawing/2014/chart" uri="{C3380CC4-5D6E-409C-BE32-E72D297353CC}">
              <c16:uniqueId val="{00000000-8FEB-4002-8741-1F90964A1CD8}"/>
            </c:ext>
          </c:extLst>
        </c:ser>
        <c:dLbls>
          <c:showLegendKey val="0"/>
          <c:showVal val="0"/>
          <c:showCatName val="0"/>
          <c:showSerName val="0"/>
          <c:showPercent val="0"/>
          <c:showBubbleSize val="0"/>
        </c:dLbls>
        <c:axId val="545823008"/>
        <c:axId val="1"/>
      </c:scatterChart>
      <c:scatterChart>
        <c:scatterStyle val="lineMarker"/>
        <c:varyColors val="0"/>
        <c:ser>
          <c:idx val="1"/>
          <c:order val="1"/>
          <c:tx>
            <c:v>Interest Rate</c:v>
          </c:tx>
          <c:spPr>
            <a:ln>
              <a:solidFill>
                <a:srgbClr val="FF0000"/>
              </a:solidFill>
              <a:prstDash val="sysDash"/>
            </a:ln>
          </c:spPr>
          <c:marker>
            <c:symbol val="none"/>
          </c:marker>
          <c:xVal>
            <c:numRef>
              <c:f>Data!$F$129:$F$1842</c:f>
              <c:numCache>
                <c:formatCode>0.00</c:formatCode>
                <c:ptCount val="1714"/>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xVal>
          <c:yVal>
            <c:numRef>
              <c:f>Data!$G$129:$G$1842</c:f>
              <c:numCache>
                <c:formatCode>0.00</c:formatCode>
                <c:ptCount val="1714"/>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3.81</c:v>
                </c:pt>
                <c:pt idx="1711">
                  <c:v>0</c:v>
                </c:pt>
              </c:numCache>
            </c:numRef>
          </c:yVal>
          <c:smooth val="0"/>
          <c:extLst>
            <c:ext xmlns:c16="http://schemas.microsoft.com/office/drawing/2014/chart" uri="{C3380CC4-5D6E-409C-BE32-E72D297353CC}">
              <c16:uniqueId val="{00000001-8FEB-4002-8741-1F90964A1CD8}"/>
            </c:ext>
          </c:extLst>
        </c:ser>
        <c:dLbls>
          <c:showLegendKey val="0"/>
          <c:showVal val="0"/>
          <c:showCatName val="0"/>
          <c:showSerName val="0"/>
          <c:showPercent val="0"/>
          <c:showBubbleSize val="0"/>
        </c:dLbls>
        <c:axId val="3"/>
        <c:axId val="4"/>
      </c:scatterChart>
      <c:valAx>
        <c:axId val="545823008"/>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8833647539365E-3"/>
              <c:y val="0.25348621981152886"/>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545823008"/>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Data!$F$129:$F$1846</c:f>
              <c:numCache>
                <c:formatCode>0.00</c:formatCode>
                <c:ptCount val="1718"/>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cat>
          <c:val>
            <c:numRef>
              <c:f>Data!$Q$129:$Q$1846</c:f>
              <c:numCache>
                <c:formatCode>0.00%</c:formatCode>
                <c:ptCount val="1718"/>
                <c:pt idx="0">
                  <c:v>-1.0488999915277748E-2</c:v>
                </c:pt>
                <c:pt idx="1">
                  <c:v>-1.1392839551264057E-2</c:v>
                </c:pt>
                <c:pt idx="2">
                  <c:v>-1.3123118077292363E-2</c:v>
                </c:pt>
                <c:pt idx="3">
                  <c:v>-7.5035017219817618E-3</c:v>
                </c:pt>
                <c:pt idx="4">
                  <c:v>-8.8810899862742376E-3</c:v>
                </c:pt>
                <c:pt idx="5">
                  <c:v>-7.7324654335102216E-3</c:v>
                </c:pt>
                <c:pt idx="6">
                  <c:v>-4.0478721406957199E-3</c:v>
                </c:pt>
                <c:pt idx="7">
                  <c:v>2.1436052233798006E-3</c:v>
                </c:pt>
                <c:pt idx="8">
                  <c:v>5.564050621919725E-3</c:v>
                </c:pt>
                <c:pt idx="9">
                  <c:v>6.724035747653706E-3</c:v>
                </c:pt>
                <c:pt idx="10">
                  <c:v>5.0693073656584084E-3</c:v>
                </c:pt>
                <c:pt idx="11">
                  <c:v>4.8775071089470767E-3</c:v>
                </c:pt>
                <c:pt idx="12">
                  <c:v>6.0631781355543271E-3</c:v>
                </c:pt>
                <c:pt idx="13">
                  <c:v>9.1749223696453511E-3</c:v>
                </c:pt>
                <c:pt idx="14">
                  <c:v>7.9781280657485257E-3</c:v>
                </c:pt>
                <c:pt idx="15">
                  <c:v>7.4981727357587638E-3</c:v>
                </c:pt>
                <c:pt idx="16">
                  <c:v>9.9918347756730239E-3</c:v>
                </c:pt>
                <c:pt idx="17">
                  <c:v>1.2729276253183243E-2</c:v>
                </c:pt>
                <c:pt idx="18">
                  <c:v>9.0931419186626936E-3</c:v>
                </c:pt>
                <c:pt idx="19">
                  <c:v>8.0445140503407342E-3</c:v>
                </c:pt>
                <c:pt idx="20">
                  <c:v>2.413782879711536E-3</c:v>
                </c:pt>
                <c:pt idx="21">
                  <c:v>4.945010915350101E-3</c:v>
                </c:pt>
                <c:pt idx="22">
                  <c:v>3.5008618493167359E-3</c:v>
                </c:pt>
                <c:pt idx="23">
                  <c:v>3.1815143101115995E-3</c:v>
                </c:pt>
                <c:pt idx="24">
                  <c:v>3.6494449665530337E-3</c:v>
                </c:pt>
                <c:pt idx="25">
                  <c:v>4.730537555653086E-3</c:v>
                </c:pt>
                <c:pt idx="26">
                  <c:v>2.4952795648935377E-3</c:v>
                </c:pt>
                <c:pt idx="27">
                  <c:v>-2.7539500508171055E-4</c:v>
                </c:pt>
                <c:pt idx="28">
                  <c:v>1.5315856185122018E-3</c:v>
                </c:pt>
                <c:pt idx="29">
                  <c:v>-7.5976968980641379E-4</c:v>
                </c:pt>
                <c:pt idx="30">
                  <c:v>-2.893784310230893E-3</c:v>
                </c:pt>
                <c:pt idx="31">
                  <c:v>2.1712055410356979E-4</c:v>
                </c:pt>
                <c:pt idx="32">
                  <c:v>-2.0348484115957077E-3</c:v>
                </c:pt>
                <c:pt idx="33">
                  <c:v>2.1206134844089369E-3</c:v>
                </c:pt>
                <c:pt idx="34">
                  <c:v>2.6325881891270456E-3</c:v>
                </c:pt>
                <c:pt idx="35">
                  <c:v>3.5706001324259107E-3</c:v>
                </c:pt>
                <c:pt idx="36">
                  <c:v>4.2286421889659587E-3</c:v>
                </c:pt>
                <c:pt idx="37">
                  <c:v>2.5658227261833311E-3</c:v>
                </c:pt>
                <c:pt idx="38">
                  <c:v>2.9697008462466201E-3</c:v>
                </c:pt>
                <c:pt idx="39">
                  <c:v>4.3444054785742731E-3</c:v>
                </c:pt>
                <c:pt idx="40">
                  <c:v>7.7210795261653253E-3</c:v>
                </c:pt>
                <c:pt idx="41">
                  <c:v>1.3335959139286327E-2</c:v>
                </c:pt>
                <c:pt idx="42">
                  <c:v>1.0776582875225441E-2</c:v>
                </c:pt>
                <c:pt idx="43">
                  <c:v>7.1264007069202495E-3</c:v>
                </c:pt>
                <c:pt idx="44">
                  <c:v>7.6948439400387481E-3</c:v>
                </c:pt>
                <c:pt idx="45">
                  <c:v>9.9265400778954793E-3</c:v>
                </c:pt>
                <c:pt idx="46">
                  <c:v>8.4526608310660362E-3</c:v>
                </c:pt>
                <c:pt idx="47">
                  <c:v>6.7139154078263014E-3</c:v>
                </c:pt>
                <c:pt idx="48">
                  <c:v>8.5123158224836709E-3</c:v>
                </c:pt>
                <c:pt idx="49">
                  <c:v>8.2929509633673237E-3</c:v>
                </c:pt>
                <c:pt idx="50">
                  <c:v>4.2926131988318961E-3</c:v>
                </c:pt>
                <c:pt idx="51">
                  <c:v>5.7379374721847481E-3</c:v>
                </c:pt>
                <c:pt idx="52">
                  <c:v>5.1448214108692769E-3</c:v>
                </c:pt>
                <c:pt idx="53">
                  <c:v>3.2111125845226407E-3</c:v>
                </c:pt>
                <c:pt idx="54">
                  <c:v>2.7569141791608381E-3</c:v>
                </c:pt>
                <c:pt idx="55">
                  <c:v>-1.6484217982207366E-3</c:v>
                </c:pt>
                <c:pt idx="56">
                  <c:v>-1.7970460660680643E-3</c:v>
                </c:pt>
                <c:pt idx="57">
                  <c:v>-5.2907838125079987E-3</c:v>
                </c:pt>
                <c:pt idx="58">
                  <c:v>-6.2733324591975198E-3</c:v>
                </c:pt>
                <c:pt idx="59">
                  <c:v>-1.1325526271278794E-3</c:v>
                </c:pt>
                <c:pt idx="60">
                  <c:v>-3.8685591279262119E-3</c:v>
                </c:pt>
                <c:pt idx="61">
                  <c:v>-5.1008240881719666E-3</c:v>
                </c:pt>
                <c:pt idx="62">
                  <c:v>-5.8162972749696701E-3</c:v>
                </c:pt>
                <c:pt idx="63">
                  <c:v>-6.1157463251582528E-3</c:v>
                </c:pt>
                <c:pt idx="64">
                  <c:v>-5.3582071231189007E-3</c:v>
                </c:pt>
                <c:pt idx="65">
                  <c:v>-7.2154380820541111E-3</c:v>
                </c:pt>
                <c:pt idx="66">
                  <c:v>-6.1632867403132729E-3</c:v>
                </c:pt>
                <c:pt idx="67">
                  <c:v>-5.6081304491678724E-3</c:v>
                </c:pt>
                <c:pt idx="68">
                  <c:v>-7.95345627047922E-3</c:v>
                </c:pt>
                <c:pt idx="69">
                  <c:v>-1.1092002599045241E-2</c:v>
                </c:pt>
                <c:pt idx="70">
                  <c:v>-1.3247391881082038E-2</c:v>
                </c:pt>
                <c:pt idx="71">
                  <c:v>-1.1670475276021233E-2</c:v>
                </c:pt>
                <c:pt idx="72">
                  <c:v>-9.0202886756547418E-3</c:v>
                </c:pt>
                <c:pt idx="73">
                  <c:v>-4.1399718116107778E-3</c:v>
                </c:pt>
                <c:pt idx="74">
                  <c:v>-9.7436043927961319E-4</c:v>
                </c:pt>
                <c:pt idx="75">
                  <c:v>-4.9207840008725148E-3</c:v>
                </c:pt>
                <c:pt idx="76">
                  <c:v>-7.5842111504657583E-3</c:v>
                </c:pt>
                <c:pt idx="77">
                  <c:v>-2.3459262036217912E-3</c:v>
                </c:pt>
                <c:pt idx="78">
                  <c:v>-3.6613784970699961E-3</c:v>
                </c:pt>
                <c:pt idx="79">
                  <c:v>3.4779576235530324E-3</c:v>
                </c:pt>
                <c:pt idx="80">
                  <c:v>3.3621784870726812E-3</c:v>
                </c:pt>
                <c:pt idx="81">
                  <c:v>7.4165025414431179E-3</c:v>
                </c:pt>
                <c:pt idx="82">
                  <c:v>1.0122384862189325E-2</c:v>
                </c:pt>
                <c:pt idx="83">
                  <c:v>1.429702825508912E-2</c:v>
                </c:pt>
                <c:pt idx="84">
                  <c:v>1.8720415575164712E-2</c:v>
                </c:pt>
                <c:pt idx="85">
                  <c:v>1.8545973596228914E-2</c:v>
                </c:pt>
                <c:pt idx="86">
                  <c:v>2.3484775724689676E-2</c:v>
                </c:pt>
                <c:pt idx="87">
                  <c:v>2.2632996042627557E-2</c:v>
                </c:pt>
                <c:pt idx="88">
                  <c:v>2.3320027160848557E-2</c:v>
                </c:pt>
                <c:pt idx="89">
                  <c:v>2.5898537334721194E-2</c:v>
                </c:pt>
                <c:pt idx="90">
                  <c:v>2.5259012921316784E-2</c:v>
                </c:pt>
                <c:pt idx="91">
                  <c:v>2.2974575191211162E-2</c:v>
                </c:pt>
                <c:pt idx="92">
                  <c:v>2.1614886504528329E-2</c:v>
                </c:pt>
                <c:pt idx="93">
                  <c:v>2.5156877140990894E-2</c:v>
                </c:pt>
                <c:pt idx="94">
                  <c:v>2.9677725599002669E-2</c:v>
                </c:pt>
                <c:pt idx="95">
                  <c:v>3.3377840719047064E-2</c:v>
                </c:pt>
                <c:pt idx="96">
                  <c:v>2.5278875559769418E-2</c:v>
                </c:pt>
                <c:pt idx="97">
                  <c:v>2.1448301616429688E-2</c:v>
                </c:pt>
                <c:pt idx="98">
                  <c:v>2.1895429954547851E-2</c:v>
                </c:pt>
                <c:pt idx="99">
                  <c:v>2.3128536760698454E-2</c:v>
                </c:pt>
                <c:pt idx="100">
                  <c:v>1.75118181723821E-2</c:v>
                </c:pt>
                <c:pt idx="101">
                  <c:v>1.765522513178451E-2</c:v>
                </c:pt>
                <c:pt idx="102">
                  <c:v>1.7653549602927913E-2</c:v>
                </c:pt>
                <c:pt idx="103">
                  <c:v>1.6839963503965161E-2</c:v>
                </c:pt>
                <c:pt idx="104">
                  <c:v>1.3960101329211376E-2</c:v>
                </c:pt>
                <c:pt idx="105">
                  <c:v>9.5907592579841938E-3</c:v>
                </c:pt>
                <c:pt idx="106">
                  <c:v>5.0333918368153374E-3</c:v>
                </c:pt>
                <c:pt idx="107">
                  <c:v>4.3897649033883962E-3</c:v>
                </c:pt>
                <c:pt idx="108">
                  <c:v>-2.9555589998916526E-3</c:v>
                </c:pt>
                <c:pt idx="109">
                  <c:v>-2.4631020800412462E-3</c:v>
                </c:pt>
                <c:pt idx="110">
                  <c:v>-3.1144040035788328E-3</c:v>
                </c:pt>
                <c:pt idx="111">
                  <c:v>-7.5703300803300205E-4</c:v>
                </c:pt>
                <c:pt idx="112">
                  <c:v>1.4888374225166534E-3</c:v>
                </c:pt>
                <c:pt idx="113">
                  <c:v>3.649474647291602E-3</c:v>
                </c:pt>
                <c:pt idx="114">
                  <c:v>3.7884300307326063E-3</c:v>
                </c:pt>
                <c:pt idx="115">
                  <c:v>1.0599942338932966E-2</c:v>
                </c:pt>
                <c:pt idx="116">
                  <c:v>1.2180107583306336E-2</c:v>
                </c:pt>
                <c:pt idx="117">
                  <c:v>1.4756977765159704E-2</c:v>
                </c:pt>
                <c:pt idx="118">
                  <c:v>1.4479293188767395E-2</c:v>
                </c:pt>
                <c:pt idx="119">
                  <c:v>1.4743783055440995E-2</c:v>
                </c:pt>
                <c:pt idx="120">
                  <c:v>9.9493808251887791E-3</c:v>
                </c:pt>
                <c:pt idx="121">
                  <c:v>9.9700471158192666E-3</c:v>
                </c:pt>
                <c:pt idx="122">
                  <c:v>1.2986888034787779E-2</c:v>
                </c:pt>
                <c:pt idx="123">
                  <c:v>1.1648752704439304E-2</c:v>
                </c:pt>
                <c:pt idx="124">
                  <c:v>1.0822741109611199E-2</c:v>
                </c:pt>
                <c:pt idx="125">
                  <c:v>8.0978879362577569E-3</c:v>
                </c:pt>
                <c:pt idx="126">
                  <c:v>6.1039371490865871E-3</c:v>
                </c:pt>
                <c:pt idx="127">
                  <c:v>2.0408967091835248E-3</c:v>
                </c:pt>
                <c:pt idx="128">
                  <c:v>-8.2668332111861392E-3</c:v>
                </c:pt>
                <c:pt idx="129">
                  <c:v>-9.1704230003878812E-3</c:v>
                </c:pt>
                <c:pt idx="130">
                  <c:v>-9.3283281651973388E-3</c:v>
                </c:pt>
                <c:pt idx="131">
                  <c:v>-1.0973154464467415E-2</c:v>
                </c:pt>
                <c:pt idx="132">
                  <c:v>-1.5780715423090869E-2</c:v>
                </c:pt>
                <c:pt idx="133">
                  <c:v>-1.6860961424131293E-2</c:v>
                </c:pt>
                <c:pt idx="134">
                  <c:v>-2.1394100412433781E-2</c:v>
                </c:pt>
                <c:pt idx="135">
                  <c:v>-2.4221072749668865E-2</c:v>
                </c:pt>
                <c:pt idx="136">
                  <c:v>-2.5143580225281473E-2</c:v>
                </c:pt>
                <c:pt idx="137">
                  <c:v>-2.5776978828835721E-2</c:v>
                </c:pt>
                <c:pt idx="138">
                  <c:v>-2.0998101755070615E-2</c:v>
                </c:pt>
                <c:pt idx="139">
                  <c:v>-2.0715090945244062E-2</c:v>
                </c:pt>
                <c:pt idx="140">
                  <c:v>-1.6774511432559924E-2</c:v>
                </c:pt>
                <c:pt idx="141">
                  <c:v>-1.6971520676857088E-2</c:v>
                </c:pt>
                <c:pt idx="142">
                  <c:v>-1.2059526892530655E-2</c:v>
                </c:pt>
                <c:pt idx="143">
                  <c:v>-8.6868929989243546E-3</c:v>
                </c:pt>
                <c:pt idx="144">
                  <c:v>-4.1021548362557975E-3</c:v>
                </c:pt>
                <c:pt idx="145">
                  <c:v>-2.0583817590019773E-3</c:v>
                </c:pt>
                <c:pt idx="146">
                  <c:v>-2.6649839599117986E-3</c:v>
                </c:pt>
                <c:pt idx="147">
                  <c:v>-3.5887991634665981E-3</c:v>
                </c:pt>
                <c:pt idx="148">
                  <c:v>1.0804606415403886E-3</c:v>
                </c:pt>
                <c:pt idx="149">
                  <c:v>3.0336802960416742E-3</c:v>
                </c:pt>
                <c:pt idx="150">
                  <c:v>7.3343907719460449E-3</c:v>
                </c:pt>
                <c:pt idx="151">
                  <c:v>2.3197397456332508E-3</c:v>
                </c:pt>
                <c:pt idx="152">
                  <c:v>5.3443003566988334E-3</c:v>
                </c:pt>
                <c:pt idx="153">
                  <c:v>5.5295620163699211E-3</c:v>
                </c:pt>
                <c:pt idx="154">
                  <c:v>1.2583784971808218E-3</c:v>
                </c:pt>
                <c:pt idx="155">
                  <c:v>3.0749892319138772E-4</c:v>
                </c:pt>
                <c:pt idx="156">
                  <c:v>-2.831422459346658E-3</c:v>
                </c:pt>
                <c:pt idx="157">
                  <c:v>-5.802921443880428E-3</c:v>
                </c:pt>
                <c:pt idx="158">
                  <c:v>-1.1905071655421193E-2</c:v>
                </c:pt>
                <c:pt idx="159">
                  <c:v>-1.0514783387849995E-2</c:v>
                </c:pt>
                <c:pt idx="160">
                  <c:v>-6.1149548233006557E-3</c:v>
                </c:pt>
                <c:pt idx="161">
                  <c:v>-5.1897331275500488E-3</c:v>
                </c:pt>
                <c:pt idx="162">
                  <c:v>-2.7700206733355104E-3</c:v>
                </c:pt>
                <c:pt idx="163">
                  <c:v>-4.1677578936872434E-4</c:v>
                </c:pt>
                <c:pt idx="164">
                  <c:v>1.9768623530273602E-3</c:v>
                </c:pt>
                <c:pt idx="165">
                  <c:v>5.7724977769441771E-4</c:v>
                </c:pt>
                <c:pt idx="166">
                  <c:v>2.8246636689232343E-3</c:v>
                </c:pt>
                <c:pt idx="167">
                  <c:v>2.2655090778564702E-3</c:v>
                </c:pt>
                <c:pt idx="168">
                  <c:v>3.002789151904238E-3</c:v>
                </c:pt>
                <c:pt idx="169">
                  <c:v>2.4857878192884111E-3</c:v>
                </c:pt>
                <c:pt idx="170">
                  <c:v>4.4909440197234834E-3</c:v>
                </c:pt>
                <c:pt idx="171">
                  <c:v>7.3255558090351627E-3</c:v>
                </c:pt>
                <c:pt idx="172">
                  <c:v>8.3761114079656182E-3</c:v>
                </c:pt>
                <c:pt idx="173">
                  <c:v>1.1519126998025986E-2</c:v>
                </c:pt>
                <c:pt idx="174">
                  <c:v>7.7553380580635753E-3</c:v>
                </c:pt>
                <c:pt idx="175">
                  <c:v>4.6143262527669274E-3</c:v>
                </c:pt>
                <c:pt idx="176">
                  <c:v>5.2937747658564557E-3</c:v>
                </c:pt>
                <c:pt idx="177">
                  <c:v>5.9598073262705706E-3</c:v>
                </c:pt>
                <c:pt idx="178">
                  <c:v>6.5966071475565824E-3</c:v>
                </c:pt>
                <c:pt idx="179">
                  <c:v>5.561347625954241E-3</c:v>
                </c:pt>
                <c:pt idx="180">
                  <c:v>6.2604116349686961E-3</c:v>
                </c:pt>
                <c:pt idx="181">
                  <c:v>1.7805233819333174E-3</c:v>
                </c:pt>
                <c:pt idx="182">
                  <c:v>4.0598699544547728E-3</c:v>
                </c:pt>
                <c:pt idx="183">
                  <c:v>2.6304574066016717E-3</c:v>
                </c:pt>
                <c:pt idx="184">
                  <c:v>3.1802127213657883E-3</c:v>
                </c:pt>
                <c:pt idx="185">
                  <c:v>3.2653672633128211E-3</c:v>
                </c:pt>
                <c:pt idx="186">
                  <c:v>6.0532997371382027E-3</c:v>
                </c:pt>
                <c:pt idx="187">
                  <c:v>8.5761667136348071E-3</c:v>
                </c:pt>
                <c:pt idx="188">
                  <c:v>5.5058693897918204E-3</c:v>
                </c:pt>
                <c:pt idx="189">
                  <c:v>8.9894799045272741E-3</c:v>
                </c:pt>
                <c:pt idx="190">
                  <c:v>9.6930200802203825E-3</c:v>
                </c:pt>
                <c:pt idx="191">
                  <c:v>1.0736338168094973E-2</c:v>
                </c:pt>
                <c:pt idx="192">
                  <c:v>3.8227047514218168E-3</c:v>
                </c:pt>
                <c:pt idx="193">
                  <c:v>3.1669328023881879E-3</c:v>
                </c:pt>
                <c:pt idx="194">
                  <c:v>2.9851886508370992E-3</c:v>
                </c:pt>
                <c:pt idx="195">
                  <c:v>2.501457848211229E-3</c:v>
                </c:pt>
                <c:pt idx="196">
                  <c:v>-1.5688683077021842E-4</c:v>
                </c:pt>
                <c:pt idx="197">
                  <c:v>-1.5985160058095207E-3</c:v>
                </c:pt>
                <c:pt idx="198">
                  <c:v>-2.7943487692443855E-3</c:v>
                </c:pt>
                <c:pt idx="199">
                  <c:v>-5.7321390204539274E-4</c:v>
                </c:pt>
                <c:pt idx="200">
                  <c:v>2.458461223091131E-3</c:v>
                </c:pt>
                <c:pt idx="201">
                  <c:v>8.6208907337637086E-4</c:v>
                </c:pt>
                <c:pt idx="202">
                  <c:v>1.6591271266084631E-3</c:v>
                </c:pt>
                <c:pt idx="203">
                  <c:v>-1.7115718291626295E-3</c:v>
                </c:pt>
                <c:pt idx="204">
                  <c:v>-4.1739014245348802E-3</c:v>
                </c:pt>
                <c:pt idx="205">
                  <c:v>-5.5010521342267749E-4</c:v>
                </c:pt>
                <c:pt idx="206">
                  <c:v>2.2245766228676661E-3</c:v>
                </c:pt>
                <c:pt idx="207">
                  <c:v>4.6218682354494736E-3</c:v>
                </c:pt>
                <c:pt idx="208">
                  <c:v>1.3036233662140309E-2</c:v>
                </c:pt>
                <c:pt idx="209">
                  <c:v>2.0330445972530156E-3</c:v>
                </c:pt>
                <c:pt idx="210">
                  <c:v>-1.1232274275903981E-3</c:v>
                </c:pt>
                <c:pt idx="211">
                  <c:v>-2.5961971848833393E-3</c:v>
                </c:pt>
                <c:pt idx="212">
                  <c:v>-2.1445692694496421E-3</c:v>
                </c:pt>
                <c:pt idx="213">
                  <c:v>-1.8673158147901811E-3</c:v>
                </c:pt>
                <c:pt idx="214">
                  <c:v>-4.2081023515611674E-3</c:v>
                </c:pt>
                <c:pt idx="215">
                  <c:v>-4.6050711802030839E-3</c:v>
                </c:pt>
                <c:pt idx="216">
                  <c:v>-4.0674292764648276E-3</c:v>
                </c:pt>
                <c:pt idx="217">
                  <c:v>-4.1025988703932703E-4</c:v>
                </c:pt>
                <c:pt idx="218">
                  <c:v>3.1393768145795281E-4</c:v>
                </c:pt>
                <c:pt idx="219">
                  <c:v>1.854073264290157E-3</c:v>
                </c:pt>
                <c:pt idx="220">
                  <c:v>6.3341790783615834E-3</c:v>
                </c:pt>
                <c:pt idx="221">
                  <c:v>9.5015040646233007E-3</c:v>
                </c:pt>
                <c:pt idx="222">
                  <c:v>1.0012959005826126E-2</c:v>
                </c:pt>
                <c:pt idx="223">
                  <c:v>1.0920774676827755E-2</c:v>
                </c:pt>
                <c:pt idx="224">
                  <c:v>1.5989821882392674E-2</c:v>
                </c:pt>
                <c:pt idx="225">
                  <c:v>1.824364730044304E-2</c:v>
                </c:pt>
                <c:pt idx="226">
                  <c:v>1.9324774289488672E-2</c:v>
                </c:pt>
                <c:pt idx="227">
                  <c:v>2.3771700547836949E-2</c:v>
                </c:pt>
                <c:pt idx="228">
                  <c:v>2.5737811567035224E-2</c:v>
                </c:pt>
                <c:pt idx="229">
                  <c:v>2.6897652963089276E-2</c:v>
                </c:pt>
                <c:pt idx="230">
                  <c:v>2.6734307147491393E-2</c:v>
                </c:pt>
                <c:pt idx="231">
                  <c:v>2.6324249917931537E-2</c:v>
                </c:pt>
                <c:pt idx="232">
                  <c:v>2.4232858651637636E-2</c:v>
                </c:pt>
                <c:pt idx="233">
                  <c:v>2.4286393111291112E-2</c:v>
                </c:pt>
                <c:pt idx="234">
                  <c:v>2.6508372245072735E-2</c:v>
                </c:pt>
                <c:pt idx="235">
                  <c:v>2.0503000596817957E-2</c:v>
                </c:pt>
                <c:pt idx="236">
                  <c:v>2.2910446651602391E-2</c:v>
                </c:pt>
                <c:pt idx="237">
                  <c:v>1.930761348008881E-2</c:v>
                </c:pt>
                <c:pt idx="238">
                  <c:v>1.7974812589310531E-2</c:v>
                </c:pt>
                <c:pt idx="239">
                  <c:v>1.3490267445614518E-2</c:v>
                </c:pt>
                <c:pt idx="240">
                  <c:v>1.5441362892157348E-2</c:v>
                </c:pt>
                <c:pt idx="241">
                  <c:v>1.1385946036258691E-2</c:v>
                </c:pt>
                <c:pt idx="242">
                  <c:v>8.7471301208263824E-3</c:v>
                </c:pt>
                <c:pt idx="243">
                  <c:v>2.4736219890210964E-3</c:v>
                </c:pt>
                <c:pt idx="244">
                  <c:v>5.9728054263650798E-3</c:v>
                </c:pt>
                <c:pt idx="245">
                  <c:v>4.5684933621027921E-3</c:v>
                </c:pt>
                <c:pt idx="246">
                  <c:v>1.0564738337857378E-2</c:v>
                </c:pt>
                <c:pt idx="247">
                  <c:v>1.1866188520390432E-2</c:v>
                </c:pt>
                <c:pt idx="248">
                  <c:v>1.520542069357355E-2</c:v>
                </c:pt>
                <c:pt idx="249">
                  <c:v>1.5810256650797078E-2</c:v>
                </c:pt>
                <c:pt idx="250">
                  <c:v>1.7977489621420498E-2</c:v>
                </c:pt>
                <c:pt idx="251">
                  <c:v>2.0547449641533218E-2</c:v>
                </c:pt>
                <c:pt idx="252">
                  <c:v>2.0493974303292278E-2</c:v>
                </c:pt>
                <c:pt idx="253">
                  <c:v>2.0155481430143778E-2</c:v>
                </c:pt>
                <c:pt idx="254">
                  <c:v>2.2808465227320183E-2</c:v>
                </c:pt>
                <c:pt idx="255">
                  <c:v>2.4471114945135083E-2</c:v>
                </c:pt>
                <c:pt idx="256">
                  <c:v>2.6342382656398565E-2</c:v>
                </c:pt>
                <c:pt idx="257">
                  <c:v>2.8371212083532375E-2</c:v>
                </c:pt>
                <c:pt idx="258">
                  <c:v>2.4709335896387803E-2</c:v>
                </c:pt>
                <c:pt idx="259">
                  <c:v>2.0595372474778446E-2</c:v>
                </c:pt>
                <c:pt idx="260">
                  <c:v>2.2266499788554092E-2</c:v>
                </c:pt>
                <c:pt idx="261">
                  <c:v>3.3791235498939573E-2</c:v>
                </c:pt>
                <c:pt idx="262">
                  <c:v>2.8188898983770694E-2</c:v>
                </c:pt>
                <c:pt idx="263">
                  <c:v>2.9881822071487332E-2</c:v>
                </c:pt>
                <c:pt idx="264">
                  <c:v>2.5461515467494589E-2</c:v>
                </c:pt>
                <c:pt idx="265">
                  <c:v>2.4686947627897818E-2</c:v>
                </c:pt>
                <c:pt idx="266">
                  <c:v>2.4210704457160601E-2</c:v>
                </c:pt>
                <c:pt idx="267">
                  <c:v>2.7760581705718199E-2</c:v>
                </c:pt>
                <c:pt idx="268">
                  <c:v>2.6681724642753764E-2</c:v>
                </c:pt>
                <c:pt idx="269">
                  <c:v>3.2516124608077936E-2</c:v>
                </c:pt>
                <c:pt idx="270">
                  <c:v>3.8045952444353812E-2</c:v>
                </c:pt>
                <c:pt idx="271">
                  <c:v>4.4293346247704965E-2</c:v>
                </c:pt>
                <c:pt idx="272">
                  <c:v>4.3822618555605986E-2</c:v>
                </c:pt>
                <c:pt idx="273">
                  <c:v>4.2926511072521663E-2</c:v>
                </c:pt>
                <c:pt idx="274">
                  <c:v>4.3663530682750355E-2</c:v>
                </c:pt>
                <c:pt idx="275">
                  <c:v>4.2371395043465883E-2</c:v>
                </c:pt>
                <c:pt idx="276">
                  <c:v>4.8148955439236502E-2</c:v>
                </c:pt>
                <c:pt idx="277">
                  <c:v>5.5357023109160623E-2</c:v>
                </c:pt>
                <c:pt idx="278">
                  <c:v>5.6792722066092136E-2</c:v>
                </c:pt>
                <c:pt idx="279">
                  <c:v>5.3495648241962686E-2</c:v>
                </c:pt>
                <c:pt idx="280">
                  <c:v>5.1215587134438578E-2</c:v>
                </c:pt>
                <c:pt idx="281">
                  <c:v>5.1362808313555296E-2</c:v>
                </c:pt>
                <c:pt idx="282">
                  <c:v>4.9031550047606183E-2</c:v>
                </c:pt>
                <c:pt idx="283">
                  <c:v>4.6216957947900705E-2</c:v>
                </c:pt>
                <c:pt idx="284">
                  <c:v>4.4299089228069848E-2</c:v>
                </c:pt>
                <c:pt idx="285">
                  <c:v>4.4090692490658792E-2</c:v>
                </c:pt>
                <c:pt idx="286">
                  <c:v>4.4959090131715326E-2</c:v>
                </c:pt>
                <c:pt idx="287">
                  <c:v>4.6112947895593566E-2</c:v>
                </c:pt>
                <c:pt idx="288">
                  <c:v>4.515084406533424E-2</c:v>
                </c:pt>
                <c:pt idx="289">
                  <c:v>4.3188467656359641E-2</c:v>
                </c:pt>
                <c:pt idx="290">
                  <c:v>4.032969182358466E-2</c:v>
                </c:pt>
                <c:pt idx="291">
                  <c:v>3.6922139219511041E-2</c:v>
                </c:pt>
                <c:pt idx="292">
                  <c:v>3.6744785710864272E-2</c:v>
                </c:pt>
                <c:pt idx="293">
                  <c:v>3.5098049687541724E-2</c:v>
                </c:pt>
                <c:pt idx="294">
                  <c:v>3.5217155866494543E-2</c:v>
                </c:pt>
                <c:pt idx="295">
                  <c:v>3.6851800488857708E-2</c:v>
                </c:pt>
                <c:pt idx="296">
                  <c:v>3.5287476611482183E-2</c:v>
                </c:pt>
                <c:pt idx="297">
                  <c:v>3.4937378685382083E-2</c:v>
                </c:pt>
                <c:pt idx="298">
                  <c:v>3.7317818779079963E-2</c:v>
                </c:pt>
                <c:pt idx="299">
                  <c:v>3.9588610620698406E-2</c:v>
                </c:pt>
                <c:pt idx="300">
                  <c:v>3.9675566924175946E-2</c:v>
                </c:pt>
                <c:pt idx="301">
                  <c:v>4.1614581752952753E-2</c:v>
                </c:pt>
                <c:pt idx="302">
                  <c:v>4.3001783462784944E-2</c:v>
                </c:pt>
                <c:pt idx="303">
                  <c:v>4.5354641484752101E-2</c:v>
                </c:pt>
                <c:pt idx="304">
                  <c:v>5.0240640291034394E-2</c:v>
                </c:pt>
                <c:pt idx="305">
                  <c:v>5.1229005412075097E-2</c:v>
                </c:pt>
                <c:pt idx="306">
                  <c:v>4.7470096242974616E-2</c:v>
                </c:pt>
                <c:pt idx="307">
                  <c:v>4.7371634291944069E-2</c:v>
                </c:pt>
                <c:pt idx="308">
                  <c:v>4.7681945197022998E-2</c:v>
                </c:pt>
                <c:pt idx="309">
                  <c:v>4.9852624506333078E-2</c:v>
                </c:pt>
                <c:pt idx="310">
                  <c:v>4.763862542710335E-2</c:v>
                </c:pt>
                <c:pt idx="311">
                  <c:v>5.0043759456829949E-2</c:v>
                </c:pt>
                <c:pt idx="312">
                  <c:v>5.3179729321433257E-2</c:v>
                </c:pt>
                <c:pt idx="313">
                  <c:v>5.8799011605750996E-2</c:v>
                </c:pt>
                <c:pt idx="314">
                  <c:v>6.3959986130681656E-2</c:v>
                </c:pt>
                <c:pt idx="315">
                  <c:v>6.540754954524769E-2</c:v>
                </c:pt>
                <c:pt idx="316">
                  <c:v>7.332950822119555E-2</c:v>
                </c:pt>
                <c:pt idx="317">
                  <c:v>7.7801575557402303E-2</c:v>
                </c:pt>
                <c:pt idx="318">
                  <c:v>7.5166690620855153E-2</c:v>
                </c:pt>
                <c:pt idx="319">
                  <c:v>7.6693879394750669E-2</c:v>
                </c:pt>
                <c:pt idx="320">
                  <c:v>7.4773653299132409E-2</c:v>
                </c:pt>
                <c:pt idx="321">
                  <c:v>8.8339931481562092E-2</c:v>
                </c:pt>
                <c:pt idx="322">
                  <c:v>8.5970170444900434E-2</c:v>
                </c:pt>
                <c:pt idx="323">
                  <c:v>7.7408702893090126E-2</c:v>
                </c:pt>
                <c:pt idx="324">
                  <c:v>7.1896382604064793E-2</c:v>
                </c:pt>
                <c:pt idx="325">
                  <c:v>7.1931616729456194E-2</c:v>
                </c:pt>
                <c:pt idx="326">
                  <c:v>6.8919488860364503E-2</c:v>
                </c:pt>
                <c:pt idx="327">
                  <c:v>6.7031987776984214E-2</c:v>
                </c:pt>
                <c:pt idx="328">
                  <c:v>5.6304171272246198E-2</c:v>
                </c:pt>
                <c:pt idx="329">
                  <c:v>6.3505333446276291E-2</c:v>
                </c:pt>
                <c:pt idx="330">
                  <c:v>6.4488228436870243E-2</c:v>
                </c:pt>
                <c:pt idx="331">
                  <c:v>6.1672342573396183E-2</c:v>
                </c:pt>
                <c:pt idx="332">
                  <c:v>6.2724881699916593E-2</c:v>
                </c:pt>
                <c:pt idx="333">
                  <c:v>6.3984155737842913E-2</c:v>
                </c:pt>
                <c:pt idx="334">
                  <c:v>6.1411293814185981E-2</c:v>
                </c:pt>
                <c:pt idx="335">
                  <c:v>6.04315993348001E-2</c:v>
                </c:pt>
                <c:pt idx="336">
                  <c:v>5.8589112632355805E-2</c:v>
                </c:pt>
                <c:pt idx="337">
                  <c:v>5.9552576468414269E-2</c:v>
                </c:pt>
                <c:pt idx="338">
                  <c:v>5.8595967072828339E-2</c:v>
                </c:pt>
                <c:pt idx="339">
                  <c:v>5.7740559903484791E-2</c:v>
                </c:pt>
                <c:pt idx="340">
                  <c:v>5.7262276887974667E-2</c:v>
                </c:pt>
                <c:pt idx="341">
                  <c:v>5.6414579208054941E-2</c:v>
                </c:pt>
                <c:pt idx="342">
                  <c:v>5.4094626464790692E-2</c:v>
                </c:pt>
                <c:pt idx="343">
                  <c:v>5.2867298335827678E-2</c:v>
                </c:pt>
                <c:pt idx="344">
                  <c:v>5.0537394058907399E-2</c:v>
                </c:pt>
                <c:pt idx="345">
                  <c:v>5.2310304239140501E-2</c:v>
                </c:pt>
                <c:pt idx="346">
                  <c:v>5.3018752451290452E-2</c:v>
                </c:pt>
                <c:pt idx="347">
                  <c:v>5.2609590345711853E-2</c:v>
                </c:pt>
                <c:pt idx="348">
                  <c:v>5.2449986402138209E-2</c:v>
                </c:pt>
                <c:pt idx="349">
                  <c:v>5.3847169033190159E-2</c:v>
                </c:pt>
                <c:pt idx="350">
                  <c:v>5.5492369388224778E-2</c:v>
                </c:pt>
                <c:pt idx="351">
                  <c:v>5.8968363511062598E-2</c:v>
                </c:pt>
                <c:pt idx="352">
                  <c:v>5.9397879275674519E-2</c:v>
                </c:pt>
                <c:pt idx="353">
                  <c:v>6.2724664562796434E-2</c:v>
                </c:pt>
                <c:pt idx="354">
                  <c:v>6.5622385013548029E-2</c:v>
                </c:pt>
                <c:pt idx="355">
                  <c:v>6.3272493374758348E-2</c:v>
                </c:pt>
                <c:pt idx="356">
                  <c:v>5.9795105936958456E-2</c:v>
                </c:pt>
                <c:pt idx="357">
                  <c:v>5.2489764947584554E-2</c:v>
                </c:pt>
                <c:pt idx="358">
                  <c:v>4.9104853476430482E-2</c:v>
                </c:pt>
                <c:pt idx="359">
                  <c:v>5.2485548384874438E-2</c:v>
                </c:pt>
                <c:pt idx="360">
                  <c:v>4.956762270364154E-2</c:v>
                </c:pt>
                <c:pt idx="361">
                  <c:v>4.4360278841051662E-2</c:v>
                </c:pt>
                <c:pt idx="362">
                  <c:v>4.7069976401038299E-2</c:v>
                </c:pt>
                <c:pt idx="363">
                  <c:v>4.3259160708309798E-2</c:v>
                </c:pt>
                <c:pt idx="364">
                  <c:v>4.1906552892054874E-2</c:v>
                </c:pt>
                <c:pt idx="365">
                  <c:v>4.0664609815320156E-2</c:v>
                </c:pt>
                <c:pt idx="366">
                  <c:v>4.1520123743291004E-2</c:v>
                </c:pt>
                <c:pt idx="367">
                  <c:v>4.9103896459398839E-2</c:v>
                </c:pt>
                <c:pt idx="368">
                  <c:v>5.3875847855920846E-2</c:v>
                </c:pt>
                <c:pt idx="369">
                  <c:v>5.3447409848813333E-2</c:v>
                </c:pt>
                <c:pt idx="370">
                  <c:v>4.745119494291522E-2</c:v>
                </c:pt>
                <c:pt idx="371">
                  <c:v>4.4098435429173535E-2</c:v>
                </c:pt>
                <c:pt idx="372">
                  <c:v>4.7047640823835585E-2</c:v>
                </c:pt>
                <c:pt idx="373">
                  <c:v>4.914293070284783E-2</c:v>
                </c:pt>
                <c:pt idx="374">
                  <c:v>5.0265881303448695E-2</c:v>
                </c:pt>
                <c:pt idx="375">
                  <c:v>5.1641620629539017E-2</c:v>
                </c:pt>
                <c:pt idx="376">
                  <c:v>5.0116700725255363E-2</c:v>
                </c:pt>
                <c:pt idx="377">
                  <c:v>4.6814057743688242E-2</c:v>
                </c:pt>
                <c:pt idx="378">
                  <c:v>4.6355634792276806E-2</c:v>
                </c:pt>
                <c:pt idx="379">
                  <c:v>4.7238873758240631E-2</c:v>
                </c:pt>
                <c:pt idx="380">
                  <c:v>4.6975292586145009E-2</c:v>
                </c:pt>
                <c:pt idx="381">
                  <c:v>3.9873848016867934E-2</c:v>
                </c:pt>
                <c:pt idx="382">
                  <c:v>4.3679918829743154E-2</c:v>
                </c:pt>
                <c:pt idx="383">
                  <c:v>4.3149761425109054E-2</c:v>
                </c:pt>
                <c:pt idx="384">
                  <c:v>4.4020582792522696E-2</c:v>
                </c:pt>
                <c:pt idx="385">
                  <c:v>4.70515125028967E-2</c:v>
                </c:pt>
                <c:pt idx="386">
                  <c:v>5.2210253654173908E-2</c:v>
                </c:pt>
                <c:pt idx="387">
                  <c:v>5.2519055048822795E-2</c:v>
                </c:pt>
                <c:pt idx="388">
                  <c:v>5.5448529180466201E-2</c:v>
                </c:pt>
                <c:pt idx="389">
                  <c:v>6.1927636746905226E-2</c:v>
                </c:pt>
                <c:pt idx="390">
                  <c:v>6.2886227551677693E-2</c:v>
                </c:pt>
                <c:pt idx="391">
                  <c:v>6.0838566129037666E-2</c:v>
                </c:pt>
                <c:pt idx="392">
                  <c:v>6.0951161221823258E-2</c:v>
                </c:pt>
                <c:pt idx="393">
                  <c:v>6.5108721960351307E-2</c:v>
                </c:pt>
                <c:pt idx="394">
                  <c:v>7.0702015740189195E-2</c:v>
                </c:pt>
                <c:pt idx="395">
                  <c:v>6.910640285813463E-2</c:v>
                </c:pt>
                <c:pt idx="396">
                  <c:v>6.3421527429306582E-2</c:v>
                </c:pt>
                <c:pt idx="397">
                  <c:v>5.804232722367722E-2</c:v>
                </c:pt>
                <c:pt idx="398">
                  <c:v>6.0737861694664851E-2</c:v>
                </c:pt>
                <c:pt idx="399">
                  <c:v>6.2010776197820104E-2</c:v>
                </c:pt>
                <c:pt idx="400">
                  <c:v>6.5677718833512616E-2</c:v>
                </c:pt>
                <c:pt idx="401">
                  <c:v>6.5994415246006161E-2</c:v>
                </c:pt>
                <c:pt idx="402">
                  <c:v>7.2962291281210095E-2</c:v>
                </c:pt>
                <c:pt idx="403">
                  <c:v>7.5527102476564772E-2</c:v>
                </c:pt>
                <c:pt idx="404">
                  <c:v>7.4202323100274983E-2</c:v>
                </c:pt>
                <c:pt idx="405">
                  <c:v>7.2122747418878586E-2</c:v>
                </c:pt>
                <c:pt idx="406">
                  <c:v>7.1602652010321011E-2</c:v>
                </c:pt>
                <c:pt idx="407">
                  <c:v>7.3754825935587423E-2</c:v>
                </c:pt>
                <c:pt idx="408">
                  <c:v>7.1907823631394724E-2</c:v>
                </c:pt>
                <c:pt idx="409">
                  <c:v>7.1334717986857032E-2</c:v>
                </c:pt>
                <c:pt idx="410">
                  <c:v>6.8208639007930949E-2</c:v>
                </c:pt>
                <c:pt idx="411">
                  <c:v>6.3703423729853187E-2</c:v>
                </c:pt>
                <c:pt idx="412">
                  <c:v>6.9016953859027008E-2</c:v>
                </c:pt>
                <c:pt idx="413">
                  <c:v>6.814004213571459E-2</c:v>
                </c:pt>
                <c:pt idx="414">
                  <c:v>6.8626153573738385E-2</c:v>
                </c:pt>
                <c:pt idx="415">
                  <c:v>6.395924085947774E-2</c:v>
                </c:pt>
                <c:pt idx="416">
                  <c:v>6.2216271961368093E-2</c:v>
                </c:pt>
                <c:pt idx="417">
                  <c:v>5.9814212715783195E-2</c:v>
                </c:pt>
                <c:pt idx="418">
                  <c:v>5.7888719568749331E-2</c:v>
                </c:pt>
                <c:pt idx="419">
                  <c:v>5.6769648712160482E-2</c:v>
                </c:pt>
                <c:pt idx="420">
                  <c:v>5.9986791585310735E-2</c:v>
                </c:pt>
                <c:pt idx="421">
                  <c:v>6.1055799767671379E-2</c:v>
                </c:pt>
                <c:pt idx="422">
                  <c:v>6.3063591449976877E-2</c:v>
                </c:pt>
                <c:pt idx="423">
                  <c:v>6.5748722644587365E-2</c:v>
                </c:pt>
                <c:pt idx="424">
                  <c:v>6.4579620295514992E-2</c:v>
                </c:pt>
                <c:pt idx="425">
                  <c:v>6.5591255170430018E-2</c:v>
                </c:pt>
                <c:pt idx="426">
                  <c:v>7.0364500962744173E-2</c:v>
                </c:pt>
                <c:pt idx="427">
                  <c:v>6.9255463374402956E-2</c:v>
                </c:pt>
                <c:pt idx="428">
                  <c:v>6.8308113769912318E-2</c:v>
                </c:pt>
                <c:pt idx="429">
                  <c:v>6.7031488912358411E-2</c:v>
                </c:pt>
                <c:pt idx="430">
                  <c:v>6.752161327959097E-2</c:v>
                </c:pt>
                <c:pt idx="431">
                  <c:v>7.1812050346403061E-2</c:v>
                </c:pt>
                <c:pt idx="432">
                  <c:v>7.7000061756415772E-2</c:v>
                </c:pt>
                <c:pt idx="433">
                  <c:v>8.5531669734137644E-2</c:v>
                </c:pt>
                <c:pt idx="434">
                  <c:v>8.3797745412941299E-2</c:v>
                </c:pt>
                <c:pt idx="435">
                  <c:v>9.54048914354855E-2</c:v>
                </c:pt>
                <c:pt idx="436">
                  <c:v>0.10030784408299677</c:v>
                </c:pt>
                <c:pt idx="437">
                  <c:v>0.10044670647542243</c:v>
                </c:pt>
                <c:pt idx="438">
                  <c:v>0.10031754123277206</c:v>
                </c:pt>
                <c:pt idx="439">
                  <c:v>0.10721879004303458</c:v>
                </c:pt>
                <c:pt idx="440">
                  <c:v>0.11842264421516824</c:v>
                </c:pt>
                <c:pt idx="441">
                  <c:v>0.12822085584760268</c:v>
                </c:pt>
                <c:pt idx="442">
                  <c:v>0.1449824366717283</c:v>
                </c:pt>
                <c:pt idx="443">
                  <c:v>0.15633999923668376</c:v>
                </c:pt>
                <c:pt idx="444">
                  <c:v>0.15411544909528269</c:v>
                </c:pt>
                <c:pt idx="445">
                  <c:v>0.15289235664348774</c:v>
                </c:pt>
                <c:pt idx="446">
                  <c:v>0.15436291759318099</c:v>
                </c:pt>
                <c:pt idx="447">
                  <c:v>0.15854915404352549</c:v>
                </c:pt>
                <c:pt idx="448">
                  <c:v>0.15937049095408246</c:v>
                </c:pt>
                <c:pt idx="449">
                  <c:v>0.16288504851967153</c:v>
                </c:pt>
                <c:pt idx="450">
                  <c:v>0.16764209330860852</c:v>
                </c:pt>
                <c:pt idx="451">
                  <c:v>0.17147949792457629</c:v>
                </c:pt>
                <c:pt idx="452">
                  <c:v>0.17755205758811698</c:v>
                </c:pt>
                <c:pt idx="453">
                  <c:v>0.17481795180631343</c:v>
                </c:pt>
                <c:pt idx="454">
                  <c:v>0.17463797411724732</c:v>
                </c:pt>
                <c:pt idx="455">
                  <c:v>0.17998283511502519</c:v>
                </c:pt>
                <c:pt idx="456">
                  <c:v>0.1821311332968038</c:v>
                </c:pt>
                <c:pt idx="457">
                  <c:v>0.17495652068251058</c:v>
                </c:pt>
                <c:pt idx="458">
                  <c:v>0.17293190745470643</c:v>
                </c:pt>
                <c:pt idx="459">
                  <c:v>0.16981497465453702</c:v>
                </c:pt>
                <c:pt idx="460">
                  <c:v>0.16114095836448958</c:v>
                </c:pt>
                <c:pt idx="461">
                  <c:v>0.15565526932897694</c:v>
                </c:pt>
                <c:pt idx="462">
                  <c:v>0.15772882117381556</c:v>
                </c:pt>
                <c:pt idx="463">
                  <c:v>0.17064096355555292</c:v>
                </c:pt>
                <c:pt idx="464">
                  <c:v>0.16792341432674909</c:v>
                </c:pt>
                <c:pt idx="465">
                  <c:v>0.16192257750459027</c:v>
                </c:pt>
                <c:pt idx="466">
                  <c:v>0.17028557703903741</c:v>
                </c:pt>
                <c:pt idx="467">
                  <c:v>0.17884105892950647</c:v>
                </c:pt>
                <c:pt idx="468">
                  <c:v>0.18634209615215633</c:v>
                </c:pt>
                <c:pt idx="469">
                  <c:v>0.20369703325046373</c:v>
                </c:pt>
                <c:pt idx="470">
                  <c:v>0.19179383998495131</c:v>
                </c:pt>
                <c:pt idx="471">
                  <c:v>0.20002702354681728</c:v>
                </c:pt>
                <c:pt idx="472">
                  <c:v>0.2176673789194917</c:v>
                </c:pt>
                <c:pt idx="473">
                  <c:v>0.22570609227300797</c:v>
                </c:pt>
                <c:pt idx="474">
                  <c:v>0.22364726750461542</c:v>
                </c:pt>
                <c:pt idx="475">
                  <c:v>0.22431643473371804</c:v>
                </c:pt>
                <c:pt idx="476">
                  <c:v>0.21326971272005235</c:v>
                </c:pt>
                <c:pt idx="477">
                  <c:v>0.21393756305947345</c:v>
                </c:pt>
                <c:pt idx="478">
                  <c:v>0.22368938063015112</c:v>
                </c:pt>
                <c:pt idx="479">
                  <c:v>0.23534006085393741</c:v>
                </c:pt>
                <c:pt idx="480">
                  <c:v>0.21920796290222033</c:v>
                </c:pt>
                <c:pt idx="481">
                  <c:v>0.21414317843259156</c:v>
                </c:pt>
                <c:pt idx="482">
                  <c:v>0.2160920578171753</c:v>
                </c:pt>
                <c:pt idx="483">
                  <c:v>0.21520858180944386</c:v>
                </c:pt>
                <c:pt idx="484">
                  <c:v>0.20295342319783582</c:v>
                </c:pt>
                <c:pt idx="485">
                  <c:v>0.21644775043781014</c:v>
                </c:pt>
                <c:pt idx="486">
                  <c:v>0.21723137134873222</c:v>
                </c:pt>
                <c:pt idx="487">
                  <c:v>0.21585157871859117</c:v>
                </c:pt>
                <c:pt idx="488">
                  <c:v>0.20640123633622981</c:v>
                </c:pt>
                <c:pt idx="489">
                  <c:v>0.20360686991963539</c:v>
                </c:pt>
                <c:pt idx="490">
                  <c:v>0.19353770826111438</c:v>
                </c:pt>
                <c:pt idx="491">
                  <c:v>0.18696752320380897</c:v>
                </c:pt>
                <c:pt idx="492">
                  <c:v>0.17951956182160139</c:v>
                </c:pt>
                <c:pt idx="493">
                  <c:v>0.17408010681528899</c:v>
                </c:pt>
                <c:pt idx="494">
                  <c:v>0.16243257308781892</c:v>
                </c:pt>
                <c:pt idx="495">
                  <c:v>0.15011860019363651</c:v>
                </c:pt>
                <c:pt idx="496">
                  <c:v>0.14427069252660296</c:v>
                </c:pt>
                <c:pt idx="497">
                  <c:v>0.14587981797708544</c:v>
                </c:pt>
                <c:pt idx="498">
                  <c:v>0.14569327464091714</c:v>
                </c:pt>
                <c:pt idx="499">
                  <c:v>0.13648243579404418</c:v>
                </c:pt>
                <c:pt idx="500">
                  <c:v>0.13170642498863799</c:v>
                </c:pt>
                <c:pt idx="501">
                  <c:v>0.129892486619515</c:v>
                </c:pt>
                <c:pt idx="502">
                  <c:v>0.13690598043210189</c:v>
                </c:pt>
                <c:pt idx="503">
                  <c:v>0.13904051336828616</c:v>
                </c:pt>
                <c:pt idx="504">
                  <c:v>0.13441486988785206</c:v>
                </c:pt>
                <c:pt idx="505">
                  <c:v>0.129215815504828</c:v>
                </c:pt>
                <c:pt idx="506">
                  <c:v>0.12721147552406908</c:v>
                </c:pt>
                <c:pt idx="507">
                  <c:v>0.13258943586124272</c:v>
                </c:pt>
                <c:pt idx="508">
                  <c:v>0.13948108359684203</c:v>
                </c:pt>
                <c:pt idx="509">
                  <c:v>0.1446254893400403</c:v>
                </c:pt>
                <c:pt idx="510">
                  <c:v>0.15082031447916538</c:v>
                </c:pt>
                <c:pt idx="511">
                  <c:v>0.14870190194385624</c:v>
                </c:pt>
                <c:pt idx="512">
                  <c:v>0.14821085527765071</c:v>
                </c:pt>
                <c:pt idx="513">
                  <c:v>0.15165270760296168</c:v>
                </c:pt>
                <c:pt idx="514">
                  <c:v>0.14670636211495341</c:v>
                </c:pt>
                <c:pt idx="515">
                  <c:v>0.14353740233689566</c:v>
                </c:pt>
                <c:pt idx="516">
                  <c:v>0.13962335892935632</c:v>
                </c:pt>
                <c:pt idx="517">
                  <c:v>0.13887619650281113</c:v>
                </c:pt>
                <c:pt idx="518">
                  <c:v>0.14000792613364049</c:v>
                </c:pt>
                <c:pt idx="519">
                  <c:v>0.14273334858362086</c:v>
                </c:pt>
                <c:pt idx="520">
                  <c:v>0.14221000739146017</c:v>
                </c:pt>
                <c:pt idx="521">
                  <c:v>0.13998729179276168</c:v>
                </c:pt>
                <c:pt idx="522">
                  <c:v>0.13487887811364768</c:v>
                </c:pt>
                <c:pt idx="523">
                  <c:v>0.12768930742272613</c:v>
                </c:pt>
                <c:pt idx="524">
                  <c:v>0.13028797514421842</c:v>
                </c:pt>
                <c:pt idx="525">
                  <c:v>0.13435201723474421</c:v>
                </c:pt>
                <c:pt idx="526">
                  <c:v>0.12721517587619613</c:v>
                </c:pt>
                <c:pt idx="527">
                  <c:v>0.123928919192219</c:v>
                </c:pt>
                <c:pt idx="528">
                  <c:v>0.11986287085323862</c:v>
                </c:pt>
                <c:pt idx="529">
                  <c:v>0.11900102849113872</c:v>
                </c:pt>
                <c:pt idx="530">
                  <c:v>0.12416250134532485</c:v>
                </c:pt>
                <c:pt idx="531">
                  <c:v>0.1231034037044843</c:v>
                </c:pt>
                <c:pt idx="532">
                  <c:v>0.12007698527266283</c:v>
                </c:pt>
                <c:pt idx="533">
                  <c:v>0.12073372793126161</c:v>
                </c:pt>
                <c:pt idx="534">
                  <c:v>0.12036790116256753</c:v>
                </c:pt>
                <c:pt idx="535">
                  <c:v>0.11905952231040799</c:v>
                </c:pt>
                <c:pt idx="536">
                  <c:v>0.11683864606599485</c:v>
                </c:pt>
                <c:pt idx="537">
                  <c:v>0.11271163979524512</c:v>
                </c:pt>
                <c:pt idx="538">
                  <c:v>0.11216870688545677</c:v>
                </c:pt>
                <c:pt idx="539">
                  <c:v>0.10957865215542234</c:v>
                </c:pt>
                <c:pt idx="540">
                  <c:v>0.10717666605596016</c:v>
                </c:pt>
                <c:pt idx="541">
                  <c:v>0.10708475333291055</c:v>
                </c:pt>
                <c:pt idx="542">
                  <c:v>0.1113169891624648</c:v>
                </c:pt>
                <c:pt idx="543">
                  <c:v>0.11403621939591529</c:v>
                </c:pt>
                <c:pt idx="544">
                  <c:v>0.11110746549615286</c:v>
                </c:pt>
                <c:pt idx="545">
                  <c:v>0.1045609564136776</c:v>
                </c:pt>
                <c:pt idx="546">
                  <c:v>9.8597390299536347E-2</c:v>
                </c:pt>
                <c:pt idx="547">
                  <c:v>9.3136770867251015E-2</c:v>
                </c:pt>
                <c:pt idx="548">
                  <c:v>9.0830411840195344E-2</c:v>
                </c:pt>
                <c:pt idx="549">
                  <c:v>9.1529018787589289E-2</c:v>
                </c:pt>
                <c:pt idx="550">
                  <c:v>8.9367477165152615E-2</c:v>
                </c:pt>
                <c:pt idx="551">
                  <c:v>8.634766050322909E-2</c:v>
                </c:pt>
                <c:pt idx="552">
                  <c:v>8.3521082543100131E-2</c:v>
                </c:pt>
                <c:pt idx="553">
                  <c:v>7.7809844861314176E-2</c:v>
                </c:pt>
                <c:pt idx="554">
                  <c:v>7.5133224962694589E-2</c:v>
                </c:pt>
                <c:pt idx="555">
                  <c:v>6.7855377278557782E-2</c:v>
                </c:pt>
                <c:pt idx="556">
                  <c:v>6.4468256503694921E-2</c:v>
                </c:pt>
                <c:pt idx="557">
                  <c:v>6.3536290068551424E-2</c:v>
                </c:pt>
                <c:pt idx="558">
                  <c:v>6.0442434969226279E-2</c:v>
                </c:pt>
                <c:pt idx="559">
                  <c:v>5.4351821876082618E-2</c:v>
                </c:pt>
                <c:pt idx="560">
                  <c:v>4.9430399146075589E-2</c:v>
                </c:pt>
                <c:pt idx="561">
                  <c:v>4.9399338657378451E-2</c:v>
                </c:pt>
                <c:pt idx="562">
                  <c:v>4.6948374092751648E-2</c:v>
                </c:pt>
                <c:pt idx="563">
                  <c:v>4.3926042689999494E-2</c:v>
                </c:pt>
                <c:pt idx="564">
                  <c:v>4.1264637828492733E-2</c:v>
                </c:pt>
                <c:pt idx="565">
                  <c:v>3.8950026927498264E-2</c:v>
                </c:pt>
                <c:pt idx="566">
                  <c:v>3.6595352942590594E-2</c:v>
                </c:pt>
                <c:pt idx="567">
                  <c:v>3.1823715303227099E-2</c:v>
                </c:pt>
                <c:pt idx="568">
                  <c:v>2.8825490853708967E-2</c:v>
                </c:pt>
                <c:pt idx="569">
                  <c:v>2.8629212973394963E-2</c:v>
                </c:pt>
                <c:pt idx="570">
                  <c:v>2.5300092823006874E-2</c:v>
                </c:pt>
                <c:pt idx="571">
                  <c:v>2.1602490360549072E-2</c:v>
                </c:pt>
                <c:pt idx="572">
                  <c:v>1.8121294561627824E-2</c:v>
                </c:pt>
                <c:pt idx="573">
                  <c:v>1.4345079847843722E-2</c:v>
                </c:pt>
                <c:pt idx="574">
                  <c:v>9.6446681414624966E-3</c:v>
                </c:pt>
                <c:pt idx="575">
                  <c:v>7.326400993958565E-3</c:v>
                </c:pt>
                <c:pt idx="576">
                  <c:v>4.5014539849113425E-3</c:v>
                </c:pt>
                <c:pt idx="577">
                  <c:v>6.5369906477101142E-3</c:v>
                </c:pt>
                <c:pt idx="578">
                  <c:v>4.2490483780683874E-3</c:v>
                </c:pt>
                <c:pt idx="579">
                  <c:v>2.2395419813419845E-3</c:v>
                </c:pt>
                <c:pt idx="580">
                  <c:v>1.7264044494609276E-3</c:v>
                </c:pt>
                <c:pt idx="581">
                  <c:v>2.2656304519137749E-3</c:v>
                </c:pt>
                <c:pt idx="582">
                  <c:v>-1.6185829941180729E-3</c:v>
                </c:pt>
                <c:pt idx="583">
                  <c:v>-4.7089853208238872E-3</c:v>
                </c:pt>
                <c:pt idx="584">
                  <c:v>-6.0695163108649836E-3</c:v>
                </c:pt>
                <c:pt idx="585">
                  <c:v>-3.6562270419570053E-3</c:v>
                </c:pt>
                <c:pt idx="586">
                  <c:v>7.1336922722850526E-3</c:v>
                </c:pt>
                <c:pt idx="587">
                  <c:v>2.9000080484936561E-3</c:v>
                </c:pt>
                <c:pt idx="588">
                  <c:v>-1.0822635497042404E-4</c:v>
                </c:pt>
                <c:pt idx="589">
                  <c:v>-4.3688622144011022E-3</c:v>
                </c:pt>
                <c:pt idx="590">
                  <c:v>-7.5243722051968331E-3</c:v>
                </c:pt>
                <c:pt idx="591">
                  <c:v>-1.1914769695241946E-2</c:v>
                </c:pt>
                <c:pt idx="592">
                  <c:v>-1.1533983314308098E-2</c:v>
                </c:pt>
                <c:pt idx="593">
                  <c:v>-8.9774380694719047E-3</c:v>
                </c:pt>
                <c:pt idx="594">
                  <c:v>-9.0462645397373712E-3</c:v>
                </c:pt>
                <c:pt idx="595">
                  <c:v>-6.7573794012129457E-3</c:v>
                </c:pt>
                <c:pt idx="596">
                  <c:v>-4.2387408222915035E-3</c:v>
                </c:pt>
                <c:pt idx="597">
                  <c:v>3.0636907081037709E-3</c:v>
                </c:pt>
                <c:pt idx="598">
                  <c:v>7.0525206827529718E-3</c:v>
                </c:pt>
                <c:pt idx="599">
                  <c:v>1.0454922060588345E-2</c:v>
                </c:pt>
                <c:pt idx="600">
                  <c:v>8.8063099543580492E-3</c:v>
                </c:pt>
                <c:pt idx="601">
                  <c:v>5.6344747348846605E-3</c:v>
                </c:pt>
                <c:pt idx="602">
                  <c:v>4.0196372856970072E-3</c:v>
                </c:pt>
                <c:pt idx="603">
                  <c:v>9.6311143517871026E-3</c:v>
                </c:pt>
                <c:pt idx="604">
                  <c:v>1.5929703538700615E-2</c:v>
                </c:pt>
                <c:pt idx="605">
                  <c:v>1.6369824995931731E-2</c:v>
                </c:pt>
                <c:pt idx="606">
                  <c:v>1.3585027838757292E-2</c:v>
                </c:pt>
                <c:pt idx="607">
                  <c:v>1.5493991974094151E-2</c:v>
                </c:pt>
                <c:pt idx="608">
                  <c:v>2.7053310824360369E-2</c:v>
                </c:pt>
                <c:pt idx="609">
                  <c:v>3.7813566467066691E-2</c:v>
                </c:pt>
                <c:pt idx="610">
                  <c:v>3.4645190862895046E-2</c:v>
                </c:pt>
                <c:pt idx="611">
                  <c:v>5.4115164894184137E-2</c:v>
                </c:pt>
                <c:pt idx="612">
                  <c:v>5.4016982118525639E-2</c:v>
                </c:pt>
                <c:pt idx="613">
                  <c:v>5.2659080112653189E-2</c:v>
                </c:pt>
                <c:pt idx="614">
                  <c:v>5.2571439292668713E-2</c:v>
                </c:pt>
                <c:pt idx="615">
                  <c:v>8.4979257652761278E-2</c:v>
                </c:pt>
                <c:pt idx="616">
                  <c:v>0.10130033260620133</c:v>
                </c:pt>
                <c:pt idx="617">
                  <c:v>0.12410976098602769</c:v>
                </c:pt>
                <c:pt idx="618">
                  <c:v>0.11540991841757042</c:v>
                </c:pt>
                <c:pt idx="619">
                  <c:v>5.8089853396922991E-2</c:v>
                </c:pt>
                <c:pt idx="620">
                  <c:v>4.6926287026324988E-2</c:v>
                </c:pt>
                <c:pt idx="621">
                  <c:v>6.141159533027668E-2</c:v>
                </c:pt>
                <c:pt idx="622">
                  <c:v>6.0612686165571535E-2</c:v>
                </c:pt>
                <c:pt idx="623">
                  <c:v>6.2551431453469142E-2</c:v>
                </c:pt>
                <c:pt idx="624">
                  <c:v>5.5403850574037329E-2</c:v>
                </c:pt>
                <c:pt idx="625">
                  <c:v>6.7246747628507519E-2</c:v>
                </c:pt>
                <c:pt idx="626">
                  <c:v>6.5847590379326304E-2</c:v>
                </c:pt>
                <c:pt idx="627">
                  <c:v>5.3078308378454668E-2</c:v>
                </c:pt>
                <c:pt idx="628">
                  <c:v>2.7490163162586852E-2</c:v>
                </c:pt>
                <c:pt idx="629">
                  <c:v>1.5294045467209853E-2</c:v>
                </c:pt>
                <c:pt idx="630">
                  <c:v>1.3692183456504539E-2</c:v>
                </c:pt>
                <c:pt idx="631">
                  <c:v>1.9380219800860909E-2</c:v>
                </c:pt>
                <c:pt idx="632">
                  <c:v>1.942653984521707E-2</c:v>
                </c:pt>
                <c:pt idx="633">
                  <c:v>2.7136042354103738E-2</c:v>
                </c:pt>
                <c:pt idx="634">
                  <c:v>2.5048616954833278E-2</c:v>
                </c:pt>
                <c:pt idx="635">
                  <c:v>2.3376525873983561E-2</c:v>
                </c:pt>
                <c:pt idx="636">
                  <c:v>1.8888305469469763E-2</c:v>
                </c:pt>
                <c:pt idx="637">
                  <c:v>1.5491638140697567E-2</c:v>
                </c:pt>
                <c:pt idx="638">
                  <c:v>1.9977583686114617E-2</c:v>
                </c:pt>
                <c:pt idx="639">
                  <c:v>1.9352156359813806E-2</c:v>
                </c:pt>
                <c:pt idx="640">
                  <c:v>2.7744981955740058E-2</c:v>
                </c:pt>
                <c:pt idx="641">
                  <c:v>2.8042045242693478E-2</c:v>
                </c:pt>
                <c:pt idx="642">
                  <c:v>3.1530291351625779E-2</c:v>
                </c:pt>
                <c:pt idx="643">
                  <c:v>3.5588081455892727E-2</c:v>
                </c:pt>
                <c:pt idx="644">
                  <c:v>4.0018781641811475E-2</c:v>
                </c:pt>
                <c:pt idx="645">
                  <c:v>3.7366377272122345E-2</c:v>
                </c:pt>
                <c:pt idx="646">
                  <c:v>3.496436017184492E-2</c:v>
                </c:pt>
                <c:pt idx="647">
                  <c:v>3.2518880399899815E-2</c:v>
                </c:pt>
                <c:pt idx="648">
                  <c:v>3.5311025162538569E-2</c:v>
                </c:pt>
                <c:pt idx="649">
                  <c:v>3.9911290060126565E-2</c:v>
                </c:pt>
                <c:pt idx="650">
                  <c:v>4.5442152824976288E-2</c:v>
                </c:pt>
                <c:pt idx="651">
                  <c:v>4.0722612186610906E-2</c:v>
                </c:pt>
                <c:pt idx="652">
                  <c:v>3.3650043199486175E-2</c:v>
                </c:pt>
                <c:pt idx="653">
                  <c:v>2.824791923225721E-2</c:v>
                </c:pt>
                <c:pt idx="654">
                  <c:v>2.3253755404173029E-2</c:v>
                </c:pt>
                <c:pt idx="655">
                  <c:v>1.8521673753049445E-2</c:v>
                </c:pt>
                <c:pt idx="656">
                  <c:v>1.7095239052496838E-2</c:v>
                </c:pt>
                <c:pt idx="657">
                  <c:v>1.5306465382436338E-2</c:v>
                </c:pt>
                <c:pt idx="658">
                  <c:v>9.0440330830283133E-3</c:v>
                </c:pt>
                <c:pt idx="659">
                  <c:v>9.5898296415088263E-3</c:v>
                </c:pt>
                <c:pt idx="660">
                  <c:v>6.3450083552025402E-3</c:v>
                </c:pt>
                <c:pt idx="661">
                  <c:v>3.0319918323534617E-3</c:v>
                </c:pt>
                <c:pt idx="662">
                  <c:v>1.1986641291622108E-3</c:v>
                </c:pt>
                <c:pt idx="663">
                  <c:v>4.6053132009861442E-4</c:v>
                </c:pt>
                <c:pt idx="664">
                  <c:v>3.8968865356357948E-3</c:v>
                </c:pt>
                <c:pt idx="665">
                  <c:v>3.1610941699746556E-3</c:v>
                </c:pt>
                <c:pt idx="666">
                  <c:v>2.2336429359787399E-3</c:v>
                </c:pt>
                <c:pt idx="667">
                  <c:v>2.7788018202817844E-3</c:v>
                </c:pt>
                <c:pt idx="668">
                  <c:v>1.5801041292270793E-3</c:v>
                </c:pt>
                <c:pt idx="669">
                  <c:v>-1.5323636777371114E-3</c:v>
                </c:pt>
                <c:pt idx="670">
                  <c:v>-3.4157639075073284E-3</c:v>
                </c:pt>
                <c:pt idx="671">
                  <c:v>-2.617108202557894E-3</c:v>
                </c:pt>
                <c:pt idx="672">
                  <c:v>-1.9147817965586775E-3</c:v>
                </c:pt>
                <c:pt idx="673">
                  <c:v>-2.5544665829974958E-3</c:v>
                </c:pt>
                <c:pt idx="674">
                  <c:v>-7.8524098742354526E-4</c:v>
                </c:pt>
                <c:pt idx="675">
                  <c:v>3.2817335242658965E-3</c:v>
                </c:pt>
                <c:pt idx="676">
                  <c:v>6.2037965103382206E-3</c:v>
                </c:pt>
                <c:pt idx="677">
                  <c:v>7.2755469322765207E-3</c:v>
                </c:pt>
                <c:pt idx="678">
                  <c:v>7.1982377826599123E-3</c:v>
                </c:pt>
                <c:pt idx="679">
                  <c:v>7.4561422622180656E-3</c:v>
                </c:pt>
                <c:pt idx="680">
                  <c:v>1.65292955135799E-2</c:v>
                </c:pt>
                <c:pt idx="681">
                  <c:v>2.6337983197570587E-2</c:v>
                </c:pt>
                <c:pt idx="682">
                  <c:v>3.2697868622299398E-2</c:v>
                </c:pt>
                <c:pt idx="683">
                  <c:v>3.2992381382444008E-2</c:v>
                </c:pt>
                <c:pt idx="684">
                  <c:v>2.8858466812653624E-2</c:v>
                </c:pt>
                <c:pt idx="685">
                  <c:v>3.085845814178087E-2</c:v>
                </c:pt>
                <c:pt idx="686">
                  <c:v>3.6420989784192059E-2</c:v>
                </c:pt>
                <c:pt idx="687">
                  <c:v>4.1309073176831607E-2</c:v>
                </c:pt>
                <c:pt idx="688">
                  <c:v>3.8776390744273137E-2</c:v>
                </c:pt>
                <c:pt idx="689">
                  <c:v>3.7501644440433114E-2</c:v>
                </c:pt>
                <c:pt idx="690">
                  <c:v>2.3997805336053363E-2</c:v>
                </c:pt>
                <c:pt idx="691">
                  <c:v>2.3559102649396813E-2</c:v>
                </c:pt>
                <c:pt idx="692">
                  <c:v>2.5504494672704103E-2</c:v>
                </c:pt>
                <c:pt idx="693">
                  <c:v>1.7787274932387624E-2</c:v>
                </c:pt>
                <c:pt idx="694">
                  <c:v>1.7613036620319031E-2</c:v>
                </c:pt>
                <c:pt idx="695">
                  <c:v>1.9895869007101559E-2</c:v>
                </c:pt>
                <c:pt idx="696">
                  <c:v>2.0700668161540869E-2</c:v>
                </c:pt>
                <c:pt idx="697">
                  <c:v>1.9857014083435126E-2</c:v>
                </c:pt>
                <c:pt idx="698">
                  <c:v>2.0294782447704857E-2</c:v>
                </c:pt>
                <c:pt idx="699">
                  <c:v>2.8569036467798167E-2</c:v>
                </c:pt>
                <c:pt idx="700">
                  <c:v>2.5213062237963671E-2</c:v>
                </c:pt>
                <c:pt idx="701">
                  <c:v>2.32257148276565E-2</c:v>
                </c:pt>
                <c:pt idx="702">
                  <c:v>2.028356036729078E-2</c:v>
                </c:pt>
                <c:pt idx="703">
                  <c:v>2.106196670056712E-2</c:v>
                </c:pt>
                <c:pt idx="704">
                  <c:v>1.7934373511527386E-2</c:v>
                </c:pt>
                <c:pt idx="705">
                  <c:v>1.603126167156034E-2</c:v>
                </c:pt>
                <c:pt idx="706">
                  <c:v>1.6951215255656606E-2</c:v>
                </c:pt>
                <c:pt idx="707">
                  <c:v>1.8823727111642062E-2</c:v>
                </c:pt>
                <c:pt idx="708">
                  <c:v>1.8449926158429539E-2</c:v>
                </c:pt>
                <c:pt idx="709">
                  <c:v>2.0555367211535211E-2</c:v>
                </c:pt>
                <c:pt idx="710">
                  <c:v>2.1515605176069638E-2</c:v>
                </c:pt>
                <c:pt idx="711">
                  <c:v>2.0405333024727509E-2</c:v>
                </c:pt>
                <c:pt idx="712">
                  <c:v>3.0844754648737413E-2</c:v>
                </c:pt>
                <c:pt idx="713">
                  <c:v>3.9474300571291088E-2</c:v>
                </c:pt>
                <c:pt idx="714">
                  <c:v>3.7104691099934875E-2</c:v>
                </c:pt>
                <c:pt idx="715">
                  <c:v>3.6383899673062055E-2</c:v>
                </c:pt>
                <c:pt idx="716">
                  <c:v>3.3092066814589156E-2</c:v>
                </c:pt>
                <c:pt idx="717">
                  <c:v>3.3345933452265081E-2</c:v>
                </c:pt>
                <c:pt idx="718">
                  <c:v>3.269024417405586E-2</c:v>
                </c:pt>
                <c:pt idx="719">
                  <c:v>3.9005332223909617E-2</c:v>
                </c:pt>
                <c:pt idx="720">
                  <c:v>4.047838438753476E-2</c:v>
                </c:pt>
                <c:pt idx="721">
                  <c:v>4.628963306826693E-2</c:v>
                </c:pt>
                <c:pt idx="722">
                  <c:v>4.7477159338851223E-2</c:v>
                </c:pt>
                <c:pt idx="723">
                  <c:v>5.1653928535461108E-2</c:v>
                </c:pt>
                <c:pt idx="724">
                  <c:v>5.5831630874339899E-2</c:v>
                </c:pt>
                <c:pt idx="725">
                  <c:v>5.7901603030118723E-2</c:v>
                </c:pt>
                <c:pt idx="726">
                  <c:v>5.3731040578336373E-2</c:v>
                </c:pt>
                <c:pt idx="727">
                  <c:v>5.6428920036089333E-2</c:v>
                </c:pt>
                <c:pt idx="728">
                  <c:v>5.9199695162733643E-2</c:v>
                </c:pt>
                <c:pt idx="729">
                  <c:v>6.5699757158589486E-2</c:v>
                </c:pt>
                <c:pt idx="730">
                  <c:v>7.2557850219299364E-2</c:v>
                </c:pt>
                <c:pt idx="731">
                  <c:v>8.0966277439067411E-2</c:v>
                </c:pt>
                <c:pt idx="732">
                  <c:v>8.3777244250419589E-2</c:v>
                </c:pt>
                <c:pt idx="733">
                  <c:v>9.0143277184680334E-2</c:v>
                </c:pt>
                <c:pt idx="734">
                  <c:v>9.9894847201602216E-2</c:v>
                </c:pt>
                <c:pt idx="735">
                  <c:v>0.1072142123212259</c:v>
                </c:pt>
                <c:pt idx="736">
                  <c:v>0.1104579168774196</c:v>
                </c:pt>
                <c:pt idx="737">
                  <c:v>0.10592353761816536</c:v>
                </c:pt>
                <c:pt idx="738">
                  <c:v>0.10353127198083714</c:v>
                </c:pt>
                <c:pt idx="739">
                  <c:v>0.10656446054631458</c:v>
                </c:pt>
                <c:pt idx="740">
                  <c:v>0.10652043750087252</c:v>
                </c:pt>
                <c:pt idx="741">
                  <c:v>0.10252615661656952</c:v>
                </c:pt>
                <c:pt idx="742">
                  <c:v>0.1032313933354455</c:v>
                </c:pt>
                <c:pt idx="743">
                  <c:v>0.10508258054935474</c:v>
                </c:pt>
                <c:pt idx="744">
                  <c:v>0.10119365235814604</c:v>
                </c:pt>
                <c:pt idx="745">
                  <c:v>9.7654449052904865E-2</c:v>
                </c:pt>
                <c:pt idx="746">
                  <c:v>9.9055216600679966E-2</c:v>
                </c:pt>
                <c:pt idx="747">
                  <c:v>9.8664954260692661E-2</c:v>
                </c:pt>
                <c:pt idx="748">
                  <c:v>9.6673607448530596E-2</c:v>
                </c:pt>
                <c:pt idx="749">
                  <c:v>9.4667767857563812E-2</c:v>
                </c:pt>
                <c:pt idx="750">
                  <c:v>8.897387762529993E-2</c:v>
                </c:pt>
                <c:pt idx="751">
                  <c:v>9.1861500047827865E-2</c:v>
                </c:pt>
                <c:pt idx="752">
                  <c:v>9.1456132605392343E-2</c:v>
                </c:pt>
                <c:pt idx="753">
                  <c:v>9.262224462976594E-2</c:v>
                </c:pt>
                <c:pt idx="754">
                  <c:v>9.7291352451369884E-2</c:v>
                </c:pt>
                <c:pt idx="755">
                  <c:v>9.6351548668495671E-2</c:v>
                </c:pt>
                <c:pt idx="756">
                  <c:v>9.3688437178742867E-2</c:v>
                </c:pt>
                <c:pt idx="757">
                  <c:v>9.3868115119619955E-2</c:v>
                </c:pt>
                <c:pt idx="758">
                  <c:v>9.170751556267559E-2</c:v>
                </c:pt>
                <c:pt idx="759">
                  <c:v>9.472082308911102E-2</c:v>
                </c:pt>
                <c:pt idx="760">
                  <c:v>9.3450168289046218E-2</c:v>
                </c:pt>
                <c:pt idx="761">
                  <c:v>9.0007150820361259E-2</c:v>
                </c:pt>
                <c:pt idx="762">
                  <c:v>8.9159659602390945E-2</c:v>
                </c:pt>
                <c:pt idx="763">
                  <c:v>9.0705821385116583E-2</c:v>
                </c:pt>
                <c:pt idx="764">
                  <c:v>9.0905502784364184E-2</c:v>
                </c:pt>
                <c:pt idx="765">
                  <c:v>8.9815332339061263E-2</c:v>
                </c:pt>
                <c:pt idx="766">
                  <c:v>9.0694070146548067E-2</c:v>
                </c:pt>
                <c:pt idx="767">
                  <c:v>9.0930041266258227E-2</c:v>
                </c:pt>
                <c:pt idx="768">
                  <c:v>8.7187088829362797E-2</c:v>
                </c:pt>
                <c:pt idx="769">
                  <c:v>8.4001739041967435E-2</c:v>
                </c:pt>
                <c:pt idx="770">
                  <c:v>8.4273003320711887E-2</c:v>
                </c:pt>
                <c:pt idx="771">
                  <c:v>8.1694539553084117E-2</c:v>
                </c:pt>
                <c:pt idx="772">
                  <c:v>7.9961857196301653E-2</c:v>
                </c:pt>
                <c:pt idx="773">
                  <c:v>8.1453259365824329E-2</c:v>
                </c:pt>
                <c:pt idx="774">
                  <c:v>8.3161114697241759E-2</c:v>
                </c:pt>
                <c:pt idx="775">
                  <c:v>8.3020168859708254E-2</c:v>
                </c:pt>
                <c:pt idx="776">
                  <c:v>7.821597266288069E-2</c:v>
                </c:pt>
                <c:pt idx="777">
                  <c:v>7.5459942517966672E-2</c:v>
                </c:pt>
                <c:pt idx="778">
                  <c:v>7.264603473680932E-2</c:v>
                </c:pt>
                <c:pt idx="779">
                  <c:v>7.2588174698029459E-2</c:v>
                </c:pt>
                <c:pt idx="780">
                  <c:v>7.016934325454087E-2</c:v>
                </c:pt>
                <c:pt idx="781">
                  <c:v>6.8990615793924889E-2</c:v>
                </c:pt>
                <c:pt idx="782">
                  <c:v>7.3446233699462182E-2</c:v>
                </c:pt>
                <c:pt idx="783">
                  <c:v>7.0225649072409066E-2</c:v>
                </c:pt>
                <c:pt idx="784">
                  <c:v>7.0839606143310058E-2</c:v>
                </c:pt>
                <c:pt idx="785">
                  <c:v>7.2100572682852401E-2</c:v>
                </c:pt>
                <c:pt idx="786">
                  <c:v>8.2739445589748647E-2</c:v>
                </c:pt>
                <c:pt idx="787">
                  <c:v>8.6598381477112255E-2</c:v>
                </c:pt>
                <c:pt idx="788">
                  <c:v>0.1005158301899217</c:v>
                </c:pt>
                <c:pt idx="789">
                  <c:v>0.10584847069030613</c:v>
                </c:pt>
                <c:pt idx="790">
                  <c:v>0.11046659850288859</c:v>
                </c:pt>
                <c:pt idx="791">
                  <c:v>0.10931230061839771</c:v>
                </c:pt>
                <c:pt idx="792">
                  <c:v>0.10777967416384973</c:v>
                </c:pt>
                <c:pt idx="793">
                  <c:v>0.10411708620482774</c:v>
                </c:pt>
                <c:pt idx="794">
                  <c:v>0.11005042001644616</c:v>
                </c:pt>
                <c:pt idx="795">
                  <c:v>0.11230527663572903</c:v>
                </c:pt>
                <c:pt idx="796">
                  <c:v>0.11284855290399036</c:v>
                </c:pt>
                <c:pt idx="797">
                  <c:v>0.11023126451262745</c:v>
                </c:pt>
                <c:pt idx="798">
                  <c:v>0.10556057364060734</c:v>
                </c:pt>
                <c:pt idx="799">
                  <c:v>0.10951092237802167</c:v>
                </c:pt>
                <c:pt idx="800">
                  <c:v>0.11508689211784001</c:v>
                </c:pt>
                <c:pt idx="801">
                  <c:v>0.11239659547338422</c:v>
                </c:pt>
                <c:pt idx="802">
                  <c:v>0.1146991921240169</c:v>
                </c:pt>
                <c:pt idx="803">
                  <c:v>0.11913197089243807</c:v>
                </c:pt>
                <c:pt idx="804">
                  <c:v>0.12413325641961881</c:v>
                </c:pt>
                <c:pt idx="805">
                  <c:v>0.12812050084785867</c:v>
                </c:pt>
                <c:pt idx="806">
                  <c:v>0.12594515689644104</c:v>
                </c:pt>
                <c:pt idx="807">
                  <c:v>0.12169500310549995</c:v>
                </c:pt>
                <c:pt idx="808">
                  <c:v>0.11918067168503876</c:v>
                </c:pt>
                <c:pt idx="809">
                  <c:v>0.11753481139368559</c:v>
                </c:pt>
                <c:pt idx="810">
                  <c:v>0.12243242819353201</c:v>
                </c:pt>
                <c:pt idx="811">
                  <c:v>0.12641558155058849</c:v>
                </c:pt>
                <c:pt idx="812">
                  <c:v>0.12803093301492224</c:v>
                </c:pt>
                <c:pt idx="813">
                  <c:v>0.12607485528211443</c:v>
                </c:pt>
                <c:pt idx="814">
                  <c:v>0.13051732404994576</c:v>
                </c:pt>
                <c:pt idx="815">
                  <c:v>0.13103783423521193</c:v>
                </c:pt>
                <c:pt idx="816">
                  <c:v>0.12985598440762086</c:v>
                </c:pt>
                <c:pt idx="817">
                  <c:v>0.13343503412765612</c:v>
                </c:pt>
                <c:pt idx="818">
                  <c:v>0.1331319178392586</c:v>
                </c:pt>
                <c:pt idx="819">
                  <c:v>0.13554358543720771</c:v>
                </c:pt>
                <c:pt idx="820">
                  <c:v>0.13605567445491157</c:v>
                </c:pt>
                <c:pt idx="821">
                  <c:v>0.14359678892669805</c:v>
                </c:pt>
                <c:pt idx="822">
                  <c:v>0.1365317543033211</c:v>
                </c:pt>
                <c:pt idx="823">
                  <c:v>0.1343648813716756</c:v>
                </c:pt>
                <c:pt idx="824">
                  <c:v>0.13219399240647292</c:v>
                </c:pt>
                <c:pt idx="825">
                  <c:v>0.12920684542664873</c:v>
                </c:pt>
                <c:pt idx="826">
                  <c:v>0.12919955980889691</c:v>
                </c:pt>
                <c:pt idx="827">
                  <c:v>0.12538752170992382</c:v>
                </c:pt>
                <c:pt idx="828">
                  <c:v>0.12377451331835171</c:v>
                </c:pt>
                <c:pt idx="829">
                  <c:v>0.12139665169662331</c:v>
                </c:pt>
                <c:pt idx="830">
                  <c:v>0.12164080233493058</c:v>
                </c:pt>
                <c:pt idx="831">
                  <c:v>0.1192426612330587</c:v>
                </c:pt>
                <c:pt idx="832">
                  <c:v>0.11726693985923528</c:v>
                </c:pt>
                <c:pt idx="833">
                  <c:v>0.11605312575784087</c:v>
                </c:pt>
                <c:pt idx="834">
                  <c:v>0.12624655831063292</c:v>
                </c:pt>
                <c:pt idx="835">
                  <c:v>0.12260690914540671</c:v>
                </c:pt>
                <c:pt idx="836">
                  <c:v>0.12046164663752623</c:v>
                </c:pt>
                <c:pt idx="837">
                  <c:v>0.11865823581629902</c:v>
                </c:pt>
                <c:pt idx="838">
                  <c:v>0.11977266934561016</c:v>
                </c:pt>
                <c:pt idx="839">
                  <c:v>0.12189353128627989</c:v>
                </c:pt>
                <c:pt idx="840">
                  <c:v>0.11898759156334363</c:v>
                </c:pt>
                <c:pt idx="841">
                  <c:v>0.11844055145727519</c:v>
                </c:pt>
                <c:pt idx="842">
                  <c:v>0.120096636801555</c:v>
                </c:pt>
                <c:pt idx="843">
                  <c:v>0.11848676067127077</c:v>
                </c:pt>
                <c:pt idx="844">
                  <c:v>0.11868144406708797</c:v>
                </c:pt>
                <c:pt idx="845">
                  <c:v>0.11820658882878607</c:v>
                </c:pt>
                <c:pt idx="846">
                  <c:v>0.11692697213559157</c:v>
                </c:pt>
                <c:pt idx="847">
                  <c:v>0.11208956621321098</c:v>
                </c:pt>
                <c:pt idx="848">
                  <c:v>0.1101696347260776</c:v>
                </c:pt>
                <c:pt idx="849">
                  <c:v>0.10997701425032108</c:v>
                </c:pt>
                <c:pt idx="850">
                  <c:v>0.11313575035964313</c:v>
                </c:pt>
                <c:pt idx="851">
                  <c:v>0.11071067066355048</c:v>
                </c:pt>
                <c:pt idx="852">
                  <c:v>0.10676999643852494</c:v>
                </c:pt>
                <c:pt idx="853">
                  <c:v>0.10623068016404308</c:v>
                </c:pt>
                <c:pt idx="854">
                  <c:v>0.10479452379456067</c:v>
                </c:pt>
                <c:pt idx="855">
                  <c:v>0.10520389396216306</c:v>
                </c:pt>
                <c:pt idx="856">
                  <c:v>0.10406537969125468</c:v>
                </c:pt>
                <c:pt idx="857">
                  <c:v>0.10270816211925096</c:v>
                </c:pt>
                <c:pt idx="858">
                  <c:v>0.10132758807191533</c:v>
                </c:pt>
                <c:pt idx="859">
                  <c:v>0.10050683182892757</c:v>
                </c:pt>
                <c:pt idx="860">
                  <c:v>0.10192764735731105</c:v>
                </c:pt>
                <c:pt idx="861">
                  <c:v>0.10255109844602084</c:v>
                </c:pt>
                <c:pt idx="862">
                  <c:v>9.9538552420856782E-2</c:v>
                </c:pt>
                <c:pt idx="863">
                  <c:v>9.593778273966827E-2</c:v>
                </c:pt>
                <c:pt idx="864">
                  <c:v>9.4963627445531759E-2</c:v>
                </c:pt>
                <c:pt idx="865">
                  <c:v>9.5766307552287641E-2</c:v>
                </c:pt>
                <c:pt idx="866">
                  <c:v>9.476102638442567E-2</c:v>
                </c:pt>
                <c:pt idx="867">
                  <c:v>9.7268197476296225E-2</c:v>
                </c:pt>
                <c:pt idx="868">
                  <c:v>9.5010295236366643E-2</c:v>
                </c:pt>
                <c:pt idx="869">
                  <c:v>9.8467265923936134E-2</c:v>
                </c:pt>
                <c:pt idx="870">
                  <c:v>9.9944492326542594E-2</c:v>
                </c:pt>
                <c:pt idx="871">
                  <c:v>0.10099082396456591</c:v>
                </c:pt>
                <c:pt idx="872">
                  <c:v>0.10560037156783562</c:v>
                </c:pt>
                <c:pt idx="873">
                  <c:v>0.10609757559259156</c:v>
                </c:pt>
                <c:pt idx="874">
                  <c:v>0.10360914376609941</c:v>
                </c:pt>
                <c:pt idx="875">
                  <c:v>0.10370269083937067</c:v>
                </c:pt>
                <c:pt idx="876">
                  <c:v>0.10304345229837095</c:v>
                </c:pt>
                <c:pt idx="877">
                  <c:v>0.10169472728013382</c:v>
                </c:pt>
                <c:pt idx="878">
                  <c:v>0.10134313684560126</c:v>
                </c:pt>
                <c:pt idx="879">
                  <c:v>9.8113505602729814E-2</c:v>
                </c:pt>
                <c:pt idx="880">
                  <c:v>9.5350061653182869E-2</c:v>
                </c:pt>
                <c:pt idx="881">
                  <c:v>9.4397589195516773E-2</c:v>
                </c:pt>
                <c:pt idx="882">
                  <c:v>9.2035333094363542E-2</c:v>
                </c:pt>
                <c:pt idx="883">
                  <c:v>9.0358841377315216E-2</c:v>
                </c:pt>
                <c:pt idx="884">
                  <c:v>8.8211182770912167E-2</c:v>
                </c:pt>
                <c:pt idx="885">
                  <c:v>8.6459243521718382E-2</c:v>
                </c:pt>
                <c:pt idx="886">
                  <c:v>8.3705524492971556E-2</c:v>
                </c:pt>
                <c:pt idx="887">
                  <c:v>7.9614728670576701E-2</c:v>
                </c:pt>
                <c:pt idx="888">
                  <c:v>7.7815776226365707E-2</c:v>
                </c:pt>
                <c:pt idx="889">
                  <c:v>7.5715401259660794E-2</c:v>
                </c:pt>
                <c:pt idx="890">
                  <c:v>7.6234750774021615E-2</c:v>
                </c:pt>
                <c:pt idx="891">
                  <c:v>7.3812858775129567E-2</c:v>
                </c:pt>
                <c:pt idx="892">
                  <c:v>7.3736304846531139E-2</c:v>
                </c:pt>
                <c:pt idx="893">
                  <c:v>6.9410908719140657E-2</c:v>
                </c:pt>
                <c:pt idx="894">
                  <c:v>6.5218113524167787E-2</c:v>
                </c:pt>
                <c:pt idx="895">
                  <c:v>6.520714830858973E-2</c:v>
                </c:pt>
                <c:pt idx="896">
                  <c:v>6.3784234185268268E-2</c:v>
                </c:pt>
                <c:pt idx="897">
                  <c:v>6.7884089783085716E-2</c:v>
                </c:pt>
                <c:pt idx="898">
                  <c:v>6.4607904236347519E-2</c:v>
                </c:pt>
                <c:pt idx="899">
                  <c:v>6.2648258086002717E-2</c:v>
                </c:pt>
                <c:pt idx="900">
                  <c:v>6.5123509041438501E-2</c:v>
                </c:pt>
                <c:pt idx="901">
                  <c:v>6.6375586939811479E-2</c:v>
                </c:pt>
                <c:pt idx="902">
                  <c:v>6.0910141321596056E-2</c:v>
                </c:pt>
                <c:pt idx="903">
                  <c:v>5.8532570272147345E-2</c:v>
                </c:pt>
                <c:pt idx="904">
                  <c:v>6.1754700568371262E-2</c:v>
                </c:pt>
                <c:pt idx="905">
                  <c:v>6.3251818698492807E-2</c:v>
                </c:pt>
                <c:pt idx="906">
                  <c:v>5.4950815885390331E-2</c:v>
                </c:pt>
                <c:pt idx="907">
                  <c:v>5.0837793863342431E-2</c:v>
                </c:pt>
                <c:pt idx="908">
                  <c:v>5.2204639380191584E-2</c:v>
                </c:pt>
                <c:pt idx="909">
                  <c:v>5.2325543255801035E-2</c:v>
                </c:pt>
                <c:pt idx="910">
                  <c:v>4.9387093462700517E-2</c:v>
                </c:pt>
                <c:pt idx="911">
                  <c:v>4.7538713978886989E-2</c:v>
                </c:pt>
                <c:pt idx="912">
                  <c:v>5.0507358501613711E-2</c:v>
                </c:pt>
                <c:pt idx="913">
                  <c:v>5.5378120041044282E-2</c:v>
                </c:pt>
                <c:pt idx="914">
                  <c:v>5.2933175375417439E-2</c:v>
                </c:pt>
                <c:pt idx="915">
                  <c:v>5.1730032009349287E-2</c:v>
                </c:pt>
                <c:pt idx="916">
                  <c:v>4.9123982127513358E-2</c:v>
                </c:pt>
                <c:pt idx="917">
                  <c:v>4.6547779954751504E-2</c:v>
                </c:pt>
                <c:pt idx="918">
                  <c:v>4.45547860323506E-2</c:v>
                </c:pt>
                <c:pt idx="919">
                  <c:v>4.6915841253376153E-2</c:v>
                </c:pt>
                <c:pt idx="920">
                  <c:v>4.7728181231553368E-2</c:v>
                </c:pt>
                <c:pt idx="921">
                  <c:v>5.1927377075817391E-2</c:v>
                </c:pt>
                <c:pt idx="922">
                  <c:v>5.6470571137262206E-2</c:v>
                </c:pt>
                <c:pt idx="923">
                  <c:v>6.0589559090497506E-2</c:v>
                </c:pt>
                <c:pt idx="924">
                  <c:v>6.0595434959735614E-2</c:v>
                </c:pt>
                <c:pt idx="925">
                  <c:v>6.1877887208465876E-2</c:v>
                </c:pt>
                <c:pt idx="926">
                  <c:v>6.2991250077044675E-2</c:v>
                </c:pt>
                <c:pt idx="927">
                  <c:v>6.2677942573584666E-2</c:v>
                </c:pt>
                <c:pt idx="928">
                  <c:v>5.9791646042329588E-2</c:v>
                </c:pt>
                <c:pt idx="929">
                  <c:v>5.695567923070749E-2</c:v>
                </c:pt>
                <c:pt idx="930">
                  <c:v>5.2277564534641455E-2</c:v>
                </c:pt>
                <c:pt idx="931">
                  <c:v>4.558516370700294E-2</c:v>
                </c:pt>
                <c:pt idx="932">
                  <c:v>4.1821066336221346E-2</c:v>
                </c:pt>
                <c:pt idx="933">
                  <c:v>3.9457090686644401E-2</c:v>
                </c:pt>
                <c:pt idx="934">
                  <c:v>3.9721033431446333E-2</c:v>
                </c:pt>
                <c:pt idx="935">
                  <c:v>3.733806321074791E-2</c:v>
                </c:pt>
                <c:pt idx="936">
                  <c:v>3.4520700487024707E-2</c:v>
                </c:pt>
                <c:pt idx="937">
                  <c:v>3.6314250209677851E-2</c:v>
                </c:pt>
                <c:pt idx="938">
                  <c:v>3.464773301871929E-2</c:v>
                </c:pt>
                <c:pt idx="939">
                  <c:v>3.2587143118029217E-2</c:v>
                </c:pt>
                <c:pt idx="940">
                  <c:v>3.0354324726054656E-2</c:v>
                </c:pt>
                <c:pt idx="941">
                  <c:v>3.0685698424929735E-2</c:v>
                </c:pt>
                <c:pt idx="942">
                  <c:v>2.947063577364338E-2</c:v>
                </c:pt>
                <c:pt idx="943">
                  <c:v>2.910475620080246E-2</c:v>
                </c:pt>
                <c:pt idx="944">
                  <c:v>2.8957426532419839E-2</c:v>
                </c:pt>
                <c:pt idx="945">
                  <c:v>3.1973736478613748E-2</c:v>
                </c:pt>
                <c:pt idx="946">
                  <c:v>3.1390612264807702E-2</c:v>
                </c:pt>
                <c:pt idx="947">
                  <c:v>2.9010076868157764E-2</c:v>
                </c:pt>
                <c:pt idx="948">
                  <c:v>2.9634527949424047E-2</c:v>
                </c:pt>
                <c:pt idx="949">
                  <c:v>3.4747577618196357E-2</c:v>
                </c:pt>
                <c:pt idx="950">
                  <c:v>3.7568234521250854E-2</c:v>
                </c:pt>
                <c:pt idx="951">
                  <c:v>3.7138296214863337E-2</c:v>
                </c:pt>
                <c:pt idx="952">
                  <c:v>3.6583183856928672E-2</c:v>
                </c:pt>
                <c:pt idx="953">
                  <c:v>3.6654561760249463E-2</c:v>
                </c:pt>
                <c:pt idx="954">
                  <c:v>3.9316960601444684E-2</c:v>
                </c:pt>
                <c:pt idx="955">
                  <c:v>3.8801705124786791E-2</c:v>
                </c:pt>
                <c:pt idx="956">
                  <c:v>4.015103884406266E-2</c:v>
                </c:pt>
                <c:pt idx="957">
                  <c:v>4.068368452938366E-2</c:v>
                </c:pt>
                <c:pt idx="958">
                  <c:v>3.79701285161348E-2</c:v>
                </c:pt>
                <c:pt idx="959">
                  <c:v>3.6259226159542177E-2</c:v>
                </c:pt>
                <c:pt idx="960">
                  <c:v>3.1844848651755873E-2</c:v>
                </c:pt>
                <c:pt idx="961">
                  <c:v>2.9103054689369377E-2</c:v>
                </c:pt>
                <c:pt idx="962">
                  <c:v>2.7510257772652931E-2</c:v>
                </c:pt>
                <c:pt idx="963">
                  <c:v>2.5778633459042188E-2</c:v>
                </c:pt>
                <c:pt idx="964">
                  <c:v>2.5572348486320985E-2</c:v>
                </c:pt>
                <c:pt idx="965">
                  <c:v>2.4507926215313509E-2</c:v>
                </c:pt>
                <c:pt idx="966">
                  <c:v>2.5240009310458375E-2</c:v>
                </c:pt>
                <c:pt idx="967">
                  <c:v>2.1816815188407737E-2</c:v>
                </c:pt>
                <c:pt idx="968">
                  <c:v>2.252057380943194E-2</c:v>
                </c:pt>
                <c:pt idx="969">
                  <c:v>2.2227504665063458E-2</c:v>
                </c:pt>
                <c:pt idx="970">
                  <c:v>1.9215321648647518E-2</c:v>
                </c:pt>
                <c:pt idx="971">
                  <c:v>1.7251533180928598E-2</c:v>
                </c:pt>
                <c:pt idx="972">
                  <c:v>1.885694371648261E-2</c:v>
                </c:pt>
                <c:pt idx="973">
                  <c:v>1.9803478924056102E-2</c:v>
                </c:pt>
                <c:pt idx="974">
                  <c:v>2.0922020958310833E-2</c:v>
                </c:pt>
                <c:pt idx="975">
                  <c:v>2.3545227932979342E-2</c:v>
                </c:pt>
                <c:pt idx="976">
                  <c:v>2.7223802149255724E-2</c:v>
                </c:pt>
                <c:pt idx="977">
                  <c:v>3.3481783573162505E-2</c:v>
                </c:pt>
                <c:pt idx="978">
                  <c:v>3.0967289321607874E-2</c:v>
                </c:pt>
                <c:pt idx="979">
                  <c:v>2.9839850791958507E-2</c:v>
                </c:pt>
                <c:pt idx="980">
                  <c:v>3.0994332976254563E-2</c:v>
                </c:pt>
                <c:pt idx="981">
                  <c:v>3.3500278187628983E-2</c:v>
                </c:pt>
                <c:pt idx="982">
                  <c:v>2.9871128091809203E-2</c:v>
                </c:pt>
                <c:pt idx="983">
                  <c:v>2.8266895655685027E-2</c:v>
                </c:pt>
                <c:pt idx="984">
                  <c:v>2.7065841820962076E-2</c:v>
                </c:pt>
                <c:pt idx="985">
                  <c:v>2.5987675611033274E-2</c:v>
                </c:pt>
                <c:pt idx="986">
                  <c:v>2.6321100952038344E-2</c:v>
                </c:pt>
                <c:pt idx="987">
                  <c:v>2.3703168769710035E-2</c:v>
                </c:pt>
                <c:pt idx="988">
                  <c:v>2.2857678405550967E-2</c:v>
                </c:pt>
                <c:pt idx="989">
                  <c:v>2.2505837092669845E-2</c:v>
                </c:pt>
                <c:pt idx="990">
                  <c:v>2.3555825629666585E-2</c:v>
                </c:pt>
                <c:pt idx="991">
                  <c:v>2.2147006613097993E-2</c:v>
                </c:pt>
                <c:pt idx="992">
                  <c:v>2.0210426714588697E-2</c:v>
                </c:pt>
                <c:pt idx="993">
                  <c:v>2.0021572622875627E-2</c:v>
                </c:pt>
                <c:pt idx="994">
                  <c:v>2.0692523571010389E-2</c:v>
                </c:pt>
                <c:pt idx="995">
                  <c:v>2.0191207824954004E-2</c:v>
                </c:pt>
                <c:pt idx="996">
                  <c:v>1.8497562501543705E-2</c:v>
                </c:pt>
                <c:pt idx="997">
                  <c:v>1.8262443104984948E-2</c:v>
                </c:pt>
                <c:pt idx="998">
                  <c:v>1.6871130342640463E-2</c:v>
                </c:pt>
                <c:pt idx="999">
                  <c:v>1.6635908141929903E-2</c:v>
                </c:pt>
                <c:pt idx="1000">
                  <c:v>1.6257628241597918E-2</c:v>
                </c:pt>
                <c:pt idx="1001">
                  <c:v>1.7429662017281418E-2</c:v>
                </c:pt>
                <c:pt idx="1002">
                  <c:v>1.6221768966826138E-2</c:v>
                </c:pt>
                <c:pt idx="1003">
                  <c:v>1.653650837495961E-2</c:v>
                </c:pt>
                <c:pt idx="1004">
                  <c:v>1.6674819662362964E-2</c:v>
                </c:pt>
                <c:pt idx="1005">
                  <c:v>1.6172738247145622E-2</c:v>
                </c:pt>
                <c:pt idx="1006">
                  <c:v>1.6874766984181139E-2</c:v>
                </c:pt>
                <c:pt idx="1007">
                  <c:v>1.7847660253903164E-2</c:v>
                </c:pt>
                <c:pt idx="1008">
                  <c:v>1.6772396482347504E-2</c:v>
                </c:pt>
                <c:pt idx="1009">
                  <c:v>1.6383497482970688E-2</c:v>
                </c:pt>
                <c:pt idx="1010">
                  <c:v>1.6926684744402731E-2</c:v>
                </c:pt>
                <c:pt idx="1011">
                  <c:v>1.7044142006345755E-2</c:v>
                </c:pt>
                <c:pt idx="1012">
                  <c:v>1.6425016894026381E-2</c:v>
                </c:pt>
                <c:pt idx="1013">
                  <c:v>1.9564194009378998E-2</c:v>
                </c:pt>
                <c:pt idx="1014">
                  <c:v>1.9453470620650011E-2</c:v>
                </c:pt>
                <c:pt idx="1015">
                  <c:v>1.823099265869578E-2</c:v>
                </c:pt>
                <c:pt idx="1016">
                  <c:v>1.61157469856558E-2</c:v>
                </c:pt>
                <c:pt idx="1017">
                  <c:v>1.5114242163623927E-2</c:v>
                </c:pt>
                <c:pt idx="1018">
                  <c:v>1.3851050159745637E-2</c:v>
                </c:pt>
                <c:pt idx="1019">
                  <c:v>1.3258172151926248E-2</c:v>
                </c:pt>
                <c:pt idx="1020">
                  <c:v>1.2718973089050019E-2</c:v>
                </c:pt>
                <c:pt idx="1021">
                  <c:v>1.1785616374618862E-2</c:v>
                </c:pt>
                <c:pt idx="1022">
                  <c:v>1.3735257908352588E-2</c:v>
                </c:pt>
                <c:pt idx="1023">
                  <c:v>1.4226847363845711E-2</c:v>
                </c:pt>
                <c:pt idx="1024">
                  <c:v>1.6046646835389027E-2</c:v>
                </c:pt>
                <c:pt idx="1025">
                  <c:v>1.594046667277358E-2</c:v>
                </c:pt>
                <c:pt idx="1026">
                  <c:v>1.3785189143865235E-2</c:v>
                </c:pt>
                <c:pt idx="1027">
                  <c:v>1.6228873124906548E-2</c:v>
                </c:pt>
                <c:pt idx="1028">
                  <c:v>1.8227981090812216E-2</c:v>
                </c:pt>
                <c:pt idx="1029">
                  <c:v>2.1110043424481043E-2</c:v>
                </c:pt>
                <c:pt idx="1030">
                  <c:v>1.7222795263778019E-2</c:v>
                </c:pt>
                <c:pt idx="1031">
                  <c:v>1.9988484803566055E-2</c:v>
                </c:pt>
                <c:pt idx="1032">
                  <c:v>2.0863127305986433E-2</c:v>
                </c:pt>
                <c:pt idx="1033">
                  <c:v>1.8503704565098977E-2</c:v>
                </c:pt>
                <c:pt idx="1034">
                  <c:v>1.85283217665798E-2</c:v>
                </c:pt>
                <c:pt idx="1035">
                  <c:v>1.7450185317673492E-2</c:v>
                </c:pt>
                <c:pt idx="1036">
                  <c:v>1.4241698664414569E-2</c:v>
                </c:pt>
                <c:pt idx="1037">
                  <c:v>1.3322936774481063E-2</c:v>
                </c:pt>
                <c:pt idx="1038">
                  <c:v>1.0970175118491618E-2</c:v>
                </c:pt>
                <c:pt idx="1039">
                  <c:v>9.6027920021897126E-3</c:v>
                </c:pt>
                <c:pt idx="1040">
                  <c:v>9.3208473238869313E-3</c:v>
                </c:pt>
                <c:pt idx="1041">
                  <c:v>8.1310570335601795E-3</c:v>
                </c:pt>
                <c:pt idx="1042">
                  <c:v>7.0893778261975557E-3</c:v>
                </c:pt>
                <c:pt idx="1043">
                  <c:v>6.8338405886379031E-3</c:v>
                </c:pt>
                <c:pt idx="1044">
                  <c:v>8.9313505399880935E-3</c:v>
                </c:pt>
                <c:pt idx="1045">
                  <c:v>1.140235753135415E-2</c:v>
                </c:pt>
                <c:pt idx="1046">
                  <c:v>1.0394369323284233E-2</c:v>
                </c:pt>
                <c:pt idx="1047">
                  <c:v>8.1724569389255985E-3</c:v>
                </c:pt>
                <c:pt idx="1048">
                  <c:v>5.4011560832052941E-3</c:v>
                </c:pt>
                <c:pt idx="1049">
                  <c:v>6.7030870496969444E-3</c:v>
                </c:pt>
                <c:pt idx="1050">
                  <c:v>9.6611769330873093E-3</c:v>
                </c:pt>
                <c:pt idx="1051">
                  <c:v>1.2443883796378653E-2</c:v>
                </c:pt>
                <c:pt idx="1052">
                  <c:v>1.1150936161089038E-2</c:v>
                </c:pt>
                <c:pt idx="1053">
                  <c:v>9.8505894892879572E-3</c:v>
                </c:pt>
                <c:pt idx="1054">
                  <c:v>8.1958793247940628E-3</c:v>
                </c:pt>
                <c:pt idx="1055">
                  <c:v>5.3697008905874144E-3</c:v>
                </c:pt>
                <c:pt idx="1056">
                  <c:v>7.4976621748610237E-3</c:v>
                </c:pt>
                <c:pt idx="1057">
                  <c:v>7.5981495746427138E-3</c:v>
                </c:pt>
                <c:pt idx="1058">
                  <c:v>8.9937395359405425E-3</c:v>
                </c:pt>
                <c:pt idx="1059">
                  <c:v>9.957099691437217E-3</c:v>
                </c:pt>
                <c:pt idx="1060">
                  <c:v>7.4695643878682702E-3</c:v>
                </c:pt>
                <c:pt idx="1061">
                  <c:v>8.2230104032739518E-3</c:v>
                </c:pt>
                <c:pt idx="1062">
                  <c:v>9.7308502568546201E-3</c:v>
                </c:pt>
                <c:pt idx="1063">
                  <c:v>1.1318181972567828E-2</c:v>
                </c:pt>
                <c:pt idx="1064">
                  <c:v>6.6372965809133322E-3</c:v>
                </c:pt>
                <c:pt idx="1065">
                  <c:v>7.2898151339660239E-3</c:v>
                </c:pt>
                <c:pt idx="1066">
                  <c:v>7.4696523355253369E-3</c:v>
                </c:pt>
                <c:pt idx="1067">
                  <c:v>6.3919218866562155E-3</c:v>
                </c:pt>
                <c:pt idx="1068">
                  <c:v>6.4112433742652061E-3</c:v>
                </c:pt>
                <c:pt idx="1069">
                  <c:v>1.4668881693785996E-2</c:v>
                </c:pt>
                <c:pt idx="1070">
                  <c:v>1.6319779332802591E-2</c:v>
                </c:pt>
                <c:pt idx="1071">
                  <c:v>1.6084252196537183E-2</c:v>
                </c:pt>
                <c:pt idx="1072">
                  <c:v>1.966203214030364E-2</c:v>
                </c:pt>
                <c:pt idx="1073">
                  <c:v>2.1499547604048083E-2</c:v>
                </c:pt>
                <c:pt idx="1074">
                  <c:v>2.6214326254140607E-2</c:v>
                </c:pt>
                <c:pt idx="1075">
                  <c:v>2.358223149317086E-2</c:v>
                </c:pt>
                <c:pt idx="1076">
                  <c:v>2.196185272759632E-2</c:v>
                </c:pt>
                <c:pt idx="1077">
                  <c:v>2.1401934611650089E-2</c:v>
                </c:pt>
                <c:pt idx="1078">
                  <c:v>2.7326345228659829E-2</c:v>
                </c:pt>
                <c:pt idx="1079">
                  <c:v>2.8455287421124548E-2</c:v>
                </c:pt>
                <c:pt idx="1080">
                  <c:v>2.7705281704982716E-2</c:v>
                </c:pt>
                <c:pt idx="1081">
                  <c:v>2.7221175943178084E-2</c:v>
                </c:pt>
                <c:pt idx="1082">
                  <c:v>3.0336339371474168E-2</c:v>
                </c:pt>
                <c:pt idx="1083">
                  <c:v>2.7622614301182638E-2</c:v>
                </c:pt>
                <c:pt idx="1084">
                  <c:v>2.3678614175411589E-2</c:v>
                </c:pt>
                <c:pt idx="1085">
                  <c:v>2.4746298795041699E-2</c:v>
                </c:pt>
                <c:pt idx="1086">
                  <c:v>2.2881739151916665E-2</c:v>
                </c:pt>
                <c:pt idx="1087">
                  <c:v>2.6305165708427142E-2</c:v>
                </c:pt>
                <c:pt idx="1088">
                  <c:v>2.9149353637379929E-2</c:v>
                </c:pt>
                <c:pt idx="1089">
                  <c:v>3.3047046104171397E-2</c:v>
                </c:pt>
                <c:pt idx="1090">
                  <c:v>3.7322442309907042E-2</c:v>
                </c:pt>
                <c:pt idx="1091">
                  <c:v>3.2909901694790147E-2</c:v>
                </c:pt>
                <c:pt idx="1092">
                  <c:v>3.0409213945432376E-2</c:v>
                </c:pt>
                <c:pt idx="1093">
                  <c:v>2.8599563798766714E-2</c:v>
                </c:pt>
                <c:pt idx="1094">
                  <c:v>2.7851006076088466E-2</c:v>
                </c:pt>
                <c:pt idx="1095">
                  <c:v>2.6214335260434145E-2</c:v>
                </c:pt>
                <c:pt idx="1096">
                  <c:v>2.7860827719040644E-2</c:v>
                </c:pt>
                <c:pt idx="1097">
                  <c:v>2.8378696724454158E-2</c:v>
                </c:pt>
                <c:pt idx="1098">
                  <c:v>2.9320452728723502E-2</c:v>
                </c:pt>
                <c:pt idx="1099">
                  <c:v>2.6821906525101372E-2</c:v>
                </c:pt>
                <c:pt idx="1100">
                  <c:v>2.4369897516160741E-2</c:v>
                </c:pt>
                <c:pt idx="1101">
                  <c:v>2.5820850137224759E-2</c:v>
                </c:pt>
                <c:pt idx="1102">
                  <c:v>2.5559143714735617E-2</c:v>
                </c:pt>
                <c:pt idx="1103">
                  <c:v>2.4105412407063501E-2</c:v>
                </c:pt>
                <c:pt idx="1104">
                  <c:v>2.3156980894173076E-2</c:v>
                </c:pt>
                <c:pt idx="1105">
                  <c:v>2.4540442446005298E-2</c:v>
                </c:pt>
                <c:pt idx="1106">
                  <c:v>2.5995009873511901E-2</c:v>
                </c:pt>
                <c:pt idx="1107">
                  <c:v>2.8725870505722964E-2</c:v>
                </c:pt>
                <c:pt idx="1108">
                  <c:v>2.9885823859598974E-2</c:v>
                </c:pt>
                <c:pt idx="1109">
                  <c:v>3.1714766309810502E-2</c:v>
                </c:pt>
                <c:pt idx="1110">
                  <c:v>2.8987491947744776E-2</c:v>
                </c:pt>
                <c:pt idx="1111">
                  <c:v>3.066264186836655E-2</c:v>
                </c:pt>
                <c:pt idx="1112">
                  <c:v>3.3160456131076405E-2</c:v>
                </c:pt>
                <c:pt idx="1113">
                  <c:v>3.495899613495182E-2</c:v>
                </c:pt>
                <c:pt idx="1114">
                  <c:v>4.1652328760251156E-2</c:v>
                </c:pt>
                <c:pt idx="1115">
                  <c:v>4.7752928053783492E-2</c:v>
                </c:pt>
                <c:pt idx="1116">
                  <c:v>4.5945965557319071E-2</c:v>
                </c:pt>
                <c:pt idx="1117">
                  <c:v>5.0850367922704184E-2</c:v>
                </c:pt>
                <c:pt idx="1118">
                  <c:v>4.7622016397860858E-2</c:v>
                </c:pt>
                <c:pt idx="1119">
                  <c:v>4.9607504754646911E-2</c:v>
                </c:pt>
                <c:pt idx="1120">
                  <c:v>5.3892868651376075E-2</c:v>
                </c:pt>
                <c:pt idx="1121">
                  <c:v>5.5562453619213137E-2</c:v>
                </c:pt>
                <c:pt idx="1122">
                  <c:v>6.5469660475618779E-2</c:v>
                </c:pt>
                <c:pt idx="1123">
                  <c:v>7.0354100557487864E-2</c:v>
                </c:pt>
                <c:pt idx="1124">
                  <c:v>8.4680210820316626E-2</c:v>
                </c:pt>
                <c:pt idx="1125">
                  <c:v>8.6262543163718577E-2</c:v>
                </c:pt>
                <c:pt idx="1126">
                  <c:v>8.6337963625103598E-2</c:v>
                </c:pt>
                <c:pt idx="1127">
                  <c:v>9.8548157675612341E-2</c:v>
                </c:pt>
                <c:pt idx="1128">
                  <c:v>8.970710376206055E-2</c:v>
                </c:pt>
                <c:pt idx="1129">
                  <c:v>8.1952795686783625E-2</c:v>
                </c:pt>
                <c:pt idx="1130">
                  <c:v>7.4569236357281632E-2</c:v>
                </c:pt>
                <c:pt idx="1131">
                  <c:v>6.896614211146769E-2</c:v>
                </c:pt>
                <c:pt idx="1132">
                  <c:v>6.5977109538501583E-2</c:v>
                </c:pt>
                <c:pt idx="1133">
                  <c:v>6.6475448855364883E-2</c:v>
                </c:pt>
                <c:pt idx="1134">
                  <c:v>6.6554175378377087E-2</c:v>
                </c:pt>
                <c:pt idx="1135">
                  <c:v>7.0739198937496944E-2</c:v>
                </c:pt>
                <c:pt idx="1136">
                  <c:v>7.2728259980148965E-2</c:v>
                </c:pt>
                <c:pt idx="1137">
                  <c:v>7.1883662268419607E-2</c:v>
                </c:pt>
                <c:pt idx="1138">
                  <c:v>7.2546406133995739E-2</c:v>
                </c:pt>
                <c:pt idx="1139">
                  <c:v>7.4829117279938517E-2</c:v>
                </c:pt>
                <c:pt idx="1140">
                  <c:v>6.9467036472156643E-2</c:v>
                </c:pt>
                <c:pt idx="1141">
                  <c:v>6.5589115311616292E-2</c:v>
                </c:pt>
                <c:pt idx="1142">
                  <c:v>6.5709741950206596E-2</c:v>
                </c:pt>
                <c:pt idx="1143">
                  <c:v>6.6708507735152842E-2</c:v>
                </c:pt>
                <c:pt idx="1144">
                  <c:v>6.5225091420169759E-2</c:v>
                </c:pt>
                <c:pt idx="1145">
                  <c:v>6.5769695495819069E-2</c:v>
                </c:pt>
                <c:pt idx="1146">
                  <c:v>6.4726844830016672E-2</c:v>
                </c:pt>
                <c:pt idx="1147">
                  <c:v>6.6401884511022427E-2</c:v>
                </c:pt>
                <c:pt idx="1148">
                  <c:v>6.7050799195108132E-2</c:v>
                </c:pt>
                <c:pt idx="1149">
                  <c:v>7.2191659112081946E-2</c:v>
                </c:pt>
                <c:pt idx="1150">
                  <c:v>7.4333053535413099E-2</c:v>
                </c:pt>
                <c:pt idx="1151">
                  <c:v>7.6224314233364607E-2</c:v>
                </c:pt>
                <c:pt idx="1152">
                  <c:v>7.4572128819871714E-2</c:v>
                </c:pt>
                <c:pt idx="1153">
                  <c:v>7.7211979817013124E-2</c:v>
                </c:pt>
                <c:pt idx="1154">
                  <c:v>7.7897822669790812E-2</c:v>
                </c:pt>
                <c:pt idx="1155">
                  <c:v>8.1605709886888492E-2</c:v>
                </c:pt>
                <c:pt idx="1156">
                  <c:v>8.1695254846814627E-2</c:v>
                </c:pt>
                <c:pt idx="1157">
                  <c:v>8.4044111752430414E-2</c:v>
                </c:pt>
                <c:pt idx="1158">
                  <c:v>8.3410742744201058E-2</c:v>
                </c:pt>
                <c:pt idx="1159">
                  <c:v>8.5499137405506034E-2</c:v>
                </c:pt>
                <c:pt idx="1160">
                  <c:v>8.8069929756703066E-2</c:v>
                </c:pt>
                <c:pt idx="1161">
                  <c:v>8.9361650655281427E-2</c:v>
                </c:pt>
                <c:pt idx="1162">
                  <c:v>8.896682840305295E-2</c:v>
                </c:pt>
                <c:pt idx="1163">
                  <c:v>8.8827047432467374E-2</c:v>
                </c:pt>
                <c:pt idx="1164">
                  <c:v>9.1067923597768483E-2</c:v>
                </c:pt>
                <c:pt idx="1165">
                  <c:v>9.3081792692157023E-2</c:v>
                </c:pt>
                <c:pt idx="1166">
                  <c:v>9.4684626553438386E-2</c:v>
                </c:pt>
                <c:pt idx="1167">
                  <c:v>9.0345091115402912E-2</c:v>
                </c:pt>
                <c:pt idx="1168">
                  <c:v>8.4858837775058191E-2</c:v>
                </c:pt>
                <c:pt idx="1169">
                  <c:v>8.5219062554306751E-2</c:v>
                </c:pt>
                <c:pt idx="1170">
                  <c:v>8.4999967512313035E-2</c:v>
                </c:pt>
                <c:pt idx="1171">
                  <c:v>8.1146475737117085E-2</c:v>
                </c:pt>
                <c:pt idx="1172">
                  <c:v>8.237040403865363E-2</c:v>
                </c:pt>
                <c:pt idx="1173">
                  <c:v>8.4829822270452743E-2</c:v>
                </c:pt>
                <c:pt idx="1174">
                  <c:v>9.0413709782575166E-2</c:v>
                </c:pt>
                <c:pt idx="1175">
                  <c:v>8.7548492443670328E-2</c:v>
                </c:pt>
                <c:pt idx="1176">
                  <c:v>8.4344881137919728E-2</c:v>
                </c:pt>
                <c:pt idx="1177">
                  <c:v>8.8036056601136559E-2</c:v>
                </c:pt>
                <c:pt idx="1178">
                  <c:v>8.7200380134632091E-2</c:v>
                </c:pt>
                <c:pt idx="1179">
                  <c:v>8.6475950262932477E-2</c:v>
                </c:pt>
                <c:pt idx="1180">
                  <c:v>9.1052965524399773E-2</c:v>
                </c:pt>
                <c:pt idx="1181">
                  <c:v>9.4292456494697266E-2</c:v>
                </c:pt>
                <c:pt idx="1182">
                  <c:v>9.4825501424015093E-2</c:v>
                </c:pt>
                <c:pt idx="1183">
                  <c:v>9.0746477696883918E-2</c:v>
                </c:pt>
                <c:pt idx="1184">
                  <c:v>8.8786091274875911E-2</c:v>
                </c:pt>
                <c:pt idx="1185">
                  <c:v>8.4815287363696645E-2</c:v>
                </c:pt>
                <c:pt idx="1186">
                  <c:v>8.394033968829677E-2</c:v>
                </c:pt>
                <c:pt idx="1187">
                  <c:v>8.4055550379180333E-2</c:v>
                </c:pt>
                <c:pt idx="1188">
                  <c:v>7.9834698453491879E-2</c:v>
                </c:pt>
                <c:pt idx="1189">
                  <c:v>6.2137165228765279E-2</c:v>
                </c:pt>
                <c:pt idx="1190">
                  <c:v>7.3098972741579948E-2</c:v>
                </c:pt>
                <c:pt idx="1191">
                  <c:v>9.0000669289211147E-2</c:v>
                </c:pt>
                <c:pt idx="1192">
                  <c:v>9.9587051863871331E-2</c:v>
                </c:pt>
                <c:pt idx="1193">
                  <c:v>9.8297418837549042E-2</c:v>
                </c:pt>
                <c:pt idx="1194">
                  <c:v>8.8164511549686464E-2</c:v>
                </c:pt>
                <c:pt idx="1195">
                  <c:v>7.8083837878666004E-2</c:v>
                </c:pt>
                <c:pt idx="1196">
                  <c:v>7.2835959625503183E-2</c:v>
                </c:pt>
                <c:pt idx="1197">
                  <c:v>6.9029592685767832E-2</c:v>
                </c:pt>
                <c:pt idx="1198">
                  <c:v>5.6791837574995688E-2</c:v>
                </c:pt>
                <c:pt idx="1199">
                  <c:v>5.8567531084092489E-2</c:v>
                </c:pt>
                <c:pt idx="1200">
                  <c:v>6.3641666217788925E-2</c:v>
                </c:pt>
                <c:pt idx="1201">
                  <c:v>6.3536793244894613E-2</c:v>
                </c:pt>
                <c:pt idx="1202">
                  <c:v>6.1569473498460286E-2</c:v>
                </c:pt>
                <c:pt idx="1203">
                  <c:v>5.637666153137548E-2</c:v>
                </c:pt>
                <c:pt idx="1204">
                  <c:v>5.5818882846930179E-2</c:v>
                </c:pt>
                <c:pt idx="1205">
                  <c:v>6.2963789588328767E-2</c:v>
                </c:pt>
                <c:pt idx="1206">
                  <c:v>6.0110156642069063E-2</c:v>
                </c:pt>
                <c:pt idx="1207">
                  <c:v>5.4711363406107688E-2</c:v>
                </c:pt>
                <c:pt idx="1208">
                  <c:v>6.4820290137253073E-2</c:v>
                </c:pt>
                <c:pt idx="1209">
                  <c:v>6.5314973550943983E-2</c:v>
                </c:pt>
                <c:pt idx="1210">
                  <c:v>8.0558333298078461E-2</c:v>
                </c:pt>
                <c:pt idx="1211">
                  <c:v>7.6719176754106083E-2</c:v>
                </c:pt>
                <c:pt idx="1212">
                  <c:v>7.6035749513202217E-2</c:v>
                </c:pt>
                <c:pt idx="1213">
                  <c:v>8.135128973041264E-2</c:v>
                </c:pt>
                <c:pt idx="1214">
                  <c:v>9.1304256301417142E-2</c:v>
                </c:pt>
                <c:pt idx="1215">
                  <c:v>8.5288689814834423E-2</c:v>
                </c:pt>
                <c:pt idx="1216">
                  <c:v>8.982571898673003E-2</c:v>
                </c:pt>
                <c:pt idx="1217">
                  <c:v>9.4516031526627686E-2</c:v>
                </c:pt>
                <c:pt idx="1218">
                  <c:v>9.9258643505639704E-2</c:v>
                </c:pt>
                <c:pt idx="1219">
                  <c:v>0.10801408722100178</c:v>
                </c:pt>
                <c:pt idx="1220">
                  <c:v>9.9809376875610437E-2</c:v>
                </c:pt>
                <c:pt idx="1221">
                  <c:v>0.10377276401638622</c:v>
                </c:pt>
                <c:pt idx="1222">
                  <c:v>0.10168839765063213</c:v>
                </c:pt>
                <c:pt idx="1223">
                  <c:v>9.9386333731798282E-2</c:v>
                </c:pt>
                <c:pt idx="1224">
                  <c:v>9.6255295626269041E-2</c:v>
                </c:pt>
                <c:pt idx="1225">
                  <c:v>9.1034018855072243E-2</c:v>
                </c:pt>
                <c:pt idx="1226">
                  <c:v>8.8208510612932209E-2</c:v>
                </c:pt>
                <c:pt idx="1227">
                  <c:v>8.5937631639212683E-2</c:v>
                </c:pt>
                <c:pt idx="1228">
                  <c:v>8.2408883245413761E-2</c:v>
                </c:pt>
                <c:pt idx="1229">
                  <c:v>7.6025103316231649E-2</c:v>
                </c:pt>
                <c:pt idx="1230">
                  <c:v>7.07717739327203E-2</c:v>
                </c:pt>
                <c:pt idx="1231">
                  <c:v>6.7396852910745181E-2</c:v>
                </c:pt>
                <c:pt idx="1232">
                  <c:v>6.7058904719817639E-2</c:v>
                </c:pt>
                <c:pt idx="1233">
                  <c:v>6.7334694140756463E-2</c:v>
                </c:pt>
                <c:pt idx="1234">
                  <c:v>6.6858837415098016E-2</c:v>
                </c:pt>
                <c:pt idx="1235">
                  <c:v>6.5259644091050922E-2</c:v>
                </c:pt>
                <c:pt idx="1236">
                  <c:v>6.5743067613577136E-2</c:v>
                </c:pt>
                <c:pt idx="1237">
                  <c:v>6.9371444181055605E-2</c:v>
                </c:pt>
                <c:pt idx="1238">
                  <c:v>6.3392502935456008E-2</c:v>
                </c:pt>
                <c:pt idx="1239">
                  <c:v>6.060971379474149E-2</c:v>
                </c:pt>
                <c:pt idx="1240">
                  <c:v>5.2642089353780203E-2</c:v>
                </c:pt>
                <c:pt idx="1241">
                  <c:v>5.3235361198267869E-2</c:v>
                </c:pt>
                <c:pt idx="1242">
                  <c:v>5.6549760285445436E-2</c:v>
                </c:pt>
                <c:pt idx="1243">
                  <c:v>5.3218487566763409E-2</c:v>
                </c:pt>
                <c:pt idx="1244">
                  <c:v>5.3758978119069448E-2</c:v>
                </c:pt>
                <c:pt idx="1245">
                  <c:v>5.7601078518467588E-2</c:v>
                </c:pt>
                <c:pt idx="1246">
                  <c:v>6.1621192533612063E-2</c:v>
                </c:pt>
                <c:pt idx="1247">
                  <c:v>6.253264079268335E-2</c:v>
                </c:pt>
                <c:pt idx="1248">
                  <c:v>5.933315692808748E-2</c:v>
                </c:pt>
                <c:pt idx="1249">
                  <c:v>5.2973907673109069E-2</c:v>
                </c:pt>
                <c:pt idx="1250">
                  <c:v>5.058811726454486E-2</c:v>
                </c:pt>
                <c:pt idx="1251">
                  <c:v>5.4763095933410805E-2</c:v>
                </c:pt>
                <c:pt idx="1252">
                  <c:v>5.8444011517648983E-2</c:v>
                </c:pt>
                <c:pt idx="1253">
                  <c:v>6.30792195548152E-2</c:v>
                </c:pt>
                <c:pt idx="1254">
                  <c:v>5.9007975140128954E-2</c:v>
                </c:pt>
                <c:pt idx="1255">
                  <c:v>6.1000120961805057E-2</c:v>
                </c:pt>
                <c:pt idx="1256">
                  <c:v>6.2686561547940056E-2</c:v>
                </c:pt>
                <c:pt idx="1257">
                  <c:v>6.3058986698610986E-2</c:v>
                </c:pt>
                <c:pt idx="1258">
                  <c:v>6.1981515915447788E-2</c:v>
                </c:pt>
                <c:pt idx="1259">
                  <c:v>6.3059967515150958E-2</c:v>
                </c:pt>
                <c:pt idx="1260">
                  <c:v>6.3681859023227816E-2</c:v>
                </c:pt>
                <c:pt idx="1261">
                  <c:v>6.3265706562706359E-2</c:v>
                </c:pt>
                <c:pt idx="1262">
                  <c:v>6.6882803250395945E-2</c:v>
                </c:pt>
                <c:pt idx="1263">
                  <c:v>6.9071033811458474E-2</c:v>
                </c:pt>
                <c:pt idx="1264">
                  <c:v>6.4465796792934779E-2</c:v>
                </c:pt>
                <c:pt idx="1265">
                  <c:v>6.184200539550401E-2</c:v>
                </c:pt>
                <c:pt idx="1266">
                  <c:v>6.7700062192951271E-2</c:v>
                </c:pt>
                <c:pt idx="1267">
                  <c:v>6.7220478286354107E-2</c:v>
                </c:pt>
                <c:pt idx="1268">
                  <c:v>6.6782088500137934E-2</c:v>
                </c:pt>
                <c:pt idx="1269">
                  <c:v>6.6753610688413553E-2</c:v>
                </c:pt>
                <c:pt idx="1270">
                  <c:v>6.6065956858145689E-2</c:v>
                </c:pt>
                <c:pt idx="1271">
                  <c:v>6.6109702069103798E-2</c:v>
                </c:pt>
                <c:pt idx="1272">
                  <c:v>6.2552225871873632E-2</c:v>
                </c:pt>
                <c:pt idx="1273">
                  <c:v>5.6334889356184401E-2</c:v>
                </c:pt>
                <c:pt idx="1274">
                  <c:v>5.3742497442263136E-2</c:v>
                </c:pt>
                <c:pt idx="1275">
                  <c:v>4.6609431506182783E-2</c:v>
                </c:pt>
                <c:pt idx="1276">
                  <c:v>4.0693975709329581E-2</c:v>
                </c:pt>
                <c:pt idx="1277">
                  <c:v>4.0020549424348607E-2</c:v>
                </c:pt>
                <c:pt idx="1278">
                  <c:v>3.7625517261062211E-2</c:v>
                </c:pt>
                <c:pt idx="1279">
                  <c:v>3.1518001960628581E-2</c:v>
                </c:pt>
                <c:pt idx="1280">
                  <c:v>2.7138089806860242E-2</c:v>
                </c:pt>
                <c:pt idx="1281">
                  <c:v>3.3885399558438375E-2</c:v>
                </c:pt>
                <c:pt idx="1282">
                  <c:v>4.9247979245253967E-2</c:v>
                </c:pt>
                <c:pt idx="1283">
                  <c:v>4.871401448491447E-2</c:v>
                </c:pt>
                <c:pt idx="1284">
                  <c:v>4.8770254494573992E-2</c:v>
                </c:pt>
                <c:pt idx="1285">
                  <c:v>5.0954722160582014E-2</c:v>
                </c:pt>
                <c:pt idx="1286">
                  <c:v>4.7202997059628798E-2</c:v>
                </c:pt>
                <c:pt idx="1287">
                  <c:v>4.4527058308336545E-2</c:v>
                </c:pt>
                <c:pt idx="1288">
                  <c:v>4.2178685061003043E-2</c:v>
                </c:pt>
                <c:pt idx="1289">
                  <c:v>3.9638410850633007E-2</c:v>
                </c:pt>
                <c:pt idx="1290">
                  <c:v>3.8609675495086204E-2</c:v>
                </c:pt>
                <c:pt idx="1291">
                  <c:v>3.8319223452196405E-2</c:v>
                </c:pt>
                <c:pt idx="1292">
                  <c:v>4.0421236973085847E-2</c:v>
                </c:pt>
                <c:pt idx="1293">
                  <c:v>3.954542721848528E-2</c:v>
                </c:pt>
                <c:pt idx="1294">
                  <c:v>3.9271002237617855E-2</c:v>
                </c:pt>
                <c:pt idx="1295">
                  <c:v>3.6268450358792823E-2</c:v>
                </c:pt>
                <c:pt idx="1296">
                  <c:v>3.4319933499708771E-2</c:v>
                </c:pt>
                <c:pt idx="1297">
                  <c:v>3.1099424417409927E-2</c:v>
                </c:pt>
                <c:pt idx="1298">
                  <c:v>2.9450727706516772E-2</c:v>
                </c:pt>
                <c:pt idx="1299">
                  <c:v>2.911932630234805E-2</c:v>
                </c:pt>
                <c:pt idx="1300">
                  <c:v>2.9612224452634339E-2</c:v>
                </c:pt>
                <c:pt idx="1301">
                  <c:v>3.2801698589948143E-2</c:v>
                </c:pt>
                <c:pt idx="1302">
                  <c:v>3.3183324471873207E-2</c:v>
                </c:pt>
                <c:pt idx="1303">
                  <c:v>2.9058877372121782E-2</c:v>
                </c:pt>
                <c:pt idx="1304">
                  <c:v>2.7524537130818802E-2</c:v>
                </c:pt>
                <c:pt idx="1305">
                  <c:v>2.9220080548534866E-2</c:v>
                </c:pt>
                <c:pt idx="1306">
                  <c:v>3.1206213805868188E-2</c:v>
                </c:pt>
                <c:pt idx="1307">
                  <c:v>2.9230540597029078E-2</c:v>
                </c:pt>
                <c:pt idx="1308">
                  <c:v>2.7110461834883456E-2</c:v>
                </c:pt>
                <c:pt idx="1309">
                  <c:v>2.5450909551059976E-2</c:v>
                </c:pt>
                <c:pt idx="1310">
                  <c:v>2.2067655369177056E-2</c:v>
                </c:pt>
                <c:pt idx="1311">
                  <c:v>1.9129445488778138E-2</c:v>
                </c:pt>
                <c:pt idx="1312">
                  <c:v>1.6665497777807604E-2</c:v>
                </c:pt>
                <c:pt idx="1313">
                  <c:v>1.7515428083202993E-2</c:v>
                </c:pt>
                <c:pt idx="1314">
                  <c:v>1.8238518796174483E-2</c:v>
                </c:pt>
                <c:pt idx="1315">
                  <c:v>2.1142960868162926E-2</c:v>
                </c:pt>
                <c:pt idx="1316">
                  <c:v>2.3243018638749557E-2</c:v>
                </c:pt>
                <c:pt idx="1317">
                  <c:v>2.6710863834608703E-2</c:v>
                </c:pt>
                <c:pt idx="1318">
                  <c:v>2.7744027536762056E-2</c:v>
                </c:pt>
                <c:pt idx="1319">
                  <c:v>2.7133502870889809E-2</c:v>
                </c:pt>
                <c:pt idx="1320">
                  <c:v>2.7783293808916643E-2</c:v>
                </c:pt>
                <c:pt idx="1321">
                  <c:v>2.2807981407616154E-2</c:v>
                </c:pt>
                <c:pt idx="1322">
                  <c:v>1.8152543511216597E-2</c:v>
                </c:pt>
                <c:pt idx="1323">
                  <c:v>1.7261417915378822E-2</c:v>
                </c:pt>
                <c:pt idx="1324">
                  <c:v>1.6819875859940409E-2</c:v>
                </c:pt>
                <c:pt idx="1325">
                  <c:v>1.4164945242447324E-2</c:v>
                </c:pt>
                <c:pt idx="1326">
                  <c:v>1.3004730493853887E-2</c:v>
                </c:pt>
                <c:pt idx="1327">
                  <c:v>1.4998050819334093E-2</c:v>
                </c:pt>
                <c:pt idx="1328">
                  <c:v>1.7400877305726377E-2</c:v>
                </c:pt>
                <c:pt idx="1329">
                  <c:v>1.8553506314309715E-2</c:v>
                </c:pt>
                <c:pt idx="1330">
                  <c:v>1.9802084951974282E-2</c:v>
                </c:pt>
                <c:pt idx="1331">
                  <c:v>2.2392289241092427E-2</c:v>
                </c:pt>
                <c:pt idx="1332">
                  <c:v>1.9160569763829335E-2</c:v>
                </c:pt>
                <c:pt idx="1333">
                  <c:v>1.6596949753805747E-2</c:v>
                </c:pt>
                <c:pt idx="1334">
                  <c:v>1.6023313388900992E-2</c:v>
                </c:pt>
                <c:pt idx="1335">
                  <c:v>1.6285934688981187E-2</c:v>
                </c:pt>
                <c:pt idx="1336">
                  <c:v>1.5402822169063295E-2</c:v>
                </c:pt>
                <c:pt idx="1337">
                  <c:v>1.6695001272217132E-2</c:v>
                </c:pt>
                <c:pt idx="1338">
                  <c:v>1.9777611352638613E-2</c:v>
                </c:pt>
                <c:pt idx="1339">
                  <c:v>2.2097910826092235E-2</c:v>
                </c:pt>
                <c:pt idx="1340">
                  <c:v>2.3914247386812443E-2</c:v>
                </c:pt>
                <c:pt idx="1341">
                  <c:v>2.3149941896531717E-2</c:v>
                </c:pt>
                <c:pt idx="1342">
                  <c:v>1.9501570278503674E-2</c:v>
                </c:pt>
                <c:pt idx="1343">
                  <c:v>1.9336711772753916E-2</c:v>
                </c:pt>
                <c:pt idx="1344">
                  <c:v>2.1636349599385971E-2</c:v>
                </c:pt>
                <c:pt idx="1345">
                  <c:v>2.4762232417321631E-2</c:v>
                </c:pt>
                <c:pt idx="1346">
                  <c:v>2.7201413706418549E-2</c:v>
                </c:pt>
                <c:pt idx="1347">
                  <c:v>2.778273053625141E-2</c:v>
                </c:pt>
                <c:pt idx="1348">
                  <c:v>2.6453373546910568E-2</c:v>
                </c:pt>
                <c:pt idx="1349">
                  <c:v>2.6869171617220376E-2</c:v>
                </c:pt>
                <c:pt idx="1350">
                  <c:v>2.8056084282618188E-2</c:v>
                </c:pt>
                <c:pt idx="1351">
                  <c:v>2.8753403914616525E-2</c:v>
                </c:pt>
                <c:pt idx="1352">
                  <c:v>3.1236860631154599E-2</c:v>
                </c:pt>
                <c:pt idx="1353">
                  <c:v>3.1395305530902258E-2</c:v>
                </c:pt>
                <c:pt idx="1354">
                  <c:v>2.7521778620273898E-2</c:v>
                </c:pt>
                <c:pt idx="1355">
                  <c:v>2.6634499475645633E-2</c:v>
                </c:pt>
                <c:pt idx="1356">
                  <c:v>2.5960655912227626E-2</c:v>
                </c:pt>
                <c:pt idx="1357">
                  <c:v>2.3932517058300316E-2</c:v>
                </c:pt>
                <c:pt idx="1358">
                  <c:v>1.9954678488364873E-2</c:v>
                </c:pt>
                <c:pt idx="1359">
                  <c:v>1.6553849274837058E-2</c:v>
                </c:pt>
                <c:pt idx="1360">
                  <c:v>1.3874324550450685E-2</c:v>
                </c:pt>
                <c:pt idx="1361">
                  <c:v>1.4494740216395303E-2</c:v>
                </c:pt>
                <c:pt idx="1362">
                  <c:v>1.2922687944643289E-2</c:v>
                </c:pt>
                <c:pt idx="1363">
                  <c:v>1.240874496644321E-2</c:v>
                </c:pt>
                <c:pt idx="1364">
                  <c:v>9.895185318056457E-3</c:v>
                </c:pt>
                <c:pt idx="1365">
                  <c:v>7.2995277900826938E-3</c:v>
                </c:pt>
                <c:pt idx="1366">
                  <c:v>5.68994097698413E-3</c:v>
                </c:pt>
                <c:pt idx="1367">
                  <c:v>7.9304689773230935E-3</c:v>
                </c:pt>
                <c:pt idx="1368">
                  <c:v>7.6841322003245172E-3</c:v>
                </c:pt>
                <c:pt idx="1369">
                  <c:v>9.3198886486230911E-3</c:v>
                </c:pt>
                <c:pt idx="1370">
                  <c:v>1.117661660186179E-2</c:v>
                </c:pt>
                <c:pt idx="1371">
                  <c:v>1.1362181625356543E-2</c:v>
                </c:pt>
                <c:pt idx="1372">
                  <c:v>1.4329172732935457E-2</c:v>
                </c:pt>
                <c:pt idx="1373">
                  <c:v>1.7806905868943394E-2</c:v>
                </c:pt>
                <c:pt idx="1374">
                  <c:v>1.5275527417729681E-2</c:v>
                </c:pt>
                <c:pt idx="1375">
                  <c:v>1.3424483051002772E-2</c:v>
                </c:pt>
                <c:pt idx="1376">
                  <c:v>1.5053027578776024E-2</c:v>
                </c:pt>
                <c:pt idx="1377">
                  <c:v>1.6642280544388315E-2</c:v>
                </c:pt>
                <c:pt idx="1378">
                  <c:v>1.6667268345671421E-2</c:v>
                </c:pt>
                <c:pt idx="1379">
                  <c:v>1.7399894631425279E-2</c:v>
                </c:pt>
                <c:pt idx="1380">
                  <c:v>1.8748642274762375E-2</c:v>
                </c:pt>
                <c:pt idx="1381">
                  <c:v>1.5880340213838683E-2</c:v>
                </c:pt>
                <c:pt idx="1382">
                  <c:v>1.2808924489647405E-2</c:v>
                </c:pt>
                <c:pt idx="1383">
                  <c:v>1.131416555710011E-2</c:v>
                </c:pt>
                <c:pt idx="1384">
                  <c:v>8.3329475039432138E-3</c:v>
                </c:pt>
                <c:pt idx="1385">
                  <c:v>5.9017874206194337E-3</c:v>
                </c:pt>
                <c:pt idx="1386">
                  <c:v>8.216982433031636E-3</c:v>
                </c:pt>
                <c:pt idx="1387">
                  <c:v>9.6485459439073565E-3</c:v>
                </c:pt>
                <c:pt idx="1388">
                  <c:v>7.1960872533973694E-3</c:v>
                </c:pt>
                <c:pt idx="1389">
                  <c:v>9.2487861991769199E-3</c:v>
                </c:pt>
                <c:pt idx="1390">
                  <c:v>1.1142512391144291E-2</c:v>
                </c:pt>
                <c:pt idx="1391">
                  <c:v>9.8677573517688619E-3</c:v>
                </c:pt>
                <c:pt idx="1392">
                  <c:v>5.9642245539042668E-3</c:v>
                </c:pt>
                <c:pt idx="1393">
                  <c:v>6.3923569015587184E-3</c:v>
                </c:pt>
                <c:pt idx="1394">
                  <c:v>4.0379858495368931E-3</c:v>
                </c:pt>
                <c:pt idx="1395">
                  <c:v>3.1464929094217678E-3</c:v>
                </c:pt>
                <c:pt idx="1396">
                  <c:v>1.6766740896874202E-3</c:v>
                </c:pt>
                <c:pt idx="1397">
                  <c:v>2.2205915643268778E-3</c:v>
                </c:pt>
                <c:pt idx="1398">
                  <c:v>3.3019924737657282E-3</c:v>
                </c:pt>
                <c:pt idx="1399">
                  <c:v>2.3199860163869747E-3</c:v>
                </c:pt>
                <c:pt idx="1400">
                  <c:v>2.8604217209560329E-3</c:v>
                </c:pt>
                <c:pt idx="1401">
                  <c:v>4.4287152217844829E-3</c:v>
                </c:pt>
                <c:pt idx="1402">
                  <c:v>6.3059891455734818E-3</c:v>
                </c:pt>
                <c:pt idx="1403">
                  <c:v>6.22791943366666E-3</c:v>
                </c:pt>
                <c:pt idx="1404">
                  <c:v>9.0089785032593274E-3</c:v>
                </c:pt>
                <c:pt idx="1405">
                  <c:v>7.011243337318767E-3</c:v>
                </c:pt>
                <c:pt idx="1406">
                  <c:v>4.6981217356415333E-3</c:v>
                </c:pt>
                <c:pt idx="1407">
                  <c:v>3.7338961830540793E-3</c:v>
                </c:pt>
                <c:pt idx="1408">
                  <c:v>3.7046597965648201E-3</c:v>
                </c:pt>
                <c:pt idx="1409">
                  <c:v>5.0062995590904012E-3</c:v>
                </c:pt>
                <c:pt idx="1410">
                  <c:v>4.0612600659240862E-3</c:v>
                </c:pt>
                <c:pt idx="1411">
                  <c:v>7.0457419884922441E-3</c:v>
                </c:pt>
                <c:pt idx="1412">
                  <c:v>1.3372572807667803E-2</c:v>
                </c:pt>
                <c:pt idx="1413">
                  <c:v>1.586804179512976E-2</c:v>
                </c:pt>
                <c:pt idx="1414">
                  <c:v>9.9327678693949539E-3</c:v>
                </c:pt>
                <c:pt idx="1415">
                  <c:v>1.0498406616905272E-2</c:v>
                </c:pt>
                <c:pt idx="1416">
                  <c:v>8.4223959044217415E-3</c:v>
                </c:pt>
                <c:pt idx="1417">
                  <c:v>5.4309156548103081E-3</c:v>
                </c:pt>
                <c:pt idx="1418">
                  <c:v>2.2799872986621512E-3</c:v>
                </c:pt>
                <c:pt idx="1419">
                  <c:v>2.0913431991284731E-3</c:v>
                </c:pt>
                <c:pt idx="1420">
                  <c:v>-2.0114592557857087E-3</c:v>
                </c:pt>
                <c:pt idx="1421">
                  <c:v>-5.651233674096777E-3</c:v>
                </c:pt>
                <c:pt idx="1422">
                  <c:v>-5.3816357714892779E-3</c:v>
                </c:pt>
                <c:pt idx="1423">
                  <c:v>-5.7678415593804613E-3</c:v>
                </c:pt>
                <c:pt idx="1424">
                  <c:v>-5.0555837075532684E-3</c:v>
                </c:pt>
                <c:pt idx="1425">
                  <c:v>-6.8050214315522016E-3</c:v>
                </c:pt>
                <c:pt idx="1426">
                  <c:v>-7.704917120284472E-3</c:v>
                </c:pt>
                <c:pt idx="1427">
                  <c:v>-1.0886526695300772E-2</c:v>
                </c:pt>
                <c:pt idx="1428">
                  <c:v>-1.5216742165251384E-2</c:v>
                </c:pt>
                <c:pt idx="1429">
                  <c:v>-1.2833071579527879E-2</c:v>
                </c:pt>
                <c:pt idx="1430">
                  <c:v>-1.0517110844577907E-2</c:v>
                </c:pt>
                <c:pt idx="1431">
                  <c:v>-8.0804165599423008E-3</c:v>
                </c:pt>
                <c:pt idx="1432">
                  <c:v>-1.1844161384851969E-2</c:v>
                </c:pt>
                <c:pt idx="1433">
                  <c:v>-8.9160247760850971E-3</c:v>
                </c:pt>
                <c:pt idx="1434">
                  <c:v>-8.5597583707810489E-3</c:v>
                </c:pt>
                <c:pt idx="1435">
                  <c:v>-7.3623325775988638E-3</c:v>
                </c:pt>
                <c:pt idx="1436">
                  <c:v>-6.8429212984665831E-3</c:v>
                </c:pt>
                <c:pt idx="1437">
                  <c:v>-5.1502496321646739E-3</c:v>
                </c:pt>
                <c:pt idx="1438">
                  <c:v>-4.7369133566431999E-3</c:v>
                </c:pt>
                <c:pt idx="1439">
                  <c:v>1.0472183525711276E-3</c:v>
                </c:pt>
                <c:pt idx="1440">
                  <c:v>2.0964838742171636E-3</c:v>
                </c:pt>
                <c:pt idx="1441">
                  <c:v>3.817158867903292E-3</c:v>
                </c:pt>
                <c:pt idx="1442">
                  <c:v>9.0273687409000332E-3</c:v>
                </c:pt>
                <c:pt idx="1443">
                  <c:v>6.9286425381250294E-3</c:v>
                </c:pt>
                <c:pt idx="1444">
                  <c:v>2.8549355130883386E-3</c:v>
                </c:pt>
                <c:pt idx="1445">
                  <c:v>4.7185158539475337E-3</c:v>
                </c:pt>
                <c:pt idx="1446">
                  <c:v>5.5300455517572032E-3</c:v>
                </c:pt>
                <c:pt idx="1447">
                  <c:v>8.6801283126884329E-3</c:v>
                </c:pt>
                <c:pt idx="1448">
                  <c:v>1.5392721950809526E-2</c:v>
                </c:pt>
                <c:pt idx="1449">
                  <c:v>1.5346369150707008E-2</c:v>
                </c:pt>
                <c:pt idx="1450">
                  <c:v>1.2409781134990847E-2</c:v>
                </c:pt>
                <c:pt idx="1451">
                  <c:v>6.9892836391996088E-3</c:v>
                </c:pt>
                <c:pt idx="1452">
                  <c:v>7.813726902738842E-3</c:v>
                </c:pt>
                <c:pt idx="1453">
                  <c:v>1.0500638782444588E-2</c:v>
                </c:pt>
                <c:pt idx="1454">
                  <c:v>5.4898769415986232E-3</c:v>
                </c:pt>
                <c:pt idx="1455">
                  <c:v>8.0785808107927126E-3</c:v>
                </c:pt>
                <c:pt idx="1456">
                  <c:v>9.5075054739182513E-3</c:v>
                </c:pt>
                <c:pt idx="1457">
                  <c:v>1.3843029904263143E-2</c:v>
                </c:pt>
                <c:pt idx="1458">
                  <c:v>2.1261397043573493E-2</c:v>
                </c:pt>
                <c:pt idx="1459">
                  <c:v>2.498399264549684E-2</c:v>
                </c:pt>
                <c:pt idx="1460">
                  <c:v>3.1082925210663762E-2</c:v>
                </c:pt>
                <c:pt idx="1461">
                  <c:v>3.1023120090339099E-2</c:v>
                </c:pt>
                <c:pt idx="1462">
                  <c:v>2.7063021565630278E-2</c:v>
                </c:pt>
                <c:pt idx="1463">
                  <c:v>2.7566733863023954E-2</c:v>
                </c:pt>
                <c:pt idx="1464">
                  <c:v>2.7698583136729481E-2</c:v>
                </c:pt>
                <c:pt idx="1465">
                  <c:v>3.3093626579452119E-2</c:v>
                </c:pt>
                <c:pt idx="1466">
                  <c:v>3.4038561227224658E-2</c:v>
                </c:pt>
                <c:pt idx="1467">
                  <c:v>2.9690936600992937E-2</c:v>
                </c:pt>
                <c:pt idx="1468">
                  <c:v>3.1083031209145136E-2</c:v>
                </c:pt>
                <c:pt idx="1469">
                  <c:v>3.1333994639806302E-2</c:v>
                </c:pt>
                <c:pt idx="1470">
                  <c:v>2.488861521116164E-2</c:v>
                </c:pt>
                <c:pt idx="1471">
                  <c:v>2.0661744197436174E-2</c:v>
                </c:pt>
                <c:pt idx="1472">
                  <c:v>2.1615329750958152E-2</c:v>
                </c:pt>
                <c:pt idx="1473">
                  <c:v>2.0204667534416569E-2</c:v>
                </c:pt>
                <c:pt idx="1474">
                  <c:v>1.9361050279535413E-2</c:v>
                </c:pt>
                <c:pt idx="1475">
                  <c:v>1.8553955987951551E-2</c:v>
                </c:pt>
                <c:pt idx="1476">
                  <c:v>1.8583060527543396E-2</c:v>
                </c:pt>
                <c:pt idx="1477">
                  <c:v>1.9494926722588679E-2</c:v>
                </c:pt>
                <c:pt idx="1478">
                  <c:v>2.3332519821487499E-2</c:v>
                </c:pt>
                <c:pt idx="1479">
                  <c:v>1.8301491150888104E-2</c:v>
                </c:pt>
                <c:pt idx="1480">
                  <c:v>1.6561827151167767E-2</c:v>
                </c:pt>
                <c:pt idx="1481">
                  <c:v>1.571076387671845E-2</c:v>
                </c:pt>
                <c:pt idx="1482">
                  <c:v>1.8611708650646742E-2</c:v>
                </c:pt>
                <c:pt idx="1483">
                  <c:v>2.1258461039960007E-2</c:v>
                </c:pt>
                <c:pt idx="1484">
                  <c:v>2.1935435271590691E-2</c:v>
                </c:pt>
                <c:pt idx="1485">
                  <c:v>2.3098591273938769E-2</c:v>
                </c:pt>
                <c:pt idx="1486">
                  <c:v>2.0548552436493513E-2</c:v>
                </c:pt>
                <c:pt idx="1487">
                  <c:v>1.8826546160026006E-2</c:v>
                </c:pt>
                <c:pt idx="1488">
                  <c:v>1.9504478510848446E-2</c:v>
                </c:pt>
                <c:pt idx="1489">
                  <c:v>1.9963856578660864E-2</c:v>
                </c:pt>
                <c:pt idx="1490">
                  <c:v>1.7699015247125006E-2</c:v>
                </c:pt>
                <c:pt idx="1491">
                  <c:v>2.1038014357879525E-2</c:v>
                </c:pt>
                <c:pt idx="1492">
                  <c:v>2.2360152666665613E-2</c:v>
                </c:pt>
                <c:pt idx="1493">
                  <c:v>2.2985694371145303E-2</c:v>
                </c:pt>
                <c:pt idx="1494">
                  <c:v>2.1338558472624537E-2</c:v>
                </c:pt>
                <c:pt idx="1495">
                  <c:v>2.1060729884604674E-2</c:v>
                </c:pt>
                <c:pt idx="1496">
                  <c:v>2.3262867961467384E-2</c:v>
                </c:pt>
                <c:pt idx="1497">
                  <c:v>2.1868312584124645E-2</c:v>
                </c:pt>
                <c:pt idx="1498">
                  <c:v>1.8671943606583932E-2</c:v>
                </c:pt>
                <c:pt idx="1499">
                  <c:v>1.8276088055812559E-2</c:v>
                </c:pt>
                <c:pt idx="1500">
                  <c:v>1.8919623016402376E-2</c:v>
                </c:pt>
                <c:pt idx="1501">
                  <c:v>1.7610058371500759E-2</c:v>
                </c:pt>
                <c:pt idx="1502">
                  <c:v>1.603475651848129E-2</c:v>
                </c:pt>
                <c:pt idx="1503">
                  <c:v>1.407146870183023E-2</c:v>
                </c:pt>
                <c:pt idx="1504">
                  <c:v>1.3923101060018102E-2</c:v>
                </c:pt>
                <c:pt idx="1505">
                  <c:v>1.5479427109228151E-2</c:v>
                </c:pt>
                <c:pt idx="1506">
                  <c:v>1.5872540365558491E-2</c:v>
                </c:pt>
                <c:pt idx="1507">
                  <c:v>1.7404992388477397E-2</c:v>
                </c:pt>
                <c:pt idx="1508">
                  <c:v>1.7252358568579686E-2</c:v>
                </c:pt>
                <c:pt idx="1509">
                  <c:v>1.4957394479780728E-2</c:v>
                </c:pt>
                <c:pt idx="1510">
                  <c:v>1.5365317992929867E-2</c:v>
                </c:pt>
                <c:pt idx="1511">
                  <c:v>1.5434945553057959E-2</c:v>
                </c:pt>
                <c:pt idx="1512">
                  <c:v>1.35259718821528E-2</c:v>
                </c:pt>
                <c:pt idx="1513">
                  <c:v>1.4006346214000466E-2</c:v>
                </c:pt>
                <c:pt idx="1514">
                  <c:v>1.7796929020727568E-2</c:v>
                </c:pt>
                <c:pt idx="1515">
                  <c:v>1.5974721669373609E-2</c:v>
                </c:pt>
                <c:pt idx="1516">
                  <c:v>1.5293949247564116E-2</c:v>
                </c:pt>
                <c:pt idx="1517">
                  <c:v>1.2036950871557851E-2</c:v>
                </c:pt>
                <c:pt idx="1518">
                  <c:v>1.2893722157572625E-2</c:v>
                </c:pt>
                <c:pt idx="1519">
                  <c:v>1.7573749248513792E-2</c:v>
                </c:pt>
                <c:pt idx="1520">
                  <c:v>1.8275363450433908E-2</c:v>
                </c:pt>
                <c:pt idx="1521">
                  <c:v>1.7325578710255828E-2</c:v>
                </c:pt>
                <c:pt idx="1522">
                  <c:v>2.4061140157559044E-2</c:v>
                </c:pt>
                <c:pt idx="1523">
                  <c:v>2.4280362312110386E-2</c:v>
                </c:pt>
                <c:pt idx="1524">
                  <c:v>3.1299207454085536E-2</c:v>
                </c:pt>
                <c:pt idx="1525">
                  <c:v>3.2340374978085361E-2</c:v>
                </c:pt>
                <c:pt idx="1526">
                  <c:v>3.700968168657174E-2</c:v>
                </c:pt>
                <c:pt idx="1527">
                  <c:v>3.4322355344470312E-2</c:v>
                </c:pt>
                <c:pt idx="1528">
                  <c:v>3.2380178781063015E-2</c:v>
                </c:pt>
                <c:pt idx="1529">
                  <c:v>3.3494886255305924E-2</c:v>
                </c:pt>
                <c:pt idx="1530">
                  <c:v>3.8029082463546783E-2</c:v>
                </c:pt>
                <c:pt idx="1531">
                  <c:v>3.7586008022024393E-2</c:v>
                </c:pt>
                <c:pt idx="1532">
                  <c:v>4.1701440614025406E-2</c:v>
                </c:pt>
                <c:pt idx="1533">
                  <c:v>5.1118977736672802E-2</c:v>
                </c:pt>
                <c:pt idx="1534">
                  <c:v>5.6442109765604806E-2</c:v>
                </c:pt>
                <c:pt idx="1535">
                  <c:v>6.6042129114535081E-2</c:v>
                </c:pt>
                <c:pt idx="1536">
                  <c:v>6.6100784914300645E-2</c:v>
                </c:pt>
                <c:pt idx="1537">
                  <c:v>6.78959919812928E-2</c:v>
                </c:pt>
                <c:pt idx="1538">
                  <c:v>7.2577640954996636E-2</c:v>
                </c:pt>
                <c:pt idx="1539">
                  <c:v>6.2683163948465404E-2</c:v>
                </c:pt>
                <c:pt idx="1540">
                  <c:v>5.5145826881175128E-2</c:v>
                </c:pt>
                <c:pt idx="1541">
                  <c:v>5.0243597361463228E-2</c:v>
                </c:pt>
                <c:pt idx="1542">
                  <c:v>5.0237564816960879E-2</c:v>
                </c:pt>
                <c:pt idx="1543">
                  <c:v>4.5288721336082305E-2</c:v>
                </c:pt>
                <c:pt idx="1544">
                  <c:v>4.4597619535910057E-2</c:v>
                </c:pt>
                <c:pt idx="1545">
                  <c:v>4.3170097780186559E-2</c:v>
                </c:pt>
                <c:pt idx="1546">
                  <c:v>4.189601470940188E-2</c:v>
                </c:pt>
                <c:pt idx="1547">
                  <c:v>3.8549596504991034E-2</c:v>
                </c:pt>
                <c:pt idx="1548">
                  <c:v>3.6702678750251308E-2</c:v>
                </c:pt>
                <c:pt idx="1549">
                  <c:v>3.8007944073646091E-2</c:v>
                </c:pt>
                <c:pt idx="1550">
                  <c:v>3.4595708150527101E-2</c:v>
                </c:pt>
                <c:pt idx="1551">
                  <c:v>3.1766404576117555E-2</c:v>
                </c:pt>
                <c:pt idx="1552">
                  <c:v>3.8992847915187701E-2</c:v>
                </c:pt>
                <c:pt idx="1553">
                  <c:v>4.2382194886901647E-2</c:v>
                </c:pt>
                <c:pt idx="1554">
                  <c:v>4.4255547690110766E-2</c:v>
                </c:pt>
                <c:pt idx="1555">
                  <c:v>4.7235393545863265E-2</c:v>
                </c:pt>
                <c:pt idx="1556">
                  <c:v>4.5746695534279888E-2</c:v>
                </c:pt>
                <c:pt idx="1557">
                  <c:v>4.4813802887339098E-2</c:v>
                </c:pt>
                <c:pt idx="1558">
                  <c:v>4.1598763705560954E-2</c:v>
                </c:pt>
                <c:pt idx="1559">
                  <c:v>3.5101900448263779E-2</c:v>
                </c:pt>
                <c:pt idx="1560">
                  <c:v>3.2812539448880615E-2</c:v>
                </c:pt>
                <c:pt idx="1561">
                  <c:v>3.0059945553653107E-2</c:v>
                </c:pt>
                <c:pt idx="1562">
                  <c:v>3.3618415146610431E-2</c:v>
                </c:pt>
                <c:pt idx="1563">
                  <c:v>3.2908223969483306E-2</c:v>
                </c:pt>
                <c:pt idx="1564">
                  <c:v>3.5984982522714579E-2</c:v>
                </c:pt>
                <c:pt idx="1565">
                  <c:v>3.928355398486965E-2</c:v>
                </c:pt>
                <c:pt idx="1566">
                  <c:v>3.8641504124610912E-2</c:v>
                </c:pt>
                <c:pt idx="1567">
                  <c:v>5.1573026527262561E-2</c:v>
                </c:pt>
                <c:pt idx="1568">
                  <c:v>5.5358354551440614E-2</c:v>
                </c:pt>
                <c:pt idx="1569">
                  <c:v>5.2639316240052053E-2</c:v>
                </c:pt>
                <c:pt idx="1570">
                  <c:v>5.3664048821724597E-2</c:v>
                </c:pt>
                <c:pt idx="1571">
                  <c:v>5.3689049554547064E-2</c:v>
                </c:pt>
                <c:pt idx="1572">
                  <c:v>5.2423716122966452E-2</c:v>
                </c:pt>
                <c:pt idx="1573">
                  <c:v>5.1205760095649283E-2</c:v>
                </c:pt>
                <c:pt idx="1574">
                  <c:v>4.8872819302674703E-2</c:v>
                </c:pt>
                <c:pt idx="1575">
                  <c:v>5.0382220122844448E-2</c:v>
                </c:pt>
                <c:pt idx="1576">
                  <c:v>5.459875443949011E-2</c:v>
                </c:pt>
                <c:pt idx="1577">
                  <c:v>5.7106964442697764E-2</c:v>
                </c:pt>
                <c:pt idx="1578">
                  <c:v>5.6678853537401992E-2</c:v>
                </c:pt>
                <c:pt idx="1579">
                  <c:v>5.4492344264520598E-2</c:v>
                </c:pt>
                <c:pt idx="1580">
                  <c:v>5.3578290187035311E-2</c:v>
                </c:pt>
                <c:pt idx="1581">
                  <c:v>5.3508222372874691E-2</c:v>
                </c:pt>
                <c:pt idx="1582">
                  <c:v>5.5527377657510563E-2</c:v>
                </c:pt>
                <c:pt idx="1583">
                  <c:v>5.4011137971734811E-2</c:v>
                </c:pt>
                <c:pt idx="1584">
                  <c:v>5.053793823643514E-2</c:v>
                </c:pt>
                <c:pt idx="1585">
                  <c:v>4.9571974966961675E-2</c:v>
                </c:pt>
                <c:pt idx="1586">
                  <c:v>4.8684797595349022E-2</c:v>
                </c:pt>
                <c:pt idx="1587">
                  <c:v>5.0452547188244726E-2</c:v>
                </c:pt>
                <c:pt idx="1588">
                  <c:v>4.755909548888481E-2</c:v>
                </c:pt>
                <c:pt idx="1589">
                  <c:v>4.489945265677716E-2</c:v>
                </c:pt>
                <c:pt idx="1590">
                  <c:v>4.097532873190432E-2</c:v>
                </c:pt>
                <c:pt idx="1591">
                  <c:v>3.9356890135809078E-2</c:v>
                </c:pt>
                <c:pt idx="1592">
                  <c:v>3.8287251690726422E-2</c:v>
                </c:pt>
                <c:pt idx="1593">
                  <c:v>3.9331513230855583E-2</c:v>
                </c:pt>
                <c:pt idx="1594">
                  <c:v>3.7024686012149408E-2</c:v>
                </c:pt>
                <c:pt idx="1595">
                  <c:v>3.4968173305041074E-2</c:v>
                </c:pt>
                <c:pt idx="1596">
                  <c:v>3.5253275788467715E-2</c:v>
                </c:pt>
                <c:pt idx="1597">
                  <c:v>3.7019397023219047E-2</c:v>
                </c:pt>
                <c:pt idx="1598">
                  <c:v>3.6323988184061066E-2</c:v>
                </c:pt>
                <c:pt idx="1599">
                  <c:v>3.6708065945364902E-2</c:v>
                </c:pt>
                <c:pt idx="1600">
                  <c:v>3.7713962344599714E-2</c:v>
                </c:pt>
                <c:pt idx="1601">
                  <c:v>3.6215896801316864E-2</c:v>
                </c:pt>
                <c:pt idx="1602">
                  <c:v>3.6544567621686577E-2</c:v>
                </c:pt>
                <c:pt idx="1603">
                  <c:v>3.78218159142647E-2</c:v>
                </c:pt>
                <c:pt idx="1604">
                  <c:v>3.6129997383744922E-2</c:v>
                </c:pt>
                <c:pt idx="1605">
                  <c:v>3.8794517149685938E-2</c:v>
                </c:pt>
                <c:pt idx="1606">
                  <c:v>3.5730893913858898E-2</c:v>
                </c:pt>
                <c:pt idx="1607">
                  <c:v>3.6462452421064537E-2</c:v>
                </c:pt>
                <c:pt idx="1608">
                  <c:v>3.9491690665337344E-2</c:v>
                </c:pt>
                <c:pt idx="1609">
                  <c:v>3.7643355355397097E-2</c:v>
                </c:pt>
                <c:pt idx="1610">
                  <c:v>3.7223880316747796E-2</c:v>
                </c:pt>
                <c:pt idx="1611">
                  <c:v>3.765970126494355E-2</c:v>
                </c:pt>
                <c:pt idx="1612">
                  <c:v>3.566268687821994E-2</c:v>
                </c:pt>
                <c:pt idx="1613">
                  <c:v>3.4803820835284605E-2</c:v>
                </c:pt>
                <c:pt idx="1614">
                  <c:v>3.4903750808582511E-2</c:v>
                </c:pt>
                <c:pt idx="1615">
                  <c:v>3.6752837833655225E-2</c:v>
                </c:pt>
                <c:pt idx="1616">
                  <c:v>3.7258269041931802E-2</c:v>
                </c:pt>
                <c:pt idx="1617">
                  <c:v>3.6414970181741099E-2</c:v>
                </c:pt>
                <c:pt idx="1618">
                  <c:v>3.4022422553502671E-2</c:v>
                </c:pt>
                <c:pt idx="1619">
                  <c:v>3.4669421198152701E-2</c:v>
                </c:pt>
                <c:pt idx="1620">
                  <c:v>3.8363476058954779E-2</c:v>
                </c:pt>
                <c:pt idx="1621">
                  <c:v>4.169246065319604E-2</c:v>
                </c:pt>
                <c:pt idx="1622">
                  <c:v>3.8218811175538901E-2</c:v>
                </c:pt>
                <c:pt idx="1623">
                  <c:v>3.7801695835920898E-2</c:v>
                </c:pt>
                <c:pt idx="1624">
                  <c:v>3.8050579748610758E-2</c:v>
                </c:pt>
                <c:pt idx="1625">
                  <c:v>3.9664015774759073E-2</c:v>
                </c:pt>
                <c:pt idx="1626">
                  <c:v>3.9361427411852355E-2</c:v>
                </c:pt>
                <c:pt idx="1627">
                  <c:v>3.8300806050264369E-2</c:v>
                </c:pt>
                <c:pt idx="1628">
                  <c:v>3.8651942503325029E-2</c:v>
                </c:pt>
                <c:pt idx="1629">
                  <c:v>3.8318053948397809E-2</c:v>
                </c:pt>
                <c:pt idx="1630">
                  <c:v>3.4053579702832945E-2</c:v>
                </c:pt>
                <c:pt idx="1631">
                  <c:v>2.9079989463697945E-2</c:v>
                </c:pt>
                <c:pt idx="1632">
                  <c:v>2.970751383138065E-2</c:v>
                </c:pt>
                <c:pt idx="1633">
                  <c:v>2.8848426114245408E-2</c:v>
                </c:pt>
                <c:pt idx="1634">
                  <c:v>2.6890511033075336E-2</c:v>
                </c:pt>
                <c:pt idx="1635">
                  <c:v>2.8550370848229603E-2</c:v>
                </c:pt>
                <c:pt idx="1636">
                  <c:v>2.7535015841958346E-2</c:v>
                </c:pt>
                <c:pt idx="1637">
                  <c:v>2.8031372275517271E-2</c:v>
                </c:pt>
                <c:pt idx="1638">
                  <c:v>2.6402816566006154E-2</c:v>
                </c:pt>
                <c:pt idx="1639">
                  <c:v>2.8090568896086642E-2</c:v>
                </c:pt>
                <c:pt idx="1640">
                  <c:v>2.8167211336622037E-2</c:v>
                </c:pt>
                <c:pt idx="1641">
                  <c:v>2.5479157179329279E-2</c:v>
                </c:pt>
                <c:pt idx="1642">
                  <c:v>2.4588565855586074E-2</c:v>
                </c:pt>
                <c:pt idx="1643">
                  <c:v>2.3313129772496815E-2</c:v>
                </c:pt>
                <c:pt idx="1644">
                  <c:v>2.0418663333554899E-2</c:v>
                </c:pt>
                <c:pt idx="1645">
                  <c:v>1.8975837596655443E-2</c:v>
                </c:pt>
                <c:pt idx="1646">
                  <c:v>1.8751132383798625E-2</c:v>
                </c:pt>
                <c:pt idx="1647">
                  <c:v>1.9090860063881391E-2</c:v>
                </c:pt>
                <c:pt idx="1648">
                  <c:v>1.7318266255325291E-2</c:v>
                </c:pt>
                <c:pt idx="1649">
                  <c:v>1.6730979295013715E-2</c:v>
                </c:pt>
                <c:pt idx="1650">
                  <c:v>1.6153150850947935E-2</c:v>
                </c:pt>
                <c:pt idx="1651">
                  <c:v>1.6127083652587602E-2</c:v>
                </c:pt>
                <c:pt idx="1652">
                  <c:v>1.5065111583944912E-2</c:v>
                </c:pt>
                <c:pt idx="1653">
                  <c:v>1.6340087128316708E-2</c:v>
                </c:pt>
                <c:pt idx="1654">
                  <c:v>1.9163540746558339E-2</c:v>
                </c:pt>
                <c:pt idx="1655">
                  <c:v>2.5024375553964886E-2</c:v>
                </c:pt>
                <c:pt idx="1656">
                  <c:v>2.5866221302712586E-2</c:v>
                </c:pt>
                <c:pt idx="1657">
                  <c:v>2.4705412201290359E-2</c:v>
                </c:pt>
                <c:pt idx="1658">
                  <c:v>2.6091124483199845E-2</c:v>
                </c:pt>
                <c:pt idx="1659">
                  <c:v>2.6149618052130178E-2</c:v>
                </c:pt>
                <c:pt idx="1660">
                  <c:v>2.8384138933322749E-2</c:v>
                </c:pt>
                <c:pt idx="1661">
                  <c:v>3.0885119389954169E-2</c:v>
                </c:pt>
                <c:pt idx="1662">
                  <c:v>3.4716014055352379E-2</c:v>
                </c:pt>
                <c:pt idx="1663">
                  <c:v>3.5971412380679191E-2</c:v>
                </c:pt>
                <c:pt idx="1664">
                  <c:v>3.4662807416811853E-2</c:v>
                </c:pt>
                <c:pt idx="1665">
                  <c:v>3.5157941464796741E-2</c:v>
                </c:pt>
                <c:pt idx="1666">
                  <c:v>3.2874241630862971E-2</c:v>
                </c:pt>
                <c:pt idx="1667">
                  <c:v>3.1914083264958287E-2</c:v>
                </c:pt>
                <c:pt idx="1668">
                  <c:v>3.2265730188327416E-2</c:v>
                </c:pt>
                <c:pt idx="1669">
                  <c:v>3.5387275516498735E-2</c:v>
                </c:pt>
                <c:pt idx="1670">
                  <c:v>4.8801470894720596E-2</c:v>
                </c:pt>
                <c:pt idx="1671">
                  <c:v>4.8317436544444869E-2</c:v>
                </c:pt>
                <c:pt idx="1672">
                  <c:v>4.6163229869854258E-2</c:v>
                </c:pt>
                <c:pt idx="1673">
                  <c:v>4.4301523235910641E-2</c:v>
                </c:pt>
                <c:pt idx="1674">
                  <c:v>4.5001885969564961E-2</c:v>
                </c:pt>
                <c:pt idx="1675">
                  <c:v>4.3191404179545534E-2</c:v>
                </c:pt>
                <c:pt idx="1676">
                  <c:v>4.3305608427917058E-2</c:v>
                </c:pt>
                <c:pt idx="1677">
                  <c:v>4.1660697490221693E-2</c:v>
                </c:pt>
                <c:pt idx="1678">
                  <c:v>3.9584837150407753E-2</c:v>
                </c:pt>
                <c:pt idx="1679">
                  <c:v>3.772721745925204E-2</c:v>
                </c:pt>
                <c:pt idx="1680">
                  <c:v>3.5534737619675016E-2</c:v>
                </c:pt>
                <c:pt idx="1681">
                  <c:v>3.3301489166802978E-2</c:v>
                </c:pt>
                <c:pt idx="1682">
                  <c:v>2.9582246986088724E-2</c:v>
                </c:pt>
                <c:pt idx="1683">
                  <c:v>2.8158458253758532E-2</c:v>
                </c:pt>
                <c:pt idx="1684">
                  <c:v>2.8818345425616614E-2</c:v>
                </c:pt>
                <c:pt idx="1685">
                  <c:v>3.0761593765331399E-2</c:v>
                </c:pt>
                <c:pt idx="1686">
                  <c:v>3.261658108639498E-2</c:v>
                </c:pt>
                <c:pt idx="1687">
                  <c:v>3.2573428847369489E-2</c:v>
                </c:pt>
                <c:pt idx="1688">
                  <c:v>3.2042416075777444E-2</c:v>
                </c:pt>
                <c:pt idx="1689">
                  <c:v>3.1258728814100648E-2</c:v>
                </c:pt>
                <c:pt idx="1690">
                  <c:v>3.1119985899904272E-2</c:v>
                </c:pt>
                <c:pt idx="1691">
                  <c:v>3.2773352076795367E-2</c:v>
                </c:pt>
                <c:pt idx="1692">
                  <c:v>3.124778631386585E-2</c:v>
                </c:pt>
                <c:pt idx="1693">
                  <c:v>3.129367892287957E-2</c:v>
                </c:pt>
                <c:pt idx="1694">
                  <c:v>3.0716673054595876E-2</c:v>
                </c:pt>
                <c:pt idx="1695">
                  <c:v>2.5106179878196189E-2</c:v>
                </c:pt>
                <c:pt idx="1696">
                  <c:v>2.7942547874479161E-2</c:v>
                </c:pt>
                <c:pt idx="1697">
                  <c:v>2.8915813659970382E-2</c:v>
                </c:pt>
                <c:pt idx="1698">
                  <c:v>3.1522201242460787E-2</c:v>
                </c:pt>
                <c:pt idx="1699">
                  <c:v>2.9013917428899819E-2</c:v>
                </c:pt>
                <c:pt idx="1700">
                  <c:v>2.542655400299916E-2</c:v>
                </c:pt>
                <c:pt idx="1701">
                  <c:v>2.2784690077350296E-2</c:v>
                </c:pt>
                <c:pt idx="1702">
                  <c:v>2.2379046474016215E-2</c:v>
                </c:pt>
                <c:pt idx="1703">
                  <c:v>2.5117462709333217E-2</c:v>
                </c:pt>
                <c:pt idx="1704">
                  <c:v>2.6509359149697258E-2</c:v>
                </c:pt>
                <c:pt idx="1705">
                  <c:v>2.3329672948302606E-2</c:v>
                </c:pt>
                <c:pt idx="1706">
                  <c:v>2.5442009128978288E-2</c:v>
                </c:pt>
                <c:pt idx="1707">
                  <c:v>2.7112194384912941E-2</c:v>
                </c:pt>
                <c:pt idx="1708">
                  <c:v>2.6023487858116874E-2</c:v>
                </c:pt>
                <c:pt idx="1709">
                  <c:v>2.2608944784410612E-2</c:v>
                </c:pt>
                <c:pt idx="1710">
                  <c:v>2.1281133986164831E-2</c:v>
                </c:pt>
              </c:numCache>
            </c:numRef>
          </c:val>
          <c:smooth val="0"/>
          <c:extLst>
            <c:ext xmlns:c16="http://schemas.microsoft.com/office/drawing/2014/chart" uri="{C3380CC4-5D6E-409C-BE32-E72D297353CC}">
              <c16:uniqueId val="{00000000-014C-4599-B815-525308B78828}"/>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Data!$F$129:$F$1846</c:f>
              <c:numCache>
                <c:formatCode>0.00</c:formatCode>
                <c:ptCount val="1718"/>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pt idx="1710">
                  <c:v>2023.541666666528</c:v>
                </c:pt>
              </c:numCache>
            </c:numRef>
          </c:cat>
          <c:val>
            <c:numRef>
              <c:f>Data!$V$129:$V$1846</c:f>
              <c:numCache>
                <c:formatCode>0.00%</c:formatCode>
                <c:ptCount val="1718"/>
                <c:pt idx="0">
                  <c:v>-1.1114689443712411E-2</c:v>
                </c:pt>
                <c:pt idx="1">
                  <c:v>-9.4247297358871496E-3</c:v>
                </c:pt>
                <c:pt idx="2">
                  <c:v>-1.2461932704553202E-2</c:v>
                </c:pt>
                <c:pt idx="3">
                  <c:v>-8.6646275187176602E-3</c:v>
                </c:pt>
                <c:pt idx="4">
                  <c:v>-1.3628105807867774E-2</c:v>
                </c:pt>
                <c:pt idx="5">
                  <c:v>-1.7002017156330096E-2</c:v>
                </c:pt>
                <c:pt idx="6">
                  <c:v>-1.5016742633720215E-2</c:v>
                </c:pt>
                <c:pt idx="7">
                  <c:v>-9.0587228914549289E-3</c:v>
                </c:pt>
                <c:pt idx="8">
                  <c:v>-1.6939266385913587E-3</c:v>
                </c:pt>
                <c:pt idx="9">
                  <c:v>-7.5151024949704492E-6</c:v>
                </c:pt>
                <c:pt idx="10">
                  <c:v>-2.3452034645883302E-3</c:v>
                </c:pt>
                <c:pt idx="11">
                  <c:v>3.9538273020462977E-3</c:v>
                </c:pt>
                <c:pt idx="12">
                  <c:v>7.4833246652636909E-3</c:v>
                </c:pt>
                <c:pt idx="13">
                  <c:v>1.0058259629138089E-2</c:v>
                </c:pt>
                <c:pt idx="14">
                  <c:v>1.141491676546913E-2</c:v>
                </c:pt>
                <c:pt idx="15">
                  <c:v>1.1217066199316506E-2</c:v>
                </c:pt>
                <c:pt idx="16">
                  <c:v>1.2521662994760208E-2</c:v>
                </c:pt>
                <c:pt idx="17">
                  <c:v>1.2486139377251071E-2</c:v>
                </c:pt>
                <c:pt idx="18">
                  <c:v>6.4965963826626449E-3</c:v>
                </c:pt>
                <c:pt idx="19">
                  <c:v>4.8575480685193462E-3</c:v>
                </c:pt>
                <c:pt idx="20">
                  <c:v>1.1199873520348902E-3</c:v>
                </c:pt>
                <c:pt idx="21">
                  <c:v>6.2224837851847514E-3</c:v>
                </c:pt>
                <c:pt idx="22">
                  <c:v>1.0505053927789554E-2</c:v>
                </c:pt>
                <c:pt idx="23">
                  <c:v>8.7604357609947225E-3</c:v>
                </c:pt>
                <c:pt idx="24">
                  <c:v>1.1186325626458382E-2</c:v>
                </c:pt>
                <c:pt idx="25">
                  <c:v>1.1527583282468168E-2</c:v>
                </c:pt>
                <c:pt idx="26">
                  <c:v>6.1466515027555069E-3</c:v>
                </c:pt>
                <c:pt idx="27">
                  <c:v>3.8248233149964506E-3</c:v>
                </c:pt>
                <c:pt idx="28">
                  <c:v>-4.2766325699652441E-3</c:v>
                </c:pt>
                <c:pt idx="29">
                  <c:v>-1.0377464572373318E-2</c:v>
                </c:pt>
                <c:pt idx="30">
                  <c:v>-1.9026504262360522E-2</c:v>
                </c:pt>
                <c:pt idx="31">
                  <c:v>-1.6805500713739319E-2</c:v>
                </c:pt>
                <c:pt idx="32">
                  <c:v>-1.0732926600730774E-2</c:v>
                </c:pt>
                <c:pt idx="33">
                  <c:v>-4.8318173564585454E-3</c:v>
                </c:pt>
                <c:pt idx="34">
                  <c:v>-4.8558075946794066E-3</c:v>
                </c:pt>
                <c:pt idx="35">
                  <c:v>-6.3687466467825526E-3</c:v>
                </c:pt>
                <c:pt idx="36">
                  <c:v>-5.4383405105851157E-3</c:v>
                </c:pt>
                <c:pt idx="37">
                  <c:v>-6.9749260203464392E-3</c:v>
                </c:pt>
                <c:pt idx="38">
                  <c:v>-3.6558250914429102E-3</c:v>
                </c:pt>
                <c:pt idx="39">
                  <c:v>2.501862305375635E-3</c:v>
                </c:pt>
                <c:pt idx="40">
                  <c:v>7.2408024984500496E-3</c:v>
                </c:pt>
                <c:pt idx="41">
                  <c:v>9.9787388788379339E-3</c:v>
                </c:pt>
                <c:pt idx="42">
                  <c:v>7.4494544340484303E-3</c:v>
                </c:pt>
                <c:pt idx="43">
                  <c:v>4.6214402118205378E-3</c:v>
                </c:pt>
                <c:pt idx="44">
                  <c:v>9.4497463561133976E-3</c:v>
                </c:pt>
                <c:pt idx="45">
                  <c:v>9.3387272384928277E-3</c:v>
                </c:pt>
                <c:pt idx="46">
                  <c:v>1.1209562650476235E-2</c:v>
                </c:pt>
                <c:pt idx="47">
                  <c:v>1.0166404005171881E-2</c:v>
                </c:pt>
                <c:pt idx="48">
                  <c:v>1.1109766189692172E-2</c:v>
                </c:pt>
                <c:pt idx="49">
                  <c:v>6.4173111937380067E-3</c:v>
                </c:pt>
                <c:pt idx="50">
                  <c:v>6.2180490596026594E-3</c:v>
                </c:pt>
                <c:pt idx="51">
                  <c:v>1.0965374228209424E-2</c:v>
                </c:pt>
                <c:pt idx="52">
                  <c:v>1.7875621994133173E-2</c:v>
                </c:pt>
                <c:pt idx="53">
                  <c:v>2.0385316453982005E-2</c:v>
                </c:pt>
                <c:pt idx="54">
                  <c:v>1.7030153110011659E-2</c:v>
                </c:pt>
                <c:pt idx="55">
                  <c:v>1.2880972982572292E-2</c:v>
                </c:pt>
                <c:pt idx="56">
                  <c:v>1.4964356073459362E-2</c:v>
                </c:pt>
                <c:pt idx="57">
                  <c:v>7.531784850348E-3</c:v>
                </c:pt>
                <c:pt idx="58">
                  <c:v>-2.5521505676913137E-3</c:v>
                </c:pt>
                <c:pt idx="59">
                  <c:v>-7.9411170842824674E-3</c:v>
                </c:pt>
                <c:pt idx="60">
                  <c:v>-8.9687521350581001E-3</c:v>
                </c:pt>
                <c:pt idx="61">
                  <c:v>-6.9502530503799953E-3</c:v>
                </c:pt>
                <c:pt idx="62">
                  <c:v>-6.7016546944858035E-3</c:v>
                </c:pt>
                <c:pt idx="63">
                  <c:v>-4.6263325014215262E-3</c:v>
                </c:pt>
                <c:pt idx="64">
                  <c:v>-3.3305697341081686E-3</c:v>
                </c:pt>
                <c:pt idx="65">
                  <c:v>-1.0221149595724288E-2</c:v>
                </c:pt>
                <c:pt idx="66">
                  <c:v>-1.9026576437712217E-2</c:v>
                </c:pt>
                <c:pt idx="67">
                  <c:v>-2.6101542763938168E-2</c:v>
                </c:pt>
                <c:pt idx="68">
                  <c:v>-2.3695583726467184E-2</c:v>
                </c:pt>
                <c:pt idx="69">
                  <c:v>-2.4139177726001826E-2</c:v>
                </c:pt>
                <c:pt idx="70">
                  <c:v>-2.0014346933217686E-2</c:v>
                </c:pt>
                <c:pt idx="71">
                  <c:v>-2.1391660886073582E-2</c:v>
                </c:pt>
                <c:pt idx="72">
                  <c:v>-2.0621414190260312E-2</c:v>
                </c:pt>
                <c:pt idx="73">
                  <c:v>-2.1003986126683971E-2</c:v>
                </c:pt>
                <c:pt idx="74">
                  <c:v>-2.3276336737517278E-2</c:v>
                </c:pt>
                <c:pt idx="75">
                  <c:v>-2.9021280732848265E-2</c:v>
                </c:pt>
                <c:pt idx="76">
                  <c:v>-3.0417633606852235E-2</c:v>
                </c:pt>
                <c:pt idx="77">
                  <c:v>-2.2753186325188413E-2</c:v>
                </c:pt>
                <c:pt idx="78">
                  <c:v>-1.5753895597193424E-2</c:v>
                </c:pt>
                <c:pt idx="79">
                  <c:v>-6.6267860614415142E-3</c:v>
                </c:pt>
                <c:pt idx="80">
                  <c:v>-4.7437785872062044E-4</c:v>
                </c:pt>
                <c:pt idx="81">
                  <c:v>-5.4058323747208092E-4</c:v>
                </c:pt>
                <c:pt idx="82">
                  <c:v>-6.5342052705184006E-3</c:v>
                </c:pt>
                <c:pt idx="83">
                  <c:v>-3.9078232988927208E-3</c:v>
                </c:pt>
                <c:pt idx="84">
                  <c:v>-2.0562827042627241E-3</c:v>
                </c:pt>
                <c:pt idx="85">
                  <c:v>-1.7449147433337142E-3</c:v>
                </c:pt>
                <c:pt idx="86">
                  <c:v>-2.6208289236291371E-3</c:v>
                </c:pt>
                <c:pt idx="87">
                  <c:v>-4.9198686420421911E-3</c:v>
                </c:pt>
                <c:pt idx="88">
                  <c:v>2.8863622300656644E-4</c:v>
                </c:pt>
                <c:pt idx="89">
                  <c:v>7.5952485004497916E-3</c:v>
                </c:pt>
                <c:pt idx="90">
                  <c:v>5.233505774274283E-3</c:v>
                </c:pt>
                <c:pt idx="91">
                  <c:v>6.8194369881822148E-3</c:v>
                </c:pt>
                <c:pt idx="92">
                  <c:v>3.9594182013120705E-3</c:v>
                </c:pt>
                <c:pt idx="93">
                  <c:v>2.2680312427529881E-3</c:v>
                </c:pt>
                <c:pt idx="94">
                  <c:v>7.8947660474821824E-3</c:v>
                </c:pt>
                <c:pt idx="95">
                  <c:v>1.6324644969642366E-2</c:v>
                </c:pt>
                <c:pt idx="96">
                  <c:v>2.1993814532860423E-2</c:v>
                </c:pt>
                <c:pt idx="97">
                  <c:v>2.4666091929399725E-2</c:v>
                </c:pt>
                <c:pt idx="98">
                  <c:v>2.840160016407034E-2</c:v>
                </c:pt>
                <c:pt idx="99">
                  <c:v>2.9888145515701181E-2</c:v>
                </c:pt>
                <c:pt idx="100">
                  <c:v>2.2390551964004413E-2</c:v>
                </c:pt>
                <c:pt idx="101">
                  <c:v>1.8161602943510324E-2</c:v>
                </c:pt>
                <c:pt idx="102">
                  <c:v>2.3947953364744867E-2</c:v>
                </c:pt>
                <c:pt idx="103">
                  <c:v>2.5202292573289986E-2</c:v>
                </c:pt>
                <c:pt idx="104">
                  <c:v>2.1448910904612095E-2</c:v>
                </c:pt>
                <c:pt idx="105">
                  <c:v>2.2879040411151186E-2</c:v>
                </c:pt>
                <c:pt idx="106">
                  <c:v>2.5832620611189627E-2</c:v>
                </c:pt>
                <c:pt idx="107">
                  <c:v>1.8983536379505228E-2</c:v>
                </c:pt>
                <c:pt idx="108">
                  <c:v>1.9182091327398343E-2</c:v>
                </c:pt>
                <c:pt idx="109">
                  <c:v>2.2020885980833738E-2</c:v>
                </c:pt>
                <c:pt idx="110">
                  <c:v>2.3468947611474666E-2</c:v>
                </c:pt>
                <c:pt idx="111">
                  <c:v>2.2452698999203546E-2</c:v>
                </c:pt>
                <c:pt idx="112">
                  <c:v>1.2877998915316491E-2</c:v>
                </c:pt>
                <c:pt idx="113">
                  <c:v>1.035173859757732E-2</c:v>
                </c:pt>
                <c:pt idx="114">
                  <c:v>1.098858555481752E-2</c:v>
                </c:pt>
                <c:pt idx="115">
                  <c:v>1.487427140183839E-2</c:v>
                </c:pt>
                <c:pt idx="116">
                  <c:v>1.4037009321744565E-2</c:v>
                </c:pt>
                <c:pt idx="117">
                  <c:v>2.2629803451357233E-2</c:v>
                </c:pt>
                <c:pt idx="118">
                  <c:v>3.8603848292614318E-2</c:v>
                </c:pt>
                <c:pt idx="119">
                  <c:v>4.7389482614220491E-2</c:v>
                </c:pt>
                <c:pt idx="120">
                  <c:v>4.4702003280182367E-2</c:v>
                </c:pt>
                <c:pt idx="121">
                  <c:v>4.6298854523304511E-2</c:v>
                </c:pt>
                <c:pt idx="122">
                  <c:v>5.23074658936038E-2</c:v>
                </c:pt>
                <c:pt idx="123">
                  <c:v>5.7763758268847498E-2</c:v>
                </c:pt>
                <c:pt idx="124">
                  <c:v>5.2525882895578135E-2</c:v>
                </c:pt>
                <c:pt idx="125">
                  <c:v>6.5143488660273308E-2</c:v>
                </c:pt>
                <c:pt idx="126">
                  <c:v>5.921594574089295E-2</c:v>
                </c:pt>
                <c:pt idx="127">
                  <c:v>5.7096697835090859E-2</c:v>
                </c:pt>
                <c:pt idx="128">
                  <c:v>4.8015884753855653E-2</c:v>
                </c:pt>
                <c:pt idx="129">
                  <c:v>4.6890881224271874E-2</c:v>
                </c:pt>
                <c:pt idx="130">
                  <c:v>5.0801206565086909E-2</c:v>
                </c:pt>
                <c:pt idx="131">
                  <c:v>4.5851308371105404E-2</c:v>
                </c:pt>
                <c:pt idx="132">
                  <c:v>4.6197354802021806E-2</c:v>
                </c:pt>
                <c:pt idx="133">
                  <c:v>4.6932354498139262E-2</c:v>
                </c:pt>
                <c:pt idx="134">
                  <c:v>4.5786607590786232E-2</c:v>
                </c:pt>
                <c:pt idx="135">
                  <c:v>4.9458169326292545E-2</c:v>
                </c:pt>
                <c:pt idx="136">
                  <c:v>4.913942634043722E-2</c:v>
                </c:pt>
                <c:pt idx="137">
                  <c:v>4.9017063844463138E-2</c:v>
                </c:pt>
                <c:pt idx="138">
                  <c:v>5.153335208802079E-2</c:v>
                </c:pt>
                <c:pt idx="139">
                  <c:v>5.2940550697929689E-2</c:v>
                </c:pt>
                <c:pt idx="140">
                  <c:v>5.5815380172657303E-2</c:v>
                </c:pt>
                <c:pt idx="141">
                  <c:v>4.984332045128026E-2</c:v>
                </c:pt>
                <c:pt idx="142">
                  <c:v>4.6298161260928783E-2</c:v>
                </c:pt>
                <c:pt idx="143">
                  <c:v>4.4961301472076887E-2</c:v>
                </c:pt>
                <c:pt idx="144">
                  <c:v>4.8470585225407481E-2</c:v>
                </c:pt>
                <c:pt idx="145">
                  <c:v>4.9937831406184685E-2</c:v>
                </c:pt>
                <c:pt idx="146">
                  <c:v>4.9762099753140276E-2</c:v>
                </c:pt>
                <c:pt idx="147">
                  <c:v>4.533454240658541E-2</c:v>
                </c:pt>
                <c:pt idx="148">
                  <c:v>5.3365909322384386E-2</c:v>
                </c:pt>
                <c:pt idx="149">
                  <c:v>5.2438950046274524E-2</c:v>
                </c:pt>
                <c:pt idx="150">
                  <c:v>5.7854119139298055E-2</c:v>
                </c:pt>
                <c:pt idx="151">
                  <c:v>5.6774092630115458E-2</c:v>
                </c:pt>
                <c:pt idx="152">
                  <c:v>4.7038020328840302E-2</c:v>
                </c:pt>
                <c:pt idx="153">
                  <c:v>4.0630107817358763E-2</c:v>
                </c:pt>
                <c:pt idx="154">
                  <c:v>3.9411870410064997E-2</c:v>
                </c:pt>
                <c:pt idx="155">
                  <c:v>4.807399236287635E-2</c:v>
                </c:pt>
                <c:pt idx="156">
                  <c:v>5.1888479073230132E-2</c:v>
                </c:pt>
                <c:pt idx="157">
                  <c:v>4.7555171203940594E-2</c:v>
                </c:pt>
                <c:pt idx="158">
                  <c:v>4.42962895022605E-2</c:v>
                </c:pt>
                <c:pt idx="159">
                  <c:v>4.5763517066679027E-2</c:v>
                </c:pt>
                <c:pt idx="160">
                  <c:v>4.7858969687230468E-2</c:v>
                </c:pt>
                <c:pt idx="161">
                  <c:v>4.9702059609045168E-2</c:v>
                </c:pt>
                <c:pt idx="162">
                  <c:v>5.6465139617670079E-2</c:v>
                </c:pt>
                <c:pt idx="163">
                  <c:v>5.637235085935699E-2</c:v>
                </c:pt>
                <c:pt idx="164">
                  <c:v>5.9526429384292978E-2</c:v>
                </c:pt>
                <c:pt idx="165">
                  <c:v>6.9069930653752554E-2</c:v>
                </c:pt>
                <c:pt idx="166">
                  <c:v>7.4752254888006409E-2</c:v>
                </c:pt>
                <c:pt idx="167">
                  <c:v>7.682960626556179E-2</c:v>
                </c:pt>
                <c:pt idx="168">
                  <c:v>8.0560916145326678E-2</c:v>
                </c:pt>
                <c:pt idx="169">
                  <c:v>8.6539268251667911E-2</c:v>
                </c:pt>
                <c:pt idx="170">
                  <c:v>8.9447099337464531E-2</c:v>
                </c:pt>
                <c:pt idx="171">
                  <c:v>8.3622664729105844E-2</c:v>
                </c:pt>
                <c:pt idx="172">
                  <c:v>7.2275021634589542E-2</c:v>
                </c:pt>
                <c:pt idx="173">
                  <c:v>7.1362254129714309E-2</c:v>
                </c:pt>
                <c:pt idx="174">
                  <c:v>7.3987383713658428E-2</c:v>
                </c:pt>
                <c:pt idx="175">
                  <c:v>7.5993808939748719E-2</c:v>
                </c:pt>
                <c:pt idx="176">
                  <c:v>7.5580948061938713E-2</c:v>
                </c:pt>
                <c:pt idx="177">
                  <c:v>7.8528771296706656E-2</c:v>
                </c:pt>
                <c:pt idx="178">
                  <c:v>8.1419143924647441E-2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9.2969433090503539E-2</c:v>
                </c:pt>
                <c:pt idx="187">
                  <c:v>0.10730199000322527</c:v>
                </c:pt>
                <c:pt idx="188">
                  <c:v>0.1051105506343859</c:v>
                </c:pt>
                <c:pt idx="189">
                  <c:v>9.9646042594188522E-2</c:v>
                </c:pt>
                <c:pt idx="190">
                  <c:v>9.5075075305743439E-2</c:v>
                </c:pt>
                <c:pt idx="191">
                  <c:v>9.8331897617381703E-2</c:v>
                </c:pt>
                <c:pt idx="192">
                  <c:v>9.5269065093754213E-2</c:v>
                </c:pt>
                <c:pt idx="193">
                  <c:v>9.2784562783264746E-2</c:v>
                </c:pt>
                <c:pt idx="194">
                  <c:v>8.1600039879788921E-2</c:v>
                </c:pt>
                <c:pt idx="195">
                  <c:v>8.5589782505383627E-2</c:v>
                </c:pt>
                <c:pt idx="196">
                  <c:v>8.117705376445572E-2</c:v>
                </c:pt>
                <c:pt idx="197">
                  <c:v>7.2985778553931069E-2</c:v>
                </c:pt>
                <c:pt idx="198">
                  <c:v>7.2591910173495644E-2</c:v>
                </c:pt>
                <c:pt idx="199">
                  <c:v>5.8266827779112185E-2</c:v>
                </c:pt>
                <c:pt idx="200">
                  <c:v>5.2650202369155741E-2</c:v>
                </c:pt>
                <c:pt idx="201">
                  <c:v>4.428922238566968E-2</c:v>
                </c:pt>
                <c:pt idx="202">
                  <c:v>4.2308860688662575E-2</c:v>
                </c:pt>
                <c:pt idx="203">
                  <c:v>4.5781912739473851E-2</c:v>
                </c:pt>
                <c:pt idx="204">
                  <c:v>4.7740195011615638E-2</c:v>
                </c:pt>
                <c:pt idx="205">
                  <c:v>4.4468713890096545E-2</c:v>
                </c:pt>
                <c:pt idx="206">
                  <c:v>5.3826080506767626E-2</c:v>
                </c:pt>
                <c:pt idx="207">
                  <c:v>6.1392819081449002E-2</c:v>
                </c:pt>
                <c:pt idx="208">
                  <c:v>6.0824885639305881E-2</c:v>
                </c:pt>
                <c:pt idx="209">
                  <c:v>5.6692310406520674E-2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6.090208906178618E-2</c:v>
                </c:pt>
                <c:pt idx="221">
                  <c:v>6.529888625191016E-2</c:v>
                </c:pt>
                <c:pt idx="222">
                  <c:v>6.336729056952306E-2</c:v>
                </c:pt>
                <c:pt idx="223">
                  <c:v>6.334302993629759E-2</c:v>
                </c:pt>
                <c:pt idx="224">
                  <c:v>6.4888985227325335E-2</c:v>
                </c:pt>
                <c:pt idx="225">
                  <c:v>6.5857564919642453E-2</c:v>
                </c:pt>
                <c:pt idx="226">
                  <c:v>6.3445445366234088E-2</c:v>
                </c:pt>
                <c:pt idx="227">
                  <c:v>7.2360978894350669E-2</c:v>
                </c:pt>
                <c:pt idx="228">
                  <c:v>6.8763614220682001E-2</c:v>
                </c:pt>
                <c:pt idx="229">
                  <c:v>6.3131556391920363E-2</c:v>
                </c:pt>
                <c:pt idx="230">
                  <c:v>6.484990011200864E-2</c:v>
                </c:pt>
                <c:pt idx="231">
                  <c:v>6.0924952837162483E-2</c:v>
                </c:pt>
                <c:pt idx="232">
                  <c:v>6.436537219609928E-2</c:v>
                </c:pt>
                <c:pt idx="233">
                  <c:v>6.2389240041618166E-2</c:v>
                </c:pt>
                <c:pt idx="234">
                  <c:v>5.7033538239666504E-2</c:v>
                </c:pt>
                <c:pt idx="235">
                  <c:v>5.8201262243123164E-2</c:v>
                </c:pt>
                <c:pt idx="236">
                  <c:v>6.1643639310521081E-2</c:v>
                </c:pt>
                <c:pt idx="237">
                  <c:v>6.2795898905489533E-2</c:v>
                </c:pt>
                <c:pt idx="238">
                  <c:v>5.4817616735560071E-2</c:v>
                </c:pt>
                <c:pt idx="239">
                  <c:v>4.5644332671465948E-2</c:v>
                </c:pt>
                <c:pt idx="240">
                  <c:v>4.5288453358347525E-2</c:v>
                </c:pt>
                <c:pt idx="241">
                  <c:v>4.4485417198670607E-2</c:v>
                </c:pt>
                <c:pt idx="242">
                  <c:v>3.9467699904845555E-2</c:v>
                </c:pt>
                <c:pt idx="243">
                  <c:v>3.0651751288758522E-2</c:v>
                </c:pt>
                <c:pt idx="244">
                  <c:v>3.8275758043608166E-2</c:v>
                </c:pt>
                <c:pt idx="245">
                  <c:v>3.0401534926791207E-2</c:v>
                </c:pt>
                <c:pt idx="246">
                  <c:v>3.7217682685543041E-2</c:v>
                </c:pt>
                <c:pt idx="247">
                  <c:v>3.0584683159495585E-2</c:v>
                </c:pt>
                <c:pt idx="248">
                  <c:v>2.5297251623488171E-2</c:v>
                </c:pt>
                <c:pt idx="249">
                  <c:v>2.7081016170076522E-2</c:v>
                </c:pt>
                <c:pt idx="250">
                  <c:v>2.9028077442948108E-2</c:v>
                </c:pt>
                <c:pt idx="251">
                  <c:v>3.1243769091363394E-2</c:v>
                </c:pt>
                <c:pt idx="252">
                  <c:v>2.90753306200775E-2</c:v>
                </c:pt>
                <c:pt idx="253">
                  <c:v>2.7491009331454208E-2</c:v>
                </c:pt>
                <c:pt idx="254">
                  <c:v>3.0501584837142381E-2</c:v>
                </c:pt>
                <c:pt idx="255">
                  <c:v>3.0386418817634153E-2</c:v>
                </c:pt>
                <c:pt idx="256">
                  <c:v>3.0794547376160608E-2</c:v>
                </c:pt>
                <c:pt idx="257">
                  <c:v>3.1710499286607963E-2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2.808952937358411E-2</c:v>
                </c:pt>
                <c:pt idx="267">
                  <c:v>3.2059295415612699E-2</c:v>
                </c:pt>
                <c:pt idx="268">
                  <c:v>3.0914536537911541E-2</c:v>
                </c:pt>
                <c:pt idx="269">
                  <c:v>3.1179143542701127E-2</c:v>
                </c:pt>
                <c:pt idx="270">
                  <c:v>3.7193645764448391E-2</c:v>
                </c:pt>
                <c:pt idx="271">
                  <c:v>4.3095280306829409E-2</c:v>
                </c:pt>
                <c:pt idx="272">
                  <c:v>4.6358681132766533E-2</c:v>
                </c:pt>
                <c:pt idx="273">
                  <c:v>4.6074749082499977E-2</c:v>
                </c:pt>
                <c:pt idx="274">
                  <c:v>4.2624144990801804E-2</c:v>
                </c:pt>
                <c:pt idx="275">
                  <c:v>3.7513224077648344E-2</c:v>
                </c:pt>
                <c:pt idx="276">
                  <c:v>3.9791798942094392E-2</c:v>
                </c:pt>
                <c:pt idx="277">
                  <c:v>4.4152811246221724E-2</c:v>
                </c:pt>
                <c:pt idx="278">
                  <c:v>4.2376542425264008E-2</c:v>
                </c:pt>
                <c:pt idx="279">
                  <c:v>3.7215844493873051E-2</c:v>
                </c:pt>
                <c:pt idx="280">
                  <c:v>3.9947978799679928E-2</c:v>
                </c:pt>
                <c:pt idx="281">
                  <c:v>3.9244866160168757E-2</c:v>
                </c:pt>
                <c:pt idx="282">
                  <c:v>2.9024447777607376E-2</c:v>
                </c:pt>
                <c:pt idx="283">
                  <c:v>2.5569475001059327E-2</c:v>
                </c:pt>
                <c:pt idx="284">
                  <c:v>2.1165322567611611E-2</c:v>
                </c:pt>
                <c:pt idx="285">
                  <c:v>1.5364504893872422E-2</c:v>
                </c:pt>
                <c:pt idx="286">
                  <c:v>1.0044026506254022E-2</c:v>
                </c:pt>
                <c:pt idx="287">
                  <c:v>4.6667335530734544E-3</c:v>
                </c:pt>
                <c:pt idx="288">
                  <c:v>4.3507490411065497E-3</c:v>
                </c:pt>
                <c:pt idx="289">
                  <c:v>-1.3634184829836027E-3</c:v>
                </c:pt>
                <c:pt idx="290">
                  <c:v>-1.6070355053015017E-3</c:v>
                </c:pt>
                <c:pt idx="291">
                  <c:v>7.0153201152494127E-3</c:v>
                </c:pt>
                <c:pt idx="292">
                  <c:v>9.7238176158134237E-3</c:v>
                </c:pt>
                <c:pt idx="293">
                  <c:v>9.6574267189855068E-3</c:v>
                </c:pt>
                <c:pt idx="294">
                  <c:v>6.1068643622546048E-3</c:v>
                </c:pt>
                <c:pt idx="295">
                  <c:v>6.6113766894713155E-3</c:v>
                </c:pt>
                <c:pt idx="296">
                  <c:v>9.9662627845058527E-3</c:v>
                </c:pt>
                <c:pt idx="297">
                  <c:v>1.4004247465497999E-2</c:v>
                </c:pt>
                <c:pt idx="298">
                  <c:v>1.8037601257202551E-2</c:v>
                </c:pt>
                <c:pt idx="299">
                  <c:v>1.5700920546359631E-2</c:v>
                </c:pt>
                <c:pt idx="300">
                  <c:v>1.0519090103051854E-2</c:v>
                </c:pt>
                <c:pt idx="301">
                  <c:v>9.8335096091841656E-3</c:v>
                </c:pt>
                <c:pt idx="302">
                  <c:v>1.2051127132372885E-2</c:v>
                </c:pt>
                <c:pt idx="303">
                  <c:v>1.2347056322824512E-2</c:v>
                </c:pt>
                <c:pt idx="304">
                  <c:v>1.7366517004381521E-2</c:v>
                </c:pt>
                <c:pt idx="305">
                  <c:v>1.7028492348483137E-2</c:v>
                </c:pt>
                <c:pt idx="306">
                  <c:v>1.8241344673628701E-2</c:v>
                </c:pt>
                <c:pt idx="307">
                  <c:v>1.1775755533890431E-2</c:v>
                </c:pt>
                <c:pt idx="308">
                  <c:v>1.2800838519465785E-2</c:v>
                </c:pt>
                <c:pt idx="309">
                  <c:v>1.9077687850621805E-2</c:v>
                </c:pt>
                <c:pt idx="310">
                  <c:v>1.9342425899667504E-2</c:v>
                </c:pt>
                <c:pt idx="311">
                  <c:v>1.6118763616075338E-2</c:v>
                </c:pt>
                <c:pt idx="312">
                  <c:v>1.6667975710794369E-2</c:v>
                </c:pt>
                <c:pt idx="313">
                  <c:v>1.4199911194344494E-2</c:v>
                </c:pt>
                <c:pt idx="314">
                  <c:v>2.8116836720448957E-2</c:v>
                </c:pt>
                <c:pt idx="315">
                  <c:v>2.6112935092696965E-2</c:v>
                </c:pt>
                <c:pt idx="316">
                  <c:v>2.6400461505728057E-2</c:v>
                </c:pt>
                <c:pt idx="317">
                  <c:v>3.1993483040164916E-2</c:v>
                </c:pt>
                <c:pt idx="318">
                  <c:v>2.5488668350967636E-2</c:v>
                </c:pt>
                <c:pt idx="319">
                  <c:v>3.0576193727155587E-2</c:v>
                </c:pt>
                <c:pt idx="320">
                  <c:v>2.6776237250194068E-2</c:v>
                </c:pt>
                <c:pt idx="321">
                  <c:v>3.3090746792760029E-2</c:v>
                </c:pt>
                <c:pt idx="322">
                  <c:v>3.0495552926547598E-2</c:v>
                </c:pt>
                <c:pt idx="323">
                  <c:v>2.210365523823421E-2</c:v>
                </c:pt>
                <c:pt idx="324">
                  <c:v>2.4016569126065868E-2</c:v>
                </c:pt>
                <c:pt idx="325">
                  <c:v>3.0960639770311826E-2</c:v>
                </c:pt>
                <c:pt idx="326">
                  <c:v>2.5054143662991524E-2</c:v>
                </c:pt>
                <c:pt idx="327">
                  <c:v>1.9016024138417964E-2</c:v>
                </c:pt>
                <c:pt idx="328">
                  <c:v>1.7089697545958016E-2</c:v>
                </c:pt>
                <c:pt idx="329">
                  <c:v>1.7285004147194027E-2</c:v>
                </c:pt>
                <c:pt idx="330">
                  <c:v>1.4685989174536007E-2</c:v>
                </c:pt>
                <c:pt idx="331">
                  <c:v>1.1626906923071223E-2</c:v>
                </c:pt>
                <c:pt idx="332">
                  <c:v>1.2375583603922657E-2</c:v>
                </c:pt>
                <c:pt idx="333">
                  <c:v>1.5459402955371626E-2</c:v>
                </c:pt>
                <c:pt idx="334">
                  <c:v>1.1635707509559112E-2</c:v>
                </c:pt>
                <c:pt idx="335">
                  <c:v>7.6478372315236243E-3</c:v>
                </c:pt>
                <c:pt idx="336">
                  <c:v>6.88471008822511E-3</c:v>
                </c:pt>
                <c:pt idx="337">
                  <c:v>1.0502750362223257E-2</c:v>
                </c:pt>
                <c:pt idx="338">
                  <c:v>1.2444611596348687E-2</c:v>
                </c:pt>
                <c:pt idx="339">
                  <c:v>1.166413258877963E-2</c:v>
                </c:pt>
                <c:pt idx="340">
                  <c:v>1.5325421388312721E-2</c:v>
                </c:pt>
                <c:pt idx="341">
                  <c:v>1.6496990120277277E-2</c:v>
                </c:pt>
                <c:pt idx="342">
                  <c:v>1.8472957550860758E-2</c:v>
                </c:pt>
                <c:pt idx="343">
                  <c:v>9.514488668381893E-3</c:v>
                </c:pt>
                <c:pt idx="344">
                  <c:v>1.1231928082527376E-2</c:v>
                </c:pt>
                <c:pt idx="345">
                  <c:v>1.6002898158958723E-2</c:v>
                </c:pt>
                <c:pt idx="346">
                  <c:v>1.3747830154510421E-2</c:v>
                </c:pt>
                <c:pt idx="347">
                  <c:v>9.9021463229775897E-3</c:v>
                </c:pt>
                <c:pt idx="348">
                  <c:v>1.1234990485698648E-2</c:v>
                </c:pt>
                <c:pt idx="349">
                  <c:v>6.4524828783514288E-3</c:v>
                </c:pt>
                <c:pt idx="350">
                  <c:v>1.0786459971323881E-2</c:v>
                </c:pt>
                <c:pt idx="351">
                  <c:v>1.2417246942356353E-2</c:v>
                </c:pt>
                <c:pt idx="352">
                  <c:v>7.7660326976460858E-3</c:v>
                </c:pt>
                <c:pt idx="353">
                  <c:v>1.0898943438883424E-2</c:v>
                </c:pt>
                <c:pt idx="354">
                  <c:v>1.5878873963302786E-2</c:v>
                </c:pt>
                <c:pt idx="355">
                  <c:v>9.7334150475787418E-3</c:v>
                </c:pt>
                <c:pt idx="356">
                  <c:v>1.2531616522934219E-2</c:v>
                </c:pt>
                <c:pt idx="357">
                  <c:v>8.3199722162089484E-3</c:v>
                </c:pt>
                <c:pt idx="358">
                  <c:v>3.4703910715291331E-3</c:v>
                </c:pt>
                <c:pt idx="359">
                  <c:v>-2.6983750103268811E-3</c:v>
                </c:pt>
                <c:pt idx="360">
                  <c:v>-7.6513130700917031E-4</c:v>
                </c:pt>
                <c:pt idx="361">
                  <c:v>-3.5196232008087858E-3</c:v>
                </c:pt>
                <c:pt idx="362">
                  <c:v>-5.3028001949466663E-3</c:v>
                </c:pt>
                <c:pt idx="363">
                  <c:v>-4.8890038269038261E-3</c:v>
                </c:pt>
                <c:pt idx="364">
                  <c:v>-4.5081760483514088E-3</c:v>
                </c:pt>
                <c:pt idx="365">
                  <c:v>-1.4795698583073058E-2</c:v>
                </c:pt>
                <c:pt idx="366">
                  <c:v>-1.5086580029011087E-2</c:v>
                </c:pt>
                <c:pt idx="367">
                  <c:v>-1.2022937022585278E-2</c:v>
                </c:pt>
                <c:pt idx="368">
                  <c:v>-4.6964073897135528E-3</c:v>
                </c:pt>
                <c:pt idx="369">
                  <c:v>-4.3878907056328353E-3</c:v>
                </c:pt>
                <c:pt idx="370">
                  <c:v>-3.5827471057467974E-3</c:v>
                </c:pt>
                <c:pt idx="371">
                  <c:v>-1.0962718412823591E-3</c:v>
                </c:pt>
                <c:pt idx="372">
                  <c:v>-1.8104197656721999E-3</c:v>
                </c:pt>
                <c:pt idx="373">
                  <c:v>9.889621860924569E-4</c:v>
                </c:pt>
                <c:pt idx="374">
                  <c:v>1.6384371248742147E-3</c:v>
                </c:pt>
                <c:pt idx="375">
                  <c:v>4.2421315118937875E-3</c:v>
                </c:pt>
                <c:pt idx="376">
                  <c:v>7.9364157940610136E-3</c:v>
                </c:pt>
                <c:pt idx="377">
                  <c:v>6.7885131810105914E-3</c:v>
                </c:pt>
                <c:pt idx="378">
                  <c:v>7.1859252899654225E-3</c:v>
                </c:pt>
                <c:pt idx="379">
                  <c:v>8.4210199783008033E-3</c:v>
                </c:pt>
                <c:pt idx="380">
                  <c:v>1.0289274198342024E-2</c:v>
                </c:pt>
                <c:pt idx="381">
                  <c:v>1.2466568440005266E-2</c:v>
                </c:pt>
                <c:pt idx="382">
                  <c:v>8.3003961466984189E-3</c:v>
                </c:pt>
                <c:pt idx="383">
                  <c:v>1.152958943395388E-2</c:v>
                </c:pt>
                <c:pt idx="384">
                  <c:v>1.3573112102036045E-2</c:v>
                </c:pt>
                <c:pt idx="385">
                  <c:v>2.1450551375249427E-2</c:v>
                </c:pt>
                <c:pt idx="386">
                  <c:v>2.5019046317901861E-2</c:v>
                </c:pt>
                <c:pt idx="387">
                  <c:v>2.1525959965995489E-2</c:v>
                </c:pt>
                <c:pt idx="388">
                  <c:v>1.9441273242115864E-2</c:v>
                </c:pt>
                <c:pt idx="389">
                  <c:v>2.0769672606785194E-2</c:v>
                </c:pt>
                <c:pt idx="390">
                  <c:v>1.6019953081633065E-2</c:v>
                </c:pt>
                <c:pt idx="391">
                  <c:v>1.3939803173550702E-2</c:v>
                </c:pt>
                <c:pt idx="392">
                  <c:v>1.3685423116120643E-2</c:v>
                </c:pt>
                <c:pt idx="393">
                  <c:v>1.5481932427704681E-2</c:v>
                </c:pt>
                <c:pt idx="394">
                  <c:v>2.1106978354757611E-2</c:v>
                </c:pt>
                <c:pt idx="395">
                  <c:v>2.4605332210555275E-2</c:v>
                </c:pt>
                <c:pt idx="396">
                  <c:v>2.3823254400659466E-2</c:v>
                </c:pt>
                <c:pt idx="397">
                  <c:v>2.2808318205651323E-2</c:v>
                </c:pt>
                <c:pt idx="398">
                  <c:v>2.2660432440398059E-2</c:v>
                </c:pt>
                <c:pt idx="399">
                  <c:v>2.26385401719158E-2</c:v>
                </c:pt>
                <c:pt idx="400">
                  <c:v>2.1572762407696344E-2</c:v>
                </c:pt>
                <c:pt idx="401">
                  <c:v>2.3858028477836024E-2</c:v>
                </c:pt>
                <c:pt idx="402">
                  <c:v>3.4159568751019886E-2</c:v>
                </c:pt>
                <c:pt idx="403">
                  <c:v>3.756616128783874E-2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4.6389850252683607E-2</c:v>
                </c:pt>
                <c:pt idx="413">
                  <c:v>4.7049768996919261E-2</c:v>
                </c:pt>
                <c:pt idx="414">
                  <c:v>5.0260247365892075E-2</c:v>
                </c:pt>
                <c:pt idx="415">
                  <c:v>4.7375523800557651E-2</c:v>
                </c:pt>
                <c:pt idx="416">
                  <c:v>4.6013693582577342E-2</c:v>
                </c:pt>
                <c:pt idx="417">
                  <c:v>4.3893986541652774E-2</c:v>
                </c:pt>
                <c:pt idx="418">
                  <c:v>4.3536102556277156E-2</c:v>
                </c:pt>
                <c:pt idx="419">
                  <c:v>4.5077050568177124E-2</c:v>
                </c:pt>
                <c:pt idx="420">
                  <c:v>4.8392823026248144E-2</c:v>
                </c:pt>
                <c:pt idx="421">
                  <c:v>4.969099884578998E-2</c:v>
                </c:pt>
                <c:pt idx="422">
                  <c:v>4.2491039718718926E-2</c:v>
                </c:pt>
                <c:pt idx="423">
                  <c:v>4.0412161338620356E-2</c:v>
                </c:pt>
                <c:pt idx="424">
                  <c:v>3.8642289957410814E-2</c:v>
                </c:pt>
                <c:pt idx="425">
                  <c:v>4.2217952867144581E-2</c:v>
                </c:pt>
                <c:pt idx="426">
                  <c:v>4.7703836204517458E-2</c:v>
                </c:pt>
                <c:pt idx="427">
                  <c:v>5.0713833170294764E-2</c:v>
                </c:pt>
                <c:pt idx="428">
                  <c:v>4.7811948819005412E-2</c:v>
                </c:pt>
                <c:pt idx="429">
                  <c:v>4.1954859061282823E-2</c:v>
                </c:pt>
                <c:pt idx="430">
                  <c:v>4.0661394628165093E-2</c:v>
                </c:pt>
                <c:pt idx="431">
                  <c:v>4.7025403473754057E-2</c:v>
                </c:pt>
                <c:pt idx="432">
                  <c:v>4.8564983854429755E-2</c:v>
                </c:pt>
                <c:pt idx="433">
                  <c:v>5.6679239703206763E-2</c:v>
                </c:pt>
                <c:pt idx="434">
                  <c:v>5.4805562474310676E-2</c:v>
                </c:pt>
                <c:pt idx="435">
                  <c:v>5.9015221078392521E-2</c:v>
                </c:pt>
                <c:pt idx="436">
                  <c:v>6.6133865391879043E-2</c:v>
                </c:pt>
                <c:pt idx="437">
                  <c:v>6.5035925295531483E-2</c:v>
                </c:pt>
                <c:pt idx="438">
                  <c:v>7.0121010840211495E-2</c:v>
                </c:pt>
                <c:pt idx="439">
                  <c:v>7.8846310659867136E-2</c:v>
                </c:pt>
                <c:pt idx="440">
                  <c:v>9.0095141879888985E-2</c:v>
                </c:pt>
                <c:pt idx="441">
                  <c:v>9.415086095751013E-2</c:v>
                </c:pt>
                <c:pt idx="442">
                  <c:v>0.10593156701549789</c:v>
                </c:pt>
                <c:pt idx="443">
                  <c:v>0.11199395728897987</c:v>
                </c:pt>
                <c:pt idx="444">
                  <c:v>0.10540914717356631</c:v>
                </c:pt>
                <c:pt idx="445">
                  <c:v>0.10074791781523618</c:v>
                </c:pt>
                <c:pt idx="446">
                  <c:v>0.10884215758305604</c:v>
                </c:pt>
                <c:pt idx="447">
                  <c:v>0.11698726676223004</c:v>
                </c:pt>
                <c:pt idx="448">
                  <c:v>0.11695975141086334</c:v>
                </c:pt>
                <c:pt idx="449">
                  <c:v>0.11119402696147351</c:v>
                </c:pt>
                <c:pt idx="450">
                  <c:v>0.1113715296773703</c:v>
                </c:pt>
                <c:pt idx="451">
                  <c:v>0.11415838991307181</c:v>
                </c:pt>
                <c:pt idx="452">
                  <c:v>0.12267821666541279</c:v>
                </c:pt>
                <c:pt idx="453">
                  <c:v>0.12046361549936413</c:v>
                </c:pt>
                <c:pt idx="454">
                  <c:v>0.1253779676472766</c:v>
                </c:pt>
                <c:pt idx="455">
                  <c:v>0.12839630389388867</c:v>
                </c:pt>
                <c:pt idx="456">
                  <c:v>0.13750304465770036</c:v>
                </c:pt>
                <c:pt idx="457">
                  <c:v>0.13658584604260104</c:v>
                </c:pt>
                <c:pt idx="458">
                  <c:v>0.13454695477491851</c:v>
                </c:pt>
                <c:pt idx="459">
                  <c:v>0.12953929517588958</c:v>
                </c:pt>
                <c:pt idx="460">
                  <c:v>0.12279089512808428</c:v>
                </c:pt>
                <c:pt idx="461">
                  <c:v>0.12114840785667513</c:v>
                </c:pt>
                <c:pt idx="462">
                  <c:v>0.12694187277498603</c:v>
                </c:pt>
                <c:pt idx="463">
                  <c:v>0.14128195119157461</c:v>
                </c:pt>
                <c:pt idx="464">
                  <c:v>0.14343753278012894</c:v>
                </c:pt>
                <c:pt idx="465">
                  <c:v>0.12376778307981162</c:v>
                </c:pt>
                <c:pt idx="466">
                  <c:v>9.1080762245637548E-2</c:v>
                </c:pt>
                <c:pt idx="467">
                  <c:v>9.8759354952723921E-2</c:v>
                </c:pt>
                <c:pt idx="468">
                  <c:v>0.10132607429524665</c:v>
                </c:pt>
                <c:pt idx="469">
                  <c:v>0.11871266409464121</c:v>
                </c:pt>
                <c:pt idx="470">
                  <c:v>0.11513059696655703</c:v>
                </c:pt>
                <c:pt idx="471">
                  <c:v>0.12359987812835316</c:v>
                </c:pt>
                <c:pt idx="472">
                  <c:v>0.12411568630733205</c:v>
                </c:pt>
                <c:pt idx="473">
                  <c:v>0.11361841575667642</c:v>
                </c:pt>
                <c:pt idx="474">
                  <c:v>0.1111952363090225</c:v>
                </c:pt>
                <c:pt idx="475">
                  <c:v>0.11411109746395076</c:v>
                </c:pt>
                <c:pt idx="476">
                  <c:v>0.10960350403408925</c:v>
                </c:pt>
                <c:pt idx="477">
                  <c:v>9.207749545154309E-2</c:v>
                </c:pt>
                <c:pt idx="478">
                  <c:v>8.9400690790895743E-2</c:v>
                </c:pt>
                <c:pt idx="479">
                  <c:v>9.2257926581678307E-2</c:v>
                </c:pt>
                <c:pt idx="480">
                  <c:v>9.0645197729937843E-2</c:v>
                </c:pt>
                <c:pt idx="481">
                  <c:v>0.10067108761734467</c:v>
                </c:pt>
                <c:pt idx="482">
                  <c:v>0.10670444815738933</c:v>
                </c:pt>
                <c:pt idx="483">
                  <c:v>9.5262585444395143E-2</c:v>
                </c:pt>
                <c:pt idx="484">
                  <c:v>8.0899105129324633E-2</c:v>
                </c:pt>
                <c:pt idx="485">
                  <c:v>8.7639577304466476E-2</c:v>
                </c:pt>
                <c:pt idx="486">
                  <c:v>9.2616508236095463E-2</c:v>
                </c:pt>
                <c:pt idx="487">
                  <c:v>9.1321826751840529E-2</c:v>
                </c:pt>
                <c:pt idx="488">
                  <c:v>7.0940708357429161E-2</c:v>
                </c:pt>
                <c:pt idx="489">
                  <c:v>5.4344709925737922E-2</c:v>
                </c:pt>
                <c:pt idx="490">
                  <c:v>5.1082653616217888E-2</c:v>
                </c:pt>
                <c:pt idx="491">
                  <c:v>2.5581746709426811E-2</c:v>
                </c:pt>
                <c:pt idx="492">
                  <c:v>2.5065965552133029E-2</c:v>
                </c:pt>
                <c:pt idx="493">
                  <c:v>2.1842873691962472E-2</c:v>
                </c:pt>
                <c:pt idx="494">
                  <c:v>1.8239874909478759E-2</c:v>
                </c:pt>
                <c:pt idx="495">
                  <c:v>-1.6919992567992148E-2</c:v>
                </c:pt>
                <c:pt idx="496">
                  <c:v>-3.417127187796809E-2</c:v>
                </c:pt>
                <c:pt idx="497">
                  <c:v>-4.7570810307642875E-2</c:v>
                </c:pt>
                <c:pt idx="498">
                  <c:v>-4.297307174156284E-2</c:v>
                </c:pt>
                <c:pt idx="499">
                  <c:v>-4.3575900646992682E-3</c:v>
                </c:pt>
                <c:pt idx="500">
                  <c:v>2.6586752904818045E-3</c:v>
                </c:pt>
                <c:pt idx="501">
                  <c:v>-1.5468002385427893E-2</c:v>
                </c:pt>
                <c:pt idx="502">
                  <c:v>-1.1231608638868851E-2</c:v>
                </c:pt>
                <c:pt idx="503">
                  <c:v>-1.4619122569912602E-2</c:v>
                </c:pt>
                <c:pt idx="504">
                  <c:v>-1.2078596314970103E-2</c:v>
                </c:pt>
                <c:pt idx="505">
                  <c:v>-2.9435229299346721E-2</c:v>
                </c:pt>
                <c:pt idx="506">
                  <c:v>-3.110367982720974E-2</c:v>
                </c:pt>
                <c:pt idx="507">
                  <c:v>-1.6497170317553378E-2</c:v>
                </c:pt>
                <c:pt idx="508">
                  <c:v>1.5996041086685286E-2</c:v>
                </c:pt>
                <c:pt idx="509">
                  <c:v>3.7718848552659834E-2</c:v>
                </c:pt>
                <c:pt idx="510">
                  <c:v>5.0095699514151937E-2</c:v>
                </c:pt>
                <c:pt idx="511">
                  <c:v>4.3713054825110564E-2</c:v>
                </c:pt>
                <c:pt idx="512">
                  <c:v>4.2069930991710969E-2</c:v>
                </c:pt>
                <c:pt idx="513">
                  <c:v>3.2360550484741069E-2</c:v>
                </c:pt>
                <c:pt idx="514">
                  <c:v>3.172706803603953E-2</c:v>
                </c:pt>
                <c:pt idx="515">
                  <c:v>3.0171153220346802E-2</c:v>
                </c:pt>
                <c:pt idx="516">
                  <c:v>3.2740798493591461E-2</c:v>
                </c:pt>
                <c:pt idx="517">
                  <c:v>3.9886014436581574E-2</c:v>
                </c:pt>
                <c:pt idx="518">
                  <c:v>3.597098815483224E-2</c:v>
                </c:pt>
                <c:pt idx="519">
                  <c:v>4.0140096220480537E-2</c:v>
                </c:pt>
                <c:pt idx="520">
                  <c:v>2.8508880495031308E-2</c:v>
                </c:pt>
                <c:pt idx="521">
                  <c:v>2.7698106541429901E-2</c:v>
                </c:pt>
                <c:pt idx="522">
                  <c:v>1.7341197069012937E-2</c:v>
                </c:pt>
                <c:pt idx="523">
                  <c:v>9.2657817005388221E-3</c:v>
                </c:pt>
                <c:pt idx="524">
                  <c:v>7.5728879067669119E-3</c:v>
                </c:pt>
                <c:pt idx="525">
                  <c:v>9.7340982412226218E-3</c:v>
                </c:pt>
                <c:pt idx="526">
                  <c:v>6.7582562121908385E-3</c:v>
                </c:pt>
                <c:pt idx="527">
                  <c:v>1.7537899499506793E-3</c:v>
                </c:pt>
                <c:pt idx="528">
                  <c:v>-2.6256792922569883E-3</c:v>
                </c:pt>
                <c:pt idx="529">
                  <c:v>-6.6882514842667717E-3</c:v>
                </c:pt>
                <c:pt idx="530">
                  <c:v>-1.0710492513972047E-2</c:v>
                </c:pt>
                <c:pt idx="531">
                  <c:v>-1.8380982504755394E-3</c:v>
                </c:pt>
                <c:pt idx="532">
                  <c:v>2.9050598723765475E-3</c:v>
                </c:pt>
                <c:pt idx="533">
                  <c:v>5.0339822447316163E-3</c:v>
                </c:pt>
                <c:pt idx="534">
                  <c:v>7.6064411863256964E-3</c:v>
                </c:pt>
                <c:pt idx="535">
                  <c:v>1.322494416901332E-2</c:v>
                </c:pt>
                <c:pt idx="536">
                  <c:v>1.3011639958863563E-2</c:v>
                </c:pt>
                <c:pt idx="537">
                  <c:v>1.2356791458406402E-2</c:v>
                </c:pt>
                <c:pt idx="538">
                  <c:v>1.8792899724519252E-2</c:v>
                </c:pt>
                <c:pt idx="539">
                  <c:v>1.7028649851919431E-2</c:v>
                </c:pt>
                <c:pt idx="540">
                  <c:v>2.1231515588465477E-2</c:v>
                </c:pt>
                <c:pt idx="541">
                  <c:v>2.739749552095283E-2</c:v>
                </c:pt>
                <c:pt idx="542">
                  <c:v>3.7661874080239244E-2</c:v>
                </c:pt>
                <c:pt idx="543">
                  <c:v>4.1151272410982376E-2</c:v>
                </c:pt>
                <c:pt idx="544">
                  <c:v>3.4521091437869744E-2</c:v>
                </c:pt>
                <c:pt idx="545">
                  <c:v>3.4160603756966834E-2</c:v>
                </c:pt>
                <c:pt idx="546">
                  <c:v>3.6102869760841205E-2</c:v>
                </c:pt>
                <c:pt idx="547">
                  <c:v>3.4184858017126452E-2</c:v>
                </c:pt>
                <c:pt idx="548">
                  <c:v>3.4018245966844107E-2</c:v>
                </c:pt>
                <c:pt idx="549">
                  <c:v>4.2389236519623896E-2</c:v>
                </c:pt>
                <c:pt idx="550">
                  <c:v>4.4244307558485296E-2</c:v>
                </c:pt>
                <c:pt idx="551">
                  <c:v>4.0087397328616436E-2</c:v>
                </c:pt>
                <c:pt idx="552">
                  <c:v>4.4368483629593891E-2</c:v>
                </c:pt>
                <c:pt idx="553">
                  <c:v>4.5315268593098201E-2</c:v>
                </c:pt>
                <c:pt idx="554">
                  <c:v>4.3336898778010058E-2</c:v>
                </c:pt>
                <c:pt idx="555">
                  <c:v>3.382991448358208E-2</c:v>
                </c:pt>
                <c:pt idx="556">
                  <c:v>2.5147031752132287E-2</c:v>
                </c:pt>
                <c:pt idx="557">
                  <c:v>1.9664869780458671E-2</c:v>
                </c:pt>
                <c:pt idx="558">
                  <c:v>2.3468839319193524E-2</c:v>
                </c:pt>
                <c:pt idx="559">
                  <c:v>1.8954577975353493E-2</c:v>
                </c:pt>
                <c:pt idx="560">
                  <c:v>-3.1100645805224314E-3</c:v>
                </c:pt>
                <c:pt idx="561">
                  <c:v>-1.7804659131269274E-2</c:v>
                </c:pt>
                <c:pt idx="562">
                  <c:v>-2.9447739870877232E-2</c:v>
                </c:pt>
                <c:pt idx="563">
                  <c:v>-3.3286640620946661E-2</c:v>
                </c:pt>
                <c:pt idx="564">
                  <c:v>-3.0873644542623868E-2</c:v>
                </c:pt>
                <c:pt idx="565">
                  <c:v>-3.2168958068540254E-2</c:v>
                </c:pt>
                <c:pt idx="566">
                  <c:v>-4.4503480218246239E-2</c:v>
                </c:pt>
                <c:pt idx="567">
                  <c:v>-5.4811531502839017E-2</c:v>
                </c:pt>
                <c:pt idx="568">
                  <c:v>-5.7014435100537941E-2</c:v>
                </c:pt>
                <c:pt idx="569">
                  <c:v>-4.9651601409072876E-2</c:v>
                </c:pt>
                <c:pt idx="570">
                  <c:v>-3.2046606435642611E-2</c:v>
                </c:pt>
                <c:pt idx="571">
                  <c:v>-3.4877584473005596E-2</c:v>
                </c:pt>
                <c:pt idx="572">
                  <c:v>-4.6729521021216414E-2</c:v>
                </c:pt>
                <c:pt idx="573">
                  <c:v>-3.8195524184124974E-2</c:v>
                </c:pt>
                <c:pt idx="574">
                  <c:v>-4.4999951219754086E-2</c:v>
                </c:pt>
                <c:pt idx="575">
                  <c:v>-4.8589338032880791E-2</c:v>
                </c:pt>
                <c:pt idx="576">
                  <c:v>-5.7502985992549993E-2</c:v>
                </c:pt>
                <c:pt idx="577">
                  <c:v>-5.8598442314491628E-2</c:v>
                </c:pt>
                <c:pt idx="578">
                  <c:v>-6.0115477730991573E-2</c:v>
                </c:pt>
                <c:pt idx="579">
                  <c:v>-7.2613724402270208E-2</c:v>
                </c:pt>
                <c:pt idx="580">
                  <c:v>-7.0224606411679935E-2</c:v>
                </c:pt>
                <c:pt idx="581">
                  <c:v>-7.0079103473906779E-2</c:v>
                </c:pt>
                <c:pt idx="582">
                  <c:v>-7.5893796430000493E-2</c:v>
                </c:pt>
                <c:pt idx="583">
                  <c:v>-8.2432168282150164E-2</c:v>
                </c:pt>
                <c:pt idx="584">
                  <c:v>-7.5817515403097335E-2</c:v>
                </c:pt>
                <c:pt idx="585">
                  <c:v>-6.3467919388513705E-2</c:v>
                </c:pt>
                <c:pt idx="586">
                  <c:v>-3.3910405509386621E-2</c:v>
                </c:pt>
                <c:pt idx="587">
                  <c:v>-4.0095911716586219E-2</c:v>
                </c:pt>
                <c:pt idx="588">
                  <c:v>-4.1887506472870761E-2</c:v>
                </c:pt>
                <c:pt idx="589">
                  <c:v>-4.8727940022125438E-2</c:v>
                </c:pt>
                <c:pt idx="590">
                  <c:v>-5.3061353999754646E-2</c:v>
                </c:pt>
                <c:pt idx="591">
                  <c:v>-5.8316275124373096E-2</c:v>
                </c:pt>
                <c:pt idx="592">
                  <c:v>-6.6892664637698607E-2</c:v>
                </c:pt>
                <c:pt idx="593">
                  <c:v>-6.511217267777103E-2</c:v>
                </c:pt>
                <c:pt idx="594">
                  <c:v>-5.9663283914287657E-2</c:v>
                </c:pt>
                <c:pt idx="595">
                  <c:v>-5.6241805273233192E-2</c:v>
                </c:pt>
                <c:pt idx="596">
                  <c:v>-5.207965674283499E-2</c:v>
                </c:pt>
                <c:pt idx="597">
                  <c:v>-3.6153502732429788E-2</c:v>
                </c:pt>
                <c:pt idx="598">
                  <c:v>-2.615014251154113E-2</c:v>
                </c:pt>
                <c:pt idx="599">
                  <c:v>-2.3395267000126951E-2</c:v>
                </c:pt>
                <c:pt idx="600">
                  <c:v>-2.6335675329991259E-2</c:v>
                </c:pt>
                <c:pt idx="601">
                  <c:v>-3.9997532617361609E-2</c:v>
                </c:pt>
                <c:pt idx="602">
                  <c:v>-4.085800618231783E-2</c:v>
                </c:pt>
                <c:pt idx="603">
                  <c:v>-3.3504852064179635E-2</c:v>
                </c:pt>
                <c:pt idx="604">
                  <c:v>-2.5017396547530213E-2</c:v>
                </c:pt>
                <c:pt idx="605">
                  <c:v>-1.7775948533891306E-2</c:v>
                </c:pt>
                <c:pt idx="606">
                  <c:v>-1.5687927502353816E-2</c:v>
                </c:pt>
                <c:pt idx="607">
                  <c:v>-1.2735272259312813E-2</c:v>
                </c:pt>
                <c:pt idx="608">
                  <c:v>4.4891601888308319E-3</c:v>
                </c:pt>
                <c:pt idx="609">
                  <c:v>1.5359588907348343E-2</c:v>
                </c:pt>
                <c:pt idx="610">
                  <c:v>9.1094515351133332E-3</c:v>
                </c:pt>
                <c:pt idx="611">
                  <c:v>2.3944517929511244E-2</c:v>
                </c:pt>
                <c:pt idx="612">
                  <c:v>2.7755070741923626E-2</c:v>
                </c:pt>
                <c:pt idx="613">
                  <c:v>2.5500312775762923E-2</c:v>
                </c:pt>
                <c:pt idx="614">
                  <c:v>1.9550739717153487E-2</c:v>
                </c:pt>
                <c:pt idx="615">
                  <c:v>4.4056763465936566E-2</c:v>
                </c:pt>
                <c:pt idx="616">
                  <c:v>5.9167466200021224E-2</c:v>
                </c:pt>
                <c:pt idx="617">
                  <c:v>7.9980939199232104E-2</c:v>
                </c:pt>
                <c:pt idx="618">
                  <c:v>7.8448332172139867E-2</c:v>
                </c:pt>
                <c:pt idx="619">
                  <c:v>3.4376016685432331E-2</c:v>
                </c:pt>
                <c:pt idx="620">
                  <c:v>2.6142204658406554E-2</c:v>
                </c:pt>
                <c:pt idx="621">
                  <c:v>4.9378175601322072E-2</c:v>
                </c:pt>
                <c:pt idx="622">
                  <c:v>5.2299556660121649E-2</c:v>
                </c:pt>
                <c:pt idx="623">
                  <c:v>5.6556040358708426E-2</c:v>
                </c:pt>
                <c:pt idx="624">
                  <c:v>5.8765676763955499E-2</c:v>
                </c:pt>
                <c:pt idx="625">
                  <c:v>7.8402983768317558E-2</c:v>
                </c:pt>
                <c:pt idx="626">
                  <c:v>8.2317804249109505E-2</c:v>
                </c:pt>
                <c:pt idx="627">
                  <c:v>7.4953529899126514E-2</c:v>
                </c:pt>
                <c:pt idx="628">
                  <c:v>5.2334276445624384E-2</c:v>
                </c:pt>
                <c:pt idx="629">
                  <c:v>3.7912211903978199E-2</c:v>
                </c:pt>
                <c:pt idx="630">
                  <c:v>3.2363304208962385E-2</c:v>
                </c:pt>
                <c:pt idx="631">
                  <c:v>3.2728363084737255E-2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3.3874037058216899E-2</c:v>
                </c:pt>
                <c:pt idx="640">
                  <c:v>4.7137286807315437E-2</c:v>
                </c:pt>
                <c:pt idx="641">
                  <c:v>5.0846167079014348E-2</c:v>
                </c:pt>
                <c:pt idx="642">
                  <c:v>5.8865156494197324E-2</c:v>
                </c:pt>
                <c:pt idx="643">
                  <c:v>6.1737824587402512E-2</c:v>
                </c:pt>
                <c:pt idx="644">
                  <c:v>6.2877173917341045E-2</c:v>
                </c:pt>
                <c:pt idx="645">
                  <c:v>6.477617001919822E-2</c:v>
                </c:pt>
                <c:pt idx="646">
                  <c:v>6.130413689800851E-2</c:v>
                </c:pt>
                <c:pt idx="647">
                  <c:v>6.3024723012962469E-2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5.0798090121614847E-2</c:v>
                </c:pt>
                <c:pt idx="664">
                  <c:v>5.6779226127614435E-2</c:v>
                </c:pt>
                <c:pt idx="665">
                  <c:v>5.1749766284371113E-2</c:v>
                </c:pt>
                <c:pt idx="666">
                  <c:v>4.2574168013352232E-2</c:v>
                </c:pt>
                <c:pt idx="667">
                  <c:v>3.8537922549056969E-2</c:v>
                </c:pt>
                <c:pt idx="668">
                  <c:v>2.1205422908130767E-2</c:v>
                </c:pt>
                <c:pt idx="669">
                  <c:v>1.3876845464152132E-2</c:v>
                </c:pt>
                <c:pt idx="670">
                  <c:v>1.0826980230045136E-2</c:v>
                </c:pt>
                <c:pt idx="671">
                  <c:v>1.5597984223660655E-2</c:v>
                </c:pt>
                <c:pt idx="672">
                  <c:v>1.3180538278371179E-2</c:v>
                </c:pt>
                <c:pt idx="673">
                  <c:v>1.4368100411235041E-2</c:v>
                </c:pt>
                <c:pt idx="674">
                  <c:v>1.0649000058007507E-2</c:v>
                </c:pt>
                <c:pt idx="675">
                  <c:v>1.3329627998944105E-2</c:v>
                </c:pt>
                <c:pt idx="676">
                  <c:v>1.6382029632483586E-2</c:v>
                </c:pt>
                <c:pt idx="677">
                  <c:v>2.3886096384447386E-2</c:v>
                </c:pt>
                <c:pt idx="678">
                  <c:v>2.4429217606962594E-2</c:v>
                </c:pt>
                <c:pt idx="679">
                  <c:v>2.1646407808040169E-2</c:v>
                </c:pt>
                <c:pt idx="680">
                  <c:v>3.4594947968807244E-2</c:v>
                </c:pt>
                <c:pt idx="681">
                  <c:v>5.3449017809378274E-2</c:v>
                </c:pt>
                <c:pt idx="682">
                  <c:v>6.1808306789432721E-2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5.9326120685708861E-2</c:v>
                </c:pt>
                <c:pt idx="691">
                  <c:v>5.571285736635978E-2</c:v>
                </c:pt>
                <c:pt idx="692">
                  <c:v>5.9374153412396158E-2</c:v>
                </c:pt>
                <c:pt idx="693">
                  <c:v>5.1413626275214175E-2</c:v>
                </c:pt>
                <c:pt idx="694">
                  <c:v>4.5750991161508159E-2</c:v>
                </c:pt>
                <c:pt idx="695">
                  <c:v>4.8334961151095146E-2</c:v>
                </c:pt>
                <c:pt idx="696">
                  <c:v>5.1257051944728516E-2</c:v>
                </c:pt>
                <c:pt idx="697">
                  <c:v>4.8404680419644852E-2</c:v>
                </c:pt>
                <c:pt idx="698">
                  <c:v>4.976633138264952E-2</c:v>
                </c:pt>
                <c:pt idx="699">
                  <c:v>6.3644395600951698E-2</c:v>
                </c:pt>
                <c:pt idx="700">
                  <c:v>5.9464893735776791E-2</c:v>
                </c:pt>
                <c:pt idx="701">
                  <c:v>5.2197842285592655E-2</c:v>
                </c:pt>
                <c:pt idx="702">
                  <c:v>5.5706057225091032E-2</c:v>
                </c:pt>
                <c:pt idx="703">
                  <c:v>6.1090027677183523E-2</c:v>
                </c:pt>
                <c:pt idx="704">
                  <c:v>5.2437114303200083E-2</c:v>
                </c:pt>
                <c:pt idx="705">
                  <c:v>5.4318863639544857E-2</c:v>
                </c:pt>
                <c:pt idx="706">
                  <c:v>5.7842863484081408E-2</c:v>
                </c:pt>
                <c:pt idx="707">
                  <c:v>6.3347812262153247E-2</c:v>
                </c:pt>
                <c:pt idx="708">
                  <c:v>6.6279354396152734E-2</c:v>
                </c:pt>
                <c:pt idx="709">
                  <c:v>6.9510707484757184E-2</c:v>
                </c:pt>
                <c:pt idx="710">
                  <c:v>7.1408964962023203E-2</c:v>
                </c:pt>
                <c:pt idx="711">
                  <c:v>7.3759600331980146E-2</c:v>
                </c:pt>
                <c:pt idx="712">
                  <c:v>9.3179681449818919E-2</c:v>
                </c:pt>
                <c:pt idx="713">
                  <c:v>0.10484663356111568</c:v>
                </c:pt>
                <c:pt idx="714">
                  <c:v>9.3533373563711497E-2</c:v>
                </c:pt>
                <c:pt idx="715">
                  <c:v>9.7848852528351182E-2</c:v>
                </c:pt>
                <c:pt idx="716">
                  <c:v>9.7493597270558063E-2</c:v>
                </c:pt>
                <c:pt idx="717">
                  <c:v>0.10111763178598432</c:v>
                </c:pt>
                <c:pt idx="718">
                  <c:v>9.8832741906329735E-2</c:v>
                </c:pt>
                <c:pt idx="719">
                  <c:v>0.1032169696836629</c:v>
                </c:pt>
                <c:pt idx="720">
                  <c:v>0.11083199172880198</c:v>
                </c:pt>
                <c:pt idx="721">
                  <c:v>0.12123746659152757</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0.1282296887396176</c:v>
                </c:pt>
                <c:pt idx="731">
                  <c:v>0.13852756426293455</c:v>
                </c:pt>
                <c:pt idx="732">
                  <c:v>0.13971634928769638</c:v>
                </c:pt>
                <c:pt idx="733">
                  <c:v>0.14130038328927574</c:v>
                </c:pt>
                <c:pt idx="734">
                  <c:v>0.14785271742992778</c:v>
                </c:pt>
                <c:pt idx="735">
                  <c:v>0.15215682536082908</c:v>
                </c:pt>
                <c:pt idx="736">
                  <c:v>0.15086851244232558</c:v>
                </c:pt>
                <c:pt idx="737">
                  <c:v>0.14821285641580551</c:v>
                </c:pt>
                <c:pt idx="738">
                  <c:v>0.14718683516409459</c:v>
                </c:pt>
                <c:pt idx="739">
                  <c:v>0.14829813186088103</c:v>
                </c:pt>
                <c:pt idx="740">
                  <c:v>0.14528988470891069</c:v>
                </c:pt>
                <c:pt idx="741">
                  <c:v>0.13518271302759333</c:v>
                </c:pt>
                <c:pt idx="742">
                  <c:v>0.13697352873112167</c:v>
                </c:pt>
                <c:pt idx="743">
                  <c:v>0.14087596131178726</c:v>
                </c:pt>
                <c:pt idx="744">
                  <c:v>0.13507509801897888</c:v>
                </c:pt>
                <c:pt idx="745">
                  <c:v>0.12707772383448601</c:v>
                </c:pt>
                <c:pt idx="746">
                  <c:v>0.12368053668345924</c:v>
                </c:pt>
                <c:pt idx="747">
                  <c:v>0.11517573299923323</c:v>
                </c:pt>
                <c:pt idx="748">
                  <c:v>0.1134402190884034</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0.11497146558479121</c:v>
                </c:pt>
                <c:pt idx="758">
                  <c:v>0.11348851617911226</c:v>
                </c:pt>
                <c:pt idx="759">
                  <c:v>0.11922066931710906</c:v>
                </c:pt>
                <c:pt idx="760">
                  <c:v>0.12232999975397851</c:v>
                </c:pt>
                <c:pt idx="761">
                  <c:v>0.11837605448446287</c:v>
                </c:pt>
                <c:pt idx="762">
                  <c:v>0.11936181971591786</c:v>
                </c:pt>
                <c:pt idx="763">
                  <c:v>0.12376019103037128</c:v>
                </c:pt>
                <c:pt idx="764">
                  <c:v>0.12843025364322225</c:v>
                </c:pt>
                <c:pt idx="765">
                  <c:v>0.12876425669658453</c:v>
                </c:pt>
                <c:pt idx="766">
                  <c:v>0.13428886065547962</c:v>
                </c:pt>
                <c:pt idx="767">
                  <c:v>0.13728878801099853</c:v>
                </c:pt>
                <c:pt idx="768">
                  <c:v>0.13689212220833391</c:v>
                </c:pt>
                <c:pt idx="769">
                  <c:v>0.13731306178640301</c:v>
                </c:pt>
                <c:pt idx="770">
                  <c:v>0.13683342858831771</c:v>
                </c:pt>
                <c:pt idx="771">
                  <c:v>0.13851357946281306</c:v>
                </c:pt>
                <c:pt idx="772">
                  <c:v>0.13412925695518052</c:v>
                </c:pt>
                <c:pt idx="773">
                  <c:v>0.13879210638387096</c:v>
                </c:pt>
                <c:pt idx="774">
                  <c:v>0.15006069090560037</c:v>
                </c:pt>
                <c:pt idx="775">
                  <c:v>0.14959658898156181</c:v>
                </c:pt>
                <c:pt idx="776">
                  <c:v>0.1471014335319889</c:v>
                </c:pt>
                <c:pt idx="777">
                  <c:v>0.13604428617785758</c:v>
                </c:pt>
                <c:pt idx="778">
                  <c:v>0.13987946772770776</c:v>
                </c:pt>
                <c:pt idx="779">
                  <c:v>0.13980745392814364</c:v>
                </c:pt>
                <c:pt idx="780">
                  <c:v>0.13198122614055097</c:v>
                </c:pt>
                <c:pt idx="781">
                  <c:v>0.13170599949422301</c:v>
                </c:pt>
                <c:pt idx="782">
                  <c:v>0.14359147005818884</c:v>
                </c:pt>
                <c:pt idx="783">
                  <c:v>0.13966427768991263</c:v>
                </c:pt>
                <c:pt idx="784">
                  <c:v>0.13486282932734883</c:v>
                </c:pt>
                <c:pt idx="785">
                  <c:v>0.13429999949151716</c:v>
                </c:pt>
                <c:pt idx="786">
                  <c:v>0.14498706405405293</c:v>
                </c:pt>
                <c:pt idx="787">
                  <c:v>0.14859071427094117</c:v>
                </c:pt>
                <c:pt idx="788">
                  <c:v>0.16317079056943185</c:v>
                </c:pt>
                <c:pt idx="789">
                  <c:v>0.16402020113214055</c:v>
                </c:pt>
                <c:pt idx="790">
                  <c:v>0.16470148576647314</c:v>
                </c:pt>
                <c:pt idx="791">
                  <c:v>0.16368061943864076</c:v>
                </c:pt>
                <c:pt idx="792">
                  <c:v>0.15923395538311469</c:v>
                </c:pt>
                <c:pt idx="793">
                  <c:v>0.14848610421584396</c:v>
                </c:pt>
                <c:pt idx="794">
                  <c:v>0.15518345294751901</c:v>
                </c:pt>
                <c:pt idx="795">
                  <c:v>0.16233147244860047</c:v>
                </c:pt>
                <c:pt idx="796">
                  <c:v>0.16932373805003098</c:v>
                </c:pt>
                <c:pt idx="797">
                  <c:v>0.16851582432378431</c:v>
                </c:pt>
                <c:pt idx="798">
                  <c:v>0.164507145671559</c:v>
                </c:pt>
                <c:pt idx="799">
                  <c:v>0.16010428373345675</c:v>
                </c:pt>
                <c:pt idx="800">
                  <c:v>0.15823607368197801</c:v>
                </c:pt>
                <c:pt idx="801">
                  <c:v>0.14798557407573576</c:v>
                </c:pt>
                <c:pt idx="802">
                  <c:v>0.14445359529998925</c:v>
                </c:pt>
                <c:pt idx="803">
                  <c:v>0.14181796999151985</c:v>
                </c:pt>
                <c:pt idx="804">
                  <c:v>0.14430375519402827</c:v>
                </c:pt>
                <c:pt idx="805">
                  <c:v>0.14991071661739097</c:v>
                </c:pt>
                <c:pt idx="806">
                  <c:v>0.1497479087070368</c:v>
                </c:pt>
                <c:pt idx="807">
                  <c:v>0.14112017393626419</c:v>
                </c:pt>
                <c:pt idx="808">
                  <c:v>0.13963586281605767</c:v>
                </c:pt>
                <c:pt idx="809">
                  <c:v>0.13818942018898506</c:v>
                </c:pt>
                <c:pt idx="810">
                  <c:v>0.14606300313326726</c:v>
                </c:pt>
                <c:pt idx="811">
                  <c:v>0.15656912362481767</c:v>
                </c:pt>
                <c:pt idx="812">
                  <c:v>0.16254588967814909</c:v>
                </c:pt>
                <c:pt idx="813">
                  <c:v>0.16408707491836338</c:v>
                </c:pt>
                <c:pt idx="814">
                  <c:v>0.17328670467461038</c:v>
                </c:pt>
                <c:pt idx="815">
                  <c:v>0.17692175287068324</c:v>
                </c:pt>
                <c:pt idx="816">
                  <c:v>0.18104547089372935</c:v>
                </c:pt>
                <c:pt idx="817">
                  <c:v>0.18279558254552564</c:v>
                </c:pt>
                <c:pt idx="818">
                  <c:v>0.18440247532544563</c:v>
                </c:pt>
                <c:pt idx="819">
                  <c:v>0.18709165336157585</c:v>
                </c:pt>
                <c:pt idx="820">
                  <c:v>0.19065964761340137</c:v>
                </c:pt>
                <c:pt idx="821">
                  <c:v>0.19598377565924419</c:v>
                </c:pt>
                <c:pt idx="822">
                  <c:v>0.19375765144699764</c:v>
                </c:pt>
                <c:pt idx="823">
                  <c:v>0.18868694644915018</c:v>
                </c:pt>
                <c:pt idx="824">
                  <c:v>0.18386999247471103</c:v>
                </c:pt>
                <c:pt idx="825">
                  <c:v>0.17884788086824988</c:v>
                </c:pt>
                <c:pt idx="826">
                  <c:v>0.17724108713045972</c:v>
                </c:pt>
                <c:pt idx="827">
                  <c:v>0.17839004351341214</c:v>
                </c:pt>
                <c:pt idx="828">
                  <c:v>0.17364271916091278</c:v>
                </c:pt>
                <c:pt idx="829">
                  <c:v>0.16427085998000368</c:v>
                </c:pt>
                <c:pt idx="830">
                  <c:v>0.15925957649000966</c:v>
                </c:pt>
                <c:pt idx="831">
                  <c:v>0.15707966415491148</c:v>
                </c:pt>
                <c:pt idx="832">
                  <c:v>0.15223697047863827</c:v>
                </c:pt>
                <c:pt idx="833">
                  <c:v>0.15233478413952195</c:v>
                </c:pt>
                <c:pt idx="834">
                  <c:v>0.15561261629447176</c:v>
                </c:pt>
                <c:pt idx="835">
                  <c:v>0.14889840781944663</c:v>
                </c:pt>
                <c:pt idx="836">
                  <c:v>0.14087150781398927</c:v>
                </c:pt>
                <c:pt idx="837">
                  <c:v>0.1341454597209657</c:v>
                </c:pt>
                <c:pt idx="838">
                  <c:v>0.13773718282335978</c:v>
                </c:pt>
                <c:pt idx="839">
                  <c:v>0.13965221127952199</c:v>
                </c:pt>
                <c:pt idx="840">
                  <c:v>0.13680538195911107</c:v>
                </c:pt>
                <c:pt idx="841">
                  <c:v>0.13634728281112651</c:v>
                </c:pt>
                <c:pt idx="842">
                  <c:v>0.14099069627982463</c:v>
                </c:pt>
                <c:pt idx="843">
                  <c:v>0.14225426959588194</c:v>
                </c:pt>
                <c:pt idx="844">
                  <c:v>0.14226606467645997</c:v>
                </c:pt>
                <c:pt idx="845">
                  <c:v>0.14357718559892563</c:v>
                </c:pt>
                <c:pt idx="846">
                  <c:v>0.14091211108690205</c:v>
                </c:pt>
                <c:pt idx="847">
                  <c:v>0.14052643426157085</c:v>
                </c:pt>
                <c:pt idx="848">
                  <c:v>0.1357464404637021</c:v>
                </c:pt>
                <c:pt idx="849">
                  <c:v>0.13662440382335483</c:v>
                </c:pt>
                <c:pt idx="850">
                  <c:v>0.14470639228222937</c:v>
                </c:pt>
                <c:pt idx="851">
                  <c:v>0.14282070730074881</c:v>
                </c:pt>
                <c:pt idx="852">
                  <c:v>0.13439783549762918</c:v>
                </c:pt>
                <c:pt idx="853">
                  <c:v>0.13739445175955955</c:v>
                </c:pt>
                <c:pt idx="854">
                  <c:v>0.1358029362272386</c:v>
                </c:pt>
                <c:pt idx="855">
                  <c:v>0.13120072433306018</c:v>
                </c:pt>
                <c:pt idx="856">
                  <c:v>0.12224236354822438</c:v>
                </c:pt>
                <c:pt idx="857">
                  <c:v>0.10519522751445387</c:v>
                </c:pt>
                <c:pt idx="858">
                  <c:v>0.10515644670157132</c:v>
                </c:pt>
                <c:pt idx="859">
                  <c:v>0.10704289094863872</c:v>
                </c:pt>
                <c:pt idx="860">
                  <c:v>0.10737870780680736</c:v>
                </c:pt>
                <c:pt idx="861">
                  <c:v>0.10534051906834874</c:v>
                </c:pt>
                <c:pt idx="862">
                  <c:v>0.10880982063370981</c:v>
                </c:pt>
                <c:pt idx="863">
                  <c:v>0.10824027873587028</c:v>
                </c:pt>
                <c:pt idx="864">
                  <c:v>0.11120925904409895</c:v>
                </c:pt>
                <c:pt idx="865">
                  <c:v>0.11473942764708478</c:v>
                </c:pt>
                <c:pt idx="866">
                  <c:v>0.11379520629974027</c:v>
                </c:pt>
                <c:pt idx="867">
                  <c:v>0.12418149759729458</c:v>
                </c:pt>
                <c:pt idx="868">
                  <c:v>0.12330094005569525</c:v>
                </c:pt>
                <c:pt idx="869">
                  <c:v>0.12705519753871553</c:v>
                </c:pt>
                <c:pt idx="870">
                  <c:v>0.12517975693940664</c:v>
                </c:pt>
                <c:pt idx="871">
                  <c:v>0.12717822983403071</c:v>
                </c:pt>
                <c:pt idx="872">
                  <c:v>0.13650527463448103</c:v>
                </c:pt>
                <c:pt idx="873">
                  <c:v>0.1350914146879707</c:v>
                </c:pt>
                <c:pt idx="874">
                  <c:v>0.13142100418166747</c:v>
                </c:pt>
                <c:pt idx="875">
                  <c:v>0.13274892504141955</c:v>
                </c:pt>
                <c:pt idx="876">
                  <c:v>0.13425176389832139</c:v>
                </c:pt>
                <c:pt idx="877">
                  <c:v>0.13269816781287203</c:v>
                </c:pt>
                <c:pt idx="878">
                  <c:v>0.13344081540063724</c:v>
                </c:pt>
                <c:pt idx="879">
                  <c:v>0.13098719439777362</c:v>
                </c:pt>
                <c:pt idx="880">
                  <c:v>0.12638826094736277</c:v>
                </c:pt>
                <c:pt idx="881">
                  <c:v>0.1240925172856453</c:v>
                </c:pt>
                <c:pt idx="882">
                  <c:v>0.12423662040607186</c:v>
                </c:pt>
                <c:pt idx="883">
                  <c:v>0.11952367812444975</c:v>
                </c:pt>
                <c:pt idx="884">
                  <c:v>0.11834052528417227</c:v>
                </c:pt>
                <c:pt idx="885">
                  <c:v>0.11684572045263408</c:v>
                </c:pt>
                <c:pt idx="886">
                  <c:v>0.11221013917059741</c:v>
                </c:pt>
                <c:pt idx="887">
                  <c:v>0.10493374604344696</c:v>
                </c:pt>
                <c:pt idx="888">
                  <c:v>0.10470167959898236</c:v>
                </c:pt>
                <c:pt idx="889">
                  <c:v>0.10141589831043629</c:v>
                </c:pt>
                <c:pt idx="890">
                  <c:v>0.10184727674347038</c:v>
                </c:pt>
                <c:pt idx="891">
                  <c:v>9.8562814657884745E-2</c:v>
                </c:pt>
                <c:pt idx="892">
                  <c:v>0.10042856233286646</c:v>
                </c:pt>
                <c:pt idx="893">
                  <c:v>8.8402510903939691E-2</c:v>
                </c:pt>
                <c:pt idx="894">
                  <c:v>7.9240957357086694E-2</c:v>
                </c:pt>
                <c:pt idx="895">
                  <c:v>8.1545000806000134E-2</c:v>
                </c:pt>
                <c:pt idx="896">
                  <c:v>8.0512610225978554E-2</c:v>
                </c:pt>
                <c:pt idx="897">
                  <c:v>8.9644856797756356E-2</c:v>
                </c:pt>
                <c:pt idx="898">
                  <c:v>8.3932956701729955E-2</c:v>
                </c:pt>
                <c:pt idx="899">
                  <c:v>8.2931367324797112E-2</c:v>
                </c:pt>
                <c:pt idx="900">
                  <c:v>8.8011464224065916E-2</c:v>
                </c:pt>
                <c:pt idx="901">
                  <c:v>8.8571173247094626E-2</c:v>
                </c:pt>
                <c:pt idx="902">
                  <c:v>7.5805815608960048E-2</c:v>
                </c:pt>
                <c:pt idx="903">
                  <c:v>7.4726787966832076E-2</c:v>
                </c:pt>
                <c:pt idx="904">
                  <c:v>7.3355269827426239E-2</c:v>
                </c:pt>
                <c:pt idx="905">
                  <c:v>7.375614819219023E-2</c:v>
                </c:pt>
                <c:pt idx="906">
                  <c:v>6.8338459508227034E-2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7.6178368178068556E-2</c:v>
                </c:pt>
                <c:pt idx="915">
                  <c:v>7.5201130127079852E-2</c:v>
                </c:pt>
                <c:pt idx="916">
                  <c:v>7.3961835975242973E-2</c:v>
                </c:pt>
                <c:pt idx="917">
                  <c:v>7.0341736495197482E-2</c:v>
                </c:pt>
                <c:pt idx="918">
                  <c:v>6.9934435736851652E-2</c:v>
                </c:pt>
                <c:pt idx="919">
                  <c:v>7.8560125399157466E-2</c:v>
                </c:pt>
                <c:pt idx="920">
                  <c:v>8.4628132022594782E-2</c:v>
                </c:pt>
                <c:pt idx="921">
                  <c:v>9.2263588204605451E-2</c:v>
                </c:pt>
                <c:pt idx="922">
                  <c:v>9.5050294917030209E-2</c:v>
                </c:pt>
                <c:pt idx="923">
                  <c:v>0.1017532922532649</c:v>
                </c:pt>
                <c:pt idx="924">
                  <c:v>9.8731269522477794E-2</c:v>
                </c:pt>
                <c:pt idx="925">
                  <c:v>9.351598547048634E-2</c:v>
                </c:pt>
                <c:pt idx="926">
                  <c:v>9.0971766630811413E-2</c:v>
                </c:pt>
                <c:pt idx="927">
                  <c:v>9.7976126731819546E-2</c:v>
                </c:pt>
                <c:pt idx="928">
                  <c:v>9.8046288365402301E-2</c:v>
                </c:pt>
                <c:pt idx="929">
                  <c:v>9.6414969254481342E-2</c:v>
                </c:pt>
                <c:pt idx="930">
                  <c:v>8.926152092326145E-2</c:v>
                </c:pt>
                <c:pt idx="931">
                  <c:v>7.9037627986034753E-2</c:v>
                </c:pt>
                <c:pt idx="932">
                  <c:v>7.7913080817676228E-2</c:v>
                </c:pt>
                <c:pt idx="933">
                  <c:v>7.659099070955655E-2</c:v>
                </c:pt>
                <c:pt idx="934">
                  <c:v>7.6229877065183693E-2</c:v>
                </c:pt>
                <c:pt idx="935">
                  <c:v>7.6582718264302851E-2</c:v>
                </c:pt>
                <c:pt idx="936">
                  <c:v>6.6279133468138074E-2</c:v>
                </c:pt>
                <c:pt idx="937">
                  <c:v>6.8769622663314101E-2</c:v>
                </c:pt>
                <c:pt idx="938">
                  <c:v>6.4059428028646836E-2</c:v>
                </c:pt>
                <c:pt idx="939">
                  <c:v>6.2184395722202357E-2</c:v>
                </c:pt>
                <c:pt idx="940">
                  <c:v>6.3380119838525317E-2</c:v>
                </c:pt>
                <c:pt idx="941">
                  <c:v>5.9998874723341977E-2</c:v>
                </c:pt>
                <c:pt idx="942">
                  <c:v>5.145970826687396E-2</c:v>
                </c:pt>
                <c:pt idx="943">
                  <c:v>5.0817818638028811E-2</c:v>
                </c:pt>
                <c:pt idx="944">
                  <c:v>5.6667759895708825E-2</c:v>
                </c:pt>
                <c:pt idx="945">
                  <c:v>5.8444910725236499E-2</c:v>
                </c:pt>
                <c:pt idx="946">
                  <c:v>5.8827787227939243E-2</c:v>
                </c:pt>
                <c:pt idx="947">
                  <c:v>5.1849054040500553E-2</c:v>
                </c:pt>
                <c:pt idx="948">
                  <c:v>5.3245892506051051E-2</c:v>
                </c:pt>
                <c:pt idx="949">
                  <c:v>5.1455803064606398E-2</c:v>
                </c:pt>
                <c:pt idx="950">
                  <c:v>5.5152896353351299E-2</c:v>
                </c:pt>
                <c:pt idx="951">
                  <c:v>5.2322558007241171E-2</c:v>
                </c:pt>
                <c:pt idx="952">
                  <c:v>4.3345965622510474E-2</c:v>
                </c:pt>
                <c:pt idx="953">
                  <c:v>3.9837457966113488E-2</c:v>
                </c:pt>
                <c:pt idx="954">
                  <c:v>4.1771807103621494E-2</c:v>
                </c:pt>
                <c:pt idx="955">
                  <c:v>4.4561532371257373E-2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4.5934681802121458E-2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5.9491286490057416E-2</c:v>
                </c:pt>
                <c:pt idx="985">
                  <c:v>5.4555713833816299E-2</c:v>
                </c:pt>
                <c:pt idx="986">
                  <c:v>5.3408213660607884E-2</c:v>
                </c:pt>
                <c:pt idx="987">
                  <c:v>4.5714652717939286E-2</c:v>
                </c:pt>
                <c:pt idx="988">
                  <c:v>4.2030133263734726E-2</c:v>
                </c:pt>
                <c:pt idx="989">
                  <c:v>3.9332775969217915E-2</c:v>
                </c:pt>
                <c:pt idx="990">
                  <c:v>4.3004517742165405E-2</c:v>
                </c:pt>
                <c:pt idx="991">
                  <c:v>3.9927754022018425E-2</c:v>
                </c:pt>
                <c:pt idx="992">
                  <c:v>3.5938558834518353E-2</c:v>
                </c:pt>
                <c:pt idx="993">
                  <c:v>3.7077949377218866E-2</c:v>
                </c:pt>
                <c:pt idx="994">
                  <c:v>2.93324734455086E-2</c:v>
                </c:pt>
                <c:pt idx="995">
                  <c:v>1.9490888444620991E-2</c:v>
                </c:pt>
                <c:pt idx="996">
                  <c:v>1.9105600436870485E-2</c:v>
                </c:pt>
                <c:pt idx="997">
                  <c:v>1.4784791956949928E-2</c:v>
                </c:pt>
                <c:pt idx="998">
                  <c:v>1.8174328923066696E-2</c:v>
                </c:pt>
                <c:pt idx="999">
                  <c:v>1.3271051207197737E-2</c:v>
                </c:pt>
                <c:pt idx="1000">
                  <c:v>9.7521354700365048E-3</c:v>
                </c:pt>
                <c:pt idx="1001">
                  <c:v>1.0241767263041157E-2</c:v>
                </c:pt>
                <c:pt idx="1002">
                  <c:v>-4.1098886598832651E-3</c:v>
                </c:pt>
                <c:pt idx="1003">
                  <c:v>-5.4012445004664178E-3</c:v>
                </c:pt>
                <c:pt idx="1004">
                  <c:v>-1.791125941834415E-2</c:v>
                </c:pt>
                <c:pt idx="1005">
                  <c:v>-1.8677021970306296E-2</c:v>
                </c:pt>
                <c:pt idx="1006">
                  <c:v>-1.7486151928497562E-2</c:v>
                </c:pt>
                <c:pt idx="1007">
                  <c:v>-2.4301671336380171E-2</c:v>
                </c:pt>
                <c:pt idx="1008">
                  <c:v>-1.8864054150287024E-2</c:v>
                </c:pt>
                <c:pt idx="1009">
                  <c:v>-1.1025356076853288E-2</c:v>
                </c:pt>
                <c:pt idx="1010">
                  <c:v>-4.5504076457359988E-3</c:v>
                </c:pt>
                <c:pt idx="1011">
                  <c:v>-1.4737173320410468E-3</c:v>
                </c:pt>
                <c:pt idx="1012">
                  <c:v>1.6812778111292559E-3</c:v>
                </c:pt>
                <c:pt idx="1013">
                  <c:v>7.3938674110651803E-3</c:v>
                </c:pt>
                <c:pt idx="1014">
                  <c:v>8.826678789106257E-3</c:v>
                </c:pt>
                <c:pt idx="1015">
                  <c:v>1.1644339635566991E-3</c:v>
                </c:pt>
                <c:pt idx="1016">
                  <c:v>-3.5783980309104235E-3</c:v>
                </c:pt>
                <c:pt idx="1017">
                  <c:v>-3.9574346167381425E-3</c:v>
                </c:pt>
                <c:pt idx="1018">
                  <c:v>-4.7178289747443758E-3</c:v>
                </c:pt>
                <c:pt idx="1019">
                  <c:v>-7.6276418866859652E-3</c:v>
                </c:pt>
                <c:pt idx="1020">
                  <c:v>-2.5618354477953131E-3</c:v>
                </c:pt>
                <c:pt idx="1021">
                  <c:v>2.5924376805375182E-4</c:v>
                </c:pt>
                <c:pt idx="1022">
                  <c:v>3.9882532546866578E-3</c:v>
                </c:pt>
                <c:pt idx="1023">
                  <c:v>1.3702530765685728E-3</c:v>
                </c:pt>
                <c:pt idx="1024">
                  <c:v>7.9345916621620383E-3</c:v>
                </c:pt>
                <c:pt idx="1025">
                  <c:v>8.6263445565617491E-3</c:v>
                </c:pt>
                <c:pt idx="1026">
                  <c:v>9.1513028013187059E-3</c:v>
                </c:pt>
                <c:pt idx="1027">
                  <c:v>1.2362925237877076E-2</c:v>
                </c:pt>
                <c:pt idx="1028">
                  <c:v>1.6947825649275439E-2</c:v>
                </c:pt>
                <c:pt idx="1029">
                  <c:v>1.4213109809648961E-2</c:v>
                </c:pt>
                <c:pt idx="1030">
                  <c:v>6.4701391541640563E-3</c:v>
                </c:pt>
                <c:pt idx="1031">
                  <c:v>8.8313367663431785E-3</c:v>
                </c:pt>
                <c:pt idx="1032">
                  <c:v>8.4971228625101425E-3</c:v>
                </c:pt>
                <c:pt idx="1033">
                  <c:v>3.1112329418118145E-3</c:v>
                </c:pt>
                <c:pt idx="1034">
                  <c:v>1.4465603124342863E-3</c:v>
                </c:pt>
                <c:pt idx="1035">
                  <c:v>-2.9253465261368516E-3</c:v>
                </c:pt>
                <c:pt idx="1036">
                  <c:v>-6.4978114809480791E-3</c:v>
                </c:pt>
                <c:pt idx="1037">
                  <c:v>-7.400540538762046E-3</c:v>
                </c:pt>
                <c:pt idx="1038">
                  <c:v>-8.9977301168479018E-3</c:v>
                </c:pt>
                <c:pt idx="1039">
                  <c:v>-1.3463962733078039E-2</c:v>
                </c:pt>
                <c:pt idx="1040">
                  <c:v>-1.6960536746213561E-2</c:v>
                </c:pt>
                <c:pt idx="1041">
                  <c:v>-1.9505750477637696E-2</c:v>
                </c:pt>
                <c:pt idx="1042">
                  <c:v>-1.7483992354818678E-2</c:v>
                </c:pt>
                <c:pt idx="1043">
                  <c:v>-1.9568667240287718E-2</c:v>
                </c:pt>
                <c:pt idx="1044">
                  <c:v>-1.995583990405092E-2</c:v>
                </c:pt>
                <c:pt idx="1045">
                  <c:v>-1.662054721519568E-2</c:v>
                </c:pt>
                <c:pt idx="1046">
                  <c:v>-1.6304351579122134E-2</c:v>
                </c:pt>
                <c:pt idx="1047">
                  <c:v>-1.7595530887084987E-2</c:v>
                </c:pt>
                <c:pt idx="1048">
                  <c:v>-1.5415698265139444E-2</c:v>
                </c:pt>
                <c:pt idx="1049">
                  <c:v>-1.5941026965365257E-2</c:v>
                </c:pt>
                <c:pt idx="1050">
                  <c:v>-1.3456310302258245E-2</c:v>
                </c:pt>
                <c:pt idx="1051">
                  <c:v>-5.8054064042936115E-3</c:v>
                </c:pt>
                <c:pt idx="1052">
                  <c:v>-9.2606794362448674E-3</c:v>
                </c:pt>
                <c:pt idx="1053">
                  <c:v>-1.4303948575783765E-2</c:v>
                </c:pt>
                <c:pt idx="1054">
                  <c:v>-2.1459103359379172E-2</c:v>
                </c:pt>
                <c:pt idx="1055">
                  <c:v>-2.2257490682950687E-2</c:v>
                </c:pt>
                <c:pt idx="1056">
                  <c:v>-1.408363418261005E-2</c:v>
                </c:pt>
                <c:pt idx="1057">
                  <c:v>-1.6214990075949731E-2</c:v>
                </c:pt>
                <c:pt idx="1058">
                  <c:v>-1.2991180680528513E-2</c:v>
                </c:pt>
                <c:pt idx="1059">
                  <c:v>-1.174079007050477E-2</c:v>
                </c:pt>
                <c:pt idx="1060">
                  <c:v>-1.7816016452339212E-2</c:v>
                </c:pt>
                <c:pt idx="1061">
                  <c:v>-1.4740741051939232E-2</c:v>
                </c:pt>
                <c:pt idx="1062">
                  <c:v>-1.016295482219165E-2</c:v>
                </c:pt>
                <c:pt idx="1063">
                  <c:v>-4.5317445522933264E-3</c:v>
                </c:pt>
                <c:pt idx="1064">
                  <c:v>-5.2393350949163642E-3</c:v>
                </c:pt>
                <c:pt idx="1065">
                  <c:v>-3.5912343027861837E-3</c:v>
                </c:pt>
                <c:pt idx="1066">
                  <c:v>-3.307193057304314E-3</c:v>
                </c:pt>
                <c:pt idx="1067">
                  <c:v>6.3442864020768486E-4</c:v>
                </c:pt>
                <c:pt idx="1068">
                  <c:v>5.7220356743098444E-3</c:v>
                </c:pt>
                <c:pt idx="1069">
                  <c:v>2.5940412904720156E-2</c:v>
                </c:pt>
                <c:pt idx="1070">
                  <c:v>1.7452348354977443E-2</c:v>
                </c:pt>
                <c:pt idx="1071">
                  <c:v>9.3953177253583986E-3</c:v>
                </c:pt>
                <c:pt idx="1072">
                  <c:v>1.4676750730745147E-2</c:v>
                </c:pt>
                <c:pt idx="1073">
                  <c:v>1.9440113393061842E-2</c:v>
                </c:pt>
                <c:pt idx="1074">
                  <c:v>2.9125324744137426E-2</c:v>
                </c:pt>
                <c:pt idx="1075">
                  <c:v>3.3728540017317066E-2</c:v>
                </c:pt>
                <c:pt idx="1076">
                  <c:v>3.3382018596808227E-2</c:v>
                </c:pt>
                <c:pt idx="1077">
                  <c:v>3.5624783493379053E-2</c:v>
                </c:pt>
                <c:pt idx="1078">
                  <c:v>4.8090630278120772E-2</c:v>
                </c:pt>
                <c:pt idx="1079">
                  <c:v>4.3342670261705352E-2</c:v>
                </c:pt>
                <c:pt idx="1080">
                  <c:v>3.8392226999519274E-2</c:v>
                </c:pt>
                <c:pt idx="1081">
                  <c:v>3.4934025692812787E-2</c:v>
                </c:pt>
                <c:pt idx="1082">
                  <c:v>3.8153018388994986E-2</c:v>
                </c:pt>
                <c:pt idx="1083">
                  <c:v>3.7224347018744552E-2</c:v>
                </c:pt>
                <c:pt idx="1084">
                  <c:v>3.4245515315604491E-2</c:v>
                </c:pt>
                <c:pt idx="1085">
                  <c:v>3.197066204390997E-2</c:v>
                </c:pt>
                <c:pt idx="1086">
                  <c:v>3.2528875019669057E-2</c:v>
                </c:pt>
                <c:pt idx="1087">
                  <c:v>3.8509867655385999E-2</c:v>
                </c:pt>
                <c:pt idx="1088">
                  <c:v>3.1739608521460294E-2</c:v>
                </c:pt>
                <c:pt idx="1089">
                  <c:v>3.5204416367994762E-2</c:v>
                </c:pt>
                <c:pt idx="1090">
                  <c:v>3.4041779723289478E-2</c:v>
                </c:pt>
                <c:pt idx="1091">
                  <c:v>2.8631233959087843E-2</c:v>
                </c:pt>
                <c:pt idx="1092">
                  <c:v>2.3203019628615706E-2</c:v>
                </c:pt>
                <c:pt idx="1093">
                  <c:v>1.6938770696158012E-2</c:v>
                </c:pt>
                <c:pt idx="1094">
                  <c:v>8.3180863107109593E-3</c:v>
                </c:pt>
                <c:pt idx="1095">
                  <c:v>1.0842001405508173E-2</c:v>
                </c:pt>
                <c:pt idx="1096">
                  <c:v>1.0680512080406102E-2</c:v>
                </c:pt>
                <c:pt idx="1097">
                  <c:v>7.9567715930302096E-3</c:v>
                </c:pt>
                <c:pt idx="1098">
                  <c:v>6.276945536495826E-3</c:v>
                </c:pt>
                <c:pt idx="1099">
                  <c:v>-2.4352793035767872E-3</c:v>
                </c:pt>
                <c:pt idx="1100">
                  <c:v>2.9736614671506123E-3</c:v>
                </c:pt>
                <c:pt idx="1101">
                  <c:v>2.9111313618388479E-3</c:v>
                </c:pt>
                <c:pt idx="1102">
                  <c:v>1.1524754021607908E-3</c:v>
                </c:pt>
                <c:pt idx="1103">
                  <c:v>-7.4896932747892109E-4</c:v>
                </c:pt>
                <c:pt idx="1104">
                  <c:v>5.3056530980877259E-4</c:v>
                </c:pt>
                <c:pt idx="1105">
                  <c:v>5.8905625686838103E-3</c:v>
                </c:pt>
                <c:pt idx="1106">
                  <c:v>8.9233537542336983E-3</c:v>
                </c:pt>
                <c:pt idx="1107">
                  <c:v>1.3980105737376625E-2</c:v>
                </c:pt>
                <c:pt idx="1108">
                  <c:v>1.9238124259440936E-2</c:v>
                </c:pt>
                <c:pt idx="1109">
                  <c:v>2.5217764138149579E-2</c:v>
                </c:pt>
                <c:pt idx="1110">
                  <c:v>2.5894394818781086E-2</c:v>
                </c:pt>
                <c:pt idx="1111">
                  <c:v>2.5623469553348266E-2</c:v>
                </c:pt>
                <c:pt idx="1112">
                  <c:v>2.7550546133021436E-2</c:v>
                </c:pt>
                <c:pt idx="1113">
                  <c:v>2.5114217910059744E-2</c:v>
                </c:pt>
                <c:pt idx="1114">
                  <c:v>3.2052244565504373E-2</c:v>
                </c:pt>
                <c:pt idx="1115">
                  <c:v>3.9453685492484292E-2</c:v>
                </c:pt>
                <c:pt idx="1116">
                  <c:v>3.6245420883490032E-2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6.6808299191280729E-2</c:v>
                </c:pt>
                <c:pt idx="1125">
                  <c:v>6.2467219932982987E-2</c:v>
                </c:pt>
                <c:pt idx="1126">
                  <c:v>5.7734055344377921E-2</c:v>
                </c:pt>
                <c:pt idx="1127">
                  <c:v>6.4721465400527922E-2</c:v>
                </c:pt>
                <c:pt idx="1128">
                  <c:v>5.9263774100069666E-2</c:v>
                </c:pt>
                <c:pt idx="1129">
                  <c:v>5.5565200990761898E-2</c:v>
                </c:pt>
                <c:pt idx="1130">
                  <c:v>4.9254574278869256E-2</c:v>
                </c:pt>
                <c:pt idx="1131">
                  <c:v>4.2468114903202903E-2</c:v>
                </c:pt>
                <c:pt idx="1132">
                  <c:v>3.5903756695798483E-2</c:v>
                </c:pt>
                <c:pt idx="1133">
                  <c:v>3.2429181105747995E-2</c:v>
                </c:pt>
                <c:pt idx="1134">
                  <c:v>3.3706163017306112E-2</c:v>
                </c:pt>
                <c:pt idx="1135">
                  <c:v>3.6994744953169789E-2</c:v>
                </c:pt>
                <c:pt idx="1136">
                  <c:v>3.5781642507579203E-2</c:v>
                </c:pt>
                <c:pt idx="1137">
                  <c:v>3.3232411378563143E-2</c:v>
                </c:pt>
                <c:pt idx="1138">
                  <c:v>3.5222529586520057E-2</c:v>
                </c:pt>
                <c:pt idx="1139">
                  <c:v>3.880466637438662E-2</c:v>
                </c:pt>
                <c:pt idx="1140">
                  <c:v>3.1162954822943956E-2</c:v>
                </c:pt>
                <c:pt idx="1141">
                  <c:v>2.8976468414180667E-2</c:v>
                </c:pt>
                <c:pt idx="1142">
                  <c:v>2.8553352179973901E-2</c:v>
                </c:pt>
                <c:pt idx="1143">
                  <c:v>2.8069814654801739E-2</c:v>
                </c:pt>
                <c:pt idx="1144">
                  <c:v>2.9573471506505467E-2</c:v>
                </c:pt>
                <c:pt idx="1145">
                  <c:v>3.285783452894897E-2</c:v>
                </c:pt>
                <c:pt idx="1146">
                  <c:v>2.4748797330376826E-2</c:v>
                </c:pt>
                <c:pt idx="1147">
                  <c:v>2.7293317971599507E-2</c:v>
                </c:pt>
                <c:pt idx="1148">
                  <c:v>2.5447858681391988E-2</c:v>
                </c:pt>
                <c:pt idx="1149">
                  <c:v>2.9892841931986158E-2</c:v>
                </c:pt>
                <c:pt idx="1150">
                  <c:v>3.3568200594951803E-2</c:v>
                </c:pt>
                <c:pt idx="1151">
                  <c:v>3.3451821326140552E-2</c:v>
                </c:pt>
                <c:pt idx="1152">
                  <c:v>3.821560058372353E-2</c:v>
                </c:pt>
                <c:pt idx="1153">
                  <c:v>4.7574522488393445E-2</c:v>
                </c:pt>
                <c:pt idx="1154">
                  <c:v>5.1821921218853095E-2</c:v>
                </c:pt>
                <c:pt idx="1155">
                  <c:v>5.8454312876244474E-2</c:v>
                </c:pt>
                <c:pt idx="1156">
                  <c:v>6.1989949605663064E-2</c:v>
                </c:pt>
                <c:pt idx="1157">
                  <c:v>6.5611722233545278E-2</c:v>
                </c:pt>
                <c:pt idx="1158">
                  <c:v>6.749183514368351E-2</c:v>
                </c:pt>
                <c:pt idx="1159">
                  <c:v>7.8240163658681805E-2</c:v>
                </c:pt>
                <c:pt idx="1160">
                  <c:v>8.086677755402305E-2</c:v>
                </c:pt>
                <c:pt idx="1161">
                  <c:v>6.8592480955923074E-2</c:v>
                </c:pt>
                <c:pt idx="1162">
                  <c:v>4.8293395638936421E-2</c:v>
                </c:pt>
                <c:pt idx="1163">
                  <c:v>4.6920939425220798E-2</c:v>
                </c:pt>
                <c:pt idx="1164">
                  <c:v>5.1000632449886396E-2</c:v>
                </c:pt>
                <c:pt idx="1165">
                  <c:v>5.1935687333127811E-2</c:v>
                </c:pt>
                <c:pt idx="1166">
                  <c:v>5.6183147689568003E-2</c:v>
                </c:pt>
                <c:pt idx="1167">
                  <c:v>5.16772349924981E-2</c:v>
                </c:pt>
                <c:pt idx="1168">
                  <c:v>4.4536322359323144E-2</c:v>
                </c:pt>
                <c:pt idx="1169">
                  <c:v>4.8197761812522444E-2</c:v>
                </c:pt>
                <c:pt idx="1170">
                  <c:v>4.7610153757736695E-2</c:v>
                </c:pt>
                <c:pt idx="1171">
                  <c:v>4.0940282643645798E-2</c:v>
                </c:pt>
                <c:pt idx="1172">
                  <c:v>4.0555990319419477E-2</c:v>
                </c:pt>
                <c:pt idx="1173">
                  <c:v>4.4896387524956394E-2</c:v>
                </c:pt>
                <c:pt idx="1174">
                  <c:v>4.8706212036520924E-2</c:v>
                </c:pt>
                <c:pt idx="1175">
                  <c:v>4.8793009772598372E-2</c:v>
                </c:pt>
                <c:pt idx="1176">
                  <c:v>4.7343493410460846E-2</c:v>
                </c:pt>
                <c:pt idx="1177">
                  <c:v>5.2657828281112984E-2</c:v>
                </c:pt>
                <c:pt idx="1178">
                  <c:v>5.1095805147882478E-2</c:v>
                </c:pt>
                <c:pt idx="1179">
                  <c:v>5.0692359895051053E-2</c:v>
                </c:pt>
                <c:pt idx="1180">
                  <c:v>5.4643348115678503E-2</c:v>
                </c:pt>
                <c:pt idx="1181">
                  <c:v>5.4067728864344522E-2</c:v>
                </c:pt>
                <c:pt idx="1182">
                  <c:v>5.3543278169058572E-2</c:v>
                </c:pt>
                <c:pt idx="1183">
                  <c:v>5.3416714003914789E-2</c:v>
                </c:pt>
                <c:pt idx="1184">
                  <c:v>5.0855099121291714E-2</c:v>
                </c:pt>
                <c:pt idx="1185">
                  <c:v>4.7239433903502048E-2</c:v>
                </c:pt>
                <c:pt idx="1186">
                  <c:v>4.2472083687701501E-2</c:v>
                </c:pt>
                <c:pt idx="1187">
                  <c:v>4.2434658639550094E-2</c:v>
                </c:pt>
                <c:pt idx="1188">
                  <c:v>3.6581827653445975E-2</c:v>
                </c:pt>
                <c:pt idx="1189">
                  <c:v>2.0862650531764615E-2</c:v>
                </c:pt>
                <c:pt idx="1190">
                  <c:v>3.3207187981632691E-2</c:v>
                </c:pt>
                <c:pt idx="1191">
                  <c:v>4.4363277487515118E-2</c:v>
                </c:pt>
                <c:pt idx="1192">
                  <c:v>5.1365249221234421E-2</c:v>
                </c:pt>
                <c:pt idx="1193">
                  <c:v>4.8266128442107759E-2</c:v>
                </c:pt>
                <c:pt idx="1194">
                  <c:v>3.9935346977335362E-2</c:v>
                </c:pt>
                <c:pt idx="1195">
                  <c:v>2.3665318518752754E-2</c:v>
                </c:pt>
                <c:pt idx="1196">
                  <c:v>1.4337587097861704E-2</c:v>
                </c:pt>
                <c:pt idx="1197">
                  <c:v>5.7684783675111539E-3</c:v>
                </c:pt>
                <c:pt idx="1198">
                  <c:v>-3.7833269015177251E-3</c:v>
                </c:pt>
                <c:pt idx="1199">
                  <c:v>-3.9081828728737555E-4</c:v>
                </c:pt>
                <c:pt idx="1200">
                  <c:v>9.8263374324436548E-4</c:v>
                </c:pt>
                <c:pt idx="1201">
                  <c:v>1.1337362073904123E-2</c:v>
                </c:pt>
                <c:pt idx="1202">
                  <c:v>1.3006910555765971E-2</c:v>
                </c:pt>
                <c:pt idx="1203">
                  <c:v>1.0662689888106591E-2</c:v>
                </c:pt>
                <c:pt idx="1204">
                  <c:v>1.0553476772575454E-2</c:v>
                </c:pt>
                <c:pt idx="1205">
                  <c:v>1.576055720070646E-2</c:v>
                </c:pt>
                <c:pt idx="1206">
                  <c:v>1.4550904366626316E-2</c:v>
                </c:pt>
                <c:pt idx="1207">
                  <c:v>1.0640023460463777E-2</c:v>
                </c:pt>
                <c:pt idx="1208">
                  <c:v>1.6642073582963102E-2</c:v>
                </c:pt>
                <c:pt idx="1209">
                  <c:v>1.5649198389928731E-2</c:v>
                </c:pt>
                <c:pt idx="1210">
                  <c:v>2.218467448633521E-2</c:v>
                </c:pt>
                <c:pt idx="1211">
                  <c:v>1.7960420488195794E-2</c:v>
                </c:pt>
                <c:pt idx="1212">
                  <c:v>2.6577617824560695E-2</c:v>
                </c:pt>
                <c:pt idx="1213">
                  <c:v>3.2116520220710543E-2</c:v>
                </c:pt>
                <c:pt idx="1214">
                  <c:v>3.9567898953202674E-2</c:v>
                </c:pt>
                <c:pt idx="1215">
                  <c:v>3.3888260187432406E-2</c:v>
                </c:pt>
                <c:pt idx="1216">
                  <c:v>3.694732645256904E-2</c:v>
                </c:pt>
                <c:pt idx="1217">
                  <c:v>3.720099108338637E-2</c:v>
                </c:pt>
                <c:pt idx="1218">
                  <c:v>3.8501758628064486E-2</c:v>
                </c:pt>
                <c:pt idx="1219">
                  <c:v>4.2591001249328908E-2</c:v>
                </c:pt>
                <c:pt idx="1220">
                  <c:v>3.3648007413479508E-2</c:v>
                </c:pt>
                <c:pt idx="1221">
                  <c:v>3.3577602902981729E-2</c:v>
                </c:pt>
                <c:pt idx="1222">
                  <c:v>3.6602913850261709E-2</c:v>
                </c:pt>
                <c:pt idx="1223">
                  <c:v>3.8306455699552711E-2</c:v>
                </c:pt>
                <c:pt idx="1224">
                  <c:v>3.3699674084152198E-2</c:v>
                </c:pt>
                <c:pt idx="1225">
                  <c:v>2.9214189058536233E-2</c:v>
                </c:pt>
                <c:pt idx="1226">
                  <c:v>2.6896977215846496E-2</c:v>
                </c:pt>
                <c:pt idx="1227">
                  <c:v>2.1903994944029614E-2</c:v>
                </c:pt>
                <c:pt idx="1228">
                  <c:v>1.9024150685995167E-2</c:v>
                </c:pt>
                <c:pt idx="1229">
                  <c:v>1.4698414281816286E-2</c:v>
                </c:pt>
                <c:pt idx="1230">
                  <c:v>9.7696883344415841E-3</c:v>
                </c:pt>
                <c:pt idx="1231">
                  <c:v>1.082230196245404E-2</c:v>
                </c:pt>
                <c:pt idx="1232">
                  <c:v>7.8853116191663908E-3</c:v>
                </c:pt>
                <c:pt idx="1233">
                  <c:v>9.5530350123678165E-3</c:v>
                </c:pt>
                <c:pt idx="1234">
                  <c:v>1.3693915773890453E-2</c:v>
                </c:pt>
                <c:pt idx="1235">
                  <c:v>1.4878215596203948E-2</c:v>
                </c:pt>
                <c:pt idx="1236">
                  <c:v>1.6449547291258027E-2</c:v>
                </c:pt>
                <c:pt idx="1237">
                  <c:v>2.345630247877617E-2</c:v>
                </c:pt>
                <c:pt idx="1238">
                  <c:v>2.3010439212722833E-2</c:v>
                </c:pt>
                <c:pt idx="1239">
                  <c:v>2.1159558651675292E-2</c:v>
                </c:pt>
                <c:pt idx="1240">
                  <c:v>2.0045656726895178E-2</c:v>
                </c:pt>
                <c:pt idx="1241">
                  <c:v>2.2404226061395915E-2</c:v>
                </c:pt>
                <c:pt idx="1242">
                  <c:v>2.6132595141858728E-2</c:v>
                </c:pt>
                <c:pt idx="1243">
                  <c:v>2.3605269870752954E-2</c:v>
                </c:pt>
                <c:pt idx="1244">
                  <c:v>2.6326872980702243E-2</c:v>
                </c:pt>
                <c:pt idx="1245">
                  <c:v>3.102410448587678E-2</c:v>
                </c:pt>
                <c:pt idx="1246">
                  <c:v>3.4829130202915115E-2</c:v>
                </c:pt>
                <c:pt idx="1247">
                  <c:v>3.4137003316912162E-2</c:v>
                </c:pt>
                <c:pt idx="1248">
                  <c:v>3.2593481340591035E-2</c:v>
                </c:pt>
                <c:pt idx="1249">
                  <c:v>2.7748719150815893E-2</c:v>
                </c:pt>
                <c:pt idx="1250">
                  <c:v>2.7210117331521344E-2</c:v>
                </c:pt>
                <c:pt idx="1251">
                  <c:v>3.1612593287969837E-2</c:v>
                </c:pt>
                <c:pt idx="1252">
                  <c:v>3.3058201285523614E-2</c:v>
                </c:pt>
                <c:pt idx="1253">
                  <c:v>3.5058087317274556E-2</c:v>
                </c:pt>
                <c:pt idx="1254">
                  <c:v>3.6694071839606046E-2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5.3718466440071611E-2</c:v>
                </c:pt>
                <c:pt idx="1264">
                  <c:v>5.4562367058532901E-2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6.2441364226373031E-2</c:v>
                </c:pt>
                <c:pt idx="1273">
                  <c:v>5.7824774339406693E-2</c:v>
                </c:pt>
                <c:pt idx="1274">
                  <c:v>5.4554271426281442E-2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7.6196074482871801E-2</c:v>
                </c:pt>
                <c:pt idx="1283">
                  <c:v>7.950721264687588E-2</c:v>
                </c:pt>
                <c:pt idx="1284">
                  <c:v>7.538283341665597E-2</c:v>
                </c:pt>
                <c:pt idx="1285">
                  <c:v>8.2475655379907531E-2</c:v>
                </c:pt>
                <c:pt idx="1286">
                  <c:v>8.4510782376426397E-2</c:v>
                </c:pt>
                <c:pt idx="1287">
                  <c:v>8.7085958470887403E-2</c:v>
                </c:pt>
                <c:pt idx="1288">
                  <c:v>8.7160939872461984E-2</c:v>
                </c:pt>
                <c:pt idx="1289">
                  <c:v>8.0896010983244171E-2</c:v>
                </c:pt>
                <c:pt idx="1290">
                  <c:v>8.5298990085811655E-2</c:v>
                </c:pt>
                <c:pt idx="1291">
                  <c:v>7.6975841847134463E-2</c:v>
                </c:pt>
                <c:pt idx="1292">
                  <c:v>6.7020581874763119E-2</c:v>
                </c:pt>
                <c:pt idx="1293">
                  <c:v>6.3508929509890732E-2</c:v>
                </c:pt>
                <c:pt idx="1294">
                  <c:v>7.954838704140621E-2</c:v>
                </c:pt>
                <c:pt idx="1295">
                  <c:v>7.9354939953788728E-2</c:v>
                </c:pt>
                <c:pt idx="1296">
                  <c:v>8.2198963659877444E-2</c:v>
                </c:pt>
                <c:pt idx="1297">
                  <c:v>8.0593767781895309E-2</c:v>
                </c:pt>
                <c:pt idx="1298">
                  <c:v>8.5091401322154647E-2</c:v>
                </c:pt>
                <c:pt idx="1299">
                  <c:v>8.7031151982055466E-2</c:v>
                </c:pt>
                <c:pt idx="1300">
                  <c:v>8.7821168811208494E-2</c:v>
                </c:pt>
                <c:pt idx="1301">
                  <c:v>9.0515022421703062E-2</c:v>
                </c:pt>
                <c:pt idx="1302">
                  <c:v>9.3600633220379592E-2</c:v>
                </c:pt>
                <c:pt idx="1303">
                  <c:v>8.4684317112984298E-2</c:v>
                </c:pt>
                <c:pt idx="1304">
                  <c:v>8.2930179411956795E-2</c:v>
                </c:pt>
                <c:pt idx="1305">
                  <c:v>8.4137426168809926E-2</c:v>
                </c:pt>
                <c:pt idx="1306">
                  <c:v>9.4614596569684961E-2</c:v>
                </c:pt>
                <c:pt idx="1307">
                  <c:v>9.7024536862284405E-2</c:v>
                </c:pt>
                <c:pt idx="1308">
                  <c:v>9.992945428199218E-2</c:v>
                </c:pt>
                <c:pt idx="1309">
                  <c:v>9.7214126519219679E-2</c:v>
                </c:pt>
                <c:pt idx="1310">
                  <c:v>9.5899254229184328E-2</c:v>
                </c:pt>
                <c:pt idx="1311">
                  <c:v>9.4021068292623688E-2</c:v>
                </c:pt>
                <c:pt idx="1312">
                  <c:v>9.0352262901841396E-2</c:v>
                </c:pt>
                <c:pt idx="1313">
                  <c:v>8.9873736084387312E-2</c:v>
                </c:pt>
                <c:pt idx="1314">
                  <c:v>9.0548503198088159E-2</c:v>
                </c:pt>
                <c:pt idx="1315">
                  <c:v>9.765917303942917E-2</c:v>
                </c:pt>
                <c:pt idx="1316">
                  <c:v>0.10061948656029895</c:v>
                </c:pt>
                <c:pt idx="1317">
                  <c:v>9.8138526415227467E-2</c:v>
                </c:pt>
                <c:pt idx="1318">
                  <c:v>9.6263230131275357E-2</c:v>
                </c:pt>
                <c:pt idx="1319">
                  <c:v>8.5823393284677918E-2</c:v>
                </c:pt>
                <c:pt idx="1320">
                  <c:v>8.6652961701283449E-2</c:v>
                </c:pt>
                <c:pt idx="1321">
                  <c:v>7.3155234464910679E-2</c:v>
                </c:pt>
                <c:pt idx="1322">
                  <c:v>5.5716815598168212E-2</c:v>
                </c:pt>
                <c:pt idx="1323">
                  <c:v>5.6559474460774473E-2</c:v>
                </c:pt>
                <c:pt idx="1324">
                  <c:v>6.6267758405489374E-2</c:v>
                </c:pt>
                <c:pt idx="1325">
                  <c:v>6.102435407388751E-2</c:v>
                </c:pt>
                <c:pt idx="1326">
                  <c:v>5.7175586637186138E-2</c:v>
                </c:pt>
                <c:pt idx="1327">
                  <c:v>5.2645581321886459E-2</c:v>
                </c:pt>
                <c:pt idx="1328">
                  <c:v>3.9884316919208018E-2</c:v>
                </c:pt>
                <c:pt idx="1329">
                  <c:v>4.2951075294644037E-2</c:v>
                </c:pt>
                <c:pt idx="1330">
                  <c:v>5.0140611899436083E-2</c:v>
                </c:pt>
                <c:pt idx="1331">
                  <c:v>5.7077411249449872E-2</c:v>
                </c:pt>
                <c:pt idx="1332">
                  <c:v>4.9112000818373636E-2</c:v>
                </c:pt>
                <c:pt idx="1333">
                  <c:v>4.2827304764219143E-2</c:v>
                </c:pt>
                <c:pt idx="1334">
                  <c:v>5.1035374650866938E-2</c:v>
                </c:pt>
                <c:pt idx="1335">
                  <c:v>4.6853181498857532E-2</c:v>
                </c:pt>
                <c:pt idx="1336">
                  <c:v>4.1928919096819284E-2</c:v>
                </c:pt>
                <c:pt idx="1337">
                  <c:v>3.6018291833967542E-2</c:v>
                </c:pt>
                <c:pt idx="1338">
                  <c:v>2.2666621875571336E-2</c:v>
                </c:pt>
                <c:pt idx="1339">
                  <c:v>2.1697161905526396E-2</c:v>
                </c:pt>
                <c:pt idx="1340">
                  <c:v>1.4249638927645414E-2</c:v>
                </c:pt>
                <c:pt idx="1341">
                  <c:v>1.3576897142048461E-2</c:v>
                </c:pt>
                <c:pt idx="1342">
                  <c:v>1.6588774654966887E-2</c:v>
                </c:pt>
                <c:pt idx="1343">
                  <c:v>1.2858212850147321E-2</c:v>
                </c:pt>
                <c:pt idx="1344">
                  <c:v>1.4167944770146379E-2</c:v>
                </c:pt>
                <c:pt idx="1345">
                  <c:v>6.8204406182288402E-3</c:v>
                </c:pt>
                <c:pt idx="1346">
                  <c:v>7.5376161269853359E-3</c:v>
                </c:pt>
                <c:pt idx="1347">
                  <c:v>1.6010487837492926E-2</c:v>
                </c:pt>
                <c:pt idx="1348">
                  <c:v>1.7045609469855449E-2</c:v>
                </c:pt>
                <c:pt idx="1349">
                  <c:v>2.0810331241079005E-2</c:v>
                </c:pt>
                <c:pt idx="1350">
                  <c:v>2.8517710363876514E-2</c:v>
                </c:pt>
                <c:pt idx="1351">
                  <c:v>3.1631173714314453E-2</c:v>
                </c:pt>
                <c:pt idx="1352">
                  <c:v>3.4654188116997497E-2</c:v>
                </c:pt>
                <c:pt idx="1353">
                  <c:v>3.6007839202910175E-2</c:v>
                </c:pt>
                <c:pt idx="1354">
                  <c:v>3.4379283184674314E-2</c:v>
                </c:pt>
                <c:pt idx="1355">
                  <c:v>3.6169517650955996E-2</c:v>
                </c:pt>
                <c:pt idx="1356">
                  <c:v>3.8792771451257702E-2</c:v>
                </c:pt>
                <c:pt idx="1357">
                  <c:v>3.786052968950937E-2</c:v>
                </c:pt>
                <c:pt idx="1358">
                  <c:v>3.1757245685266833E-2</c:v>
                </c:pt>
                <c:pt idx="1359">
                  <c:v>3.7484385484430005E-2</c:v>
                </c:pt>
                <c:pt idx="1360">
                  <c:v>3.526924832807099E-2</c:v>
                </c:pt>
                <c:pt idx="1361">
                  <c:v>3.8022326474313139E-2</c:v>
                </c:pt>
                <c:pt idx="1362">
                  <c:v>3.2962511635921565E-2</c:v>
                </c:pt>
                <c:pt idx="1363">
                  <c:v>2.7011227890002321E-2</c:v>
                </c:pt>
                <c:pt idx="1364">
                  <c:v>2.6461318891496388E-2</c:v>
                </c:pt>
                <c:pt idx="1365">
                  <c:v>2.5023588578073852E-2</c:v>
                </c:pt>
                <c:pt idx="1366">
                  <c:v>2.9989804066309578E-2</c:v>
                </c:pt>
                <c:pt idx="1367">
                  <c:v>3.5816430252072706E-2</c:v>
                </c:pt>
                <c:pt idx="1368">
                  <c:v>3.2144250661912066E-2</c:v>
                </c:pt>
                <c:pt idx="1369">
                  <c:v>3.2011791439076509E-2</c:v>
                </c:pt>
                <c:pt idx="1370">
                  <c:v>3.4047719799751075E-2</c:v>
                </c:pt>
                <c:pt idx="1371">
                  <c:v>2.7915013555141366E-2</c:v>
                </c:pt>
                <c:pt idx="1372">
                  <c:v>2.7563031924649595E-2</c:v>
                </c:pt>
                <c:pt idx="1373">
                  <c:v>2.9039085538850706E-2</c:v>
                </c:pt>
                <c:pt idx="1374">
                  <c:v>2.8080231787385168E-2</c:v>
                </c:pt>
                <c:pt idx="1375">
                  <c:v>2.7108610709285275E-2</c:v>
                </c:pt>
                <c:pt idx="1376">
                  <c:v>2.5367544207390846E-2</c:v>
                </c:pt>
                <c:pt idx="1377">
                  <c:v>2.5148071272240946E-2</c:v>
                </c:pt>
                <c:pt idx="1378">
                  <c:v>2.8467605094139925E-2</c:v>
                </c:pt>
                <c:pt idx="1379">
                  <c:v>2.8431856988624826E-2</c:v>
                </c:pt>
                <c:pt idx="1380">
                  <c:v>2.9966587428123637E-2</c:v>
                </c:pt>
                <c:pt idx="1381">
                  <c:v>2.3950091689854069E-2</c:v>
                </c:pt>
                <c:pt idx="1382">
                  <c:v>2.3506694694371832E-2</c:v>
                </c:pt>
                <c:pt idx="1383">
                  <c:v>2.4645383721551228E-2</c:v>
                </c:pt>
                <c:pt idx="1384">
                  <c:v>2.0705006841682749E-2</c:v>
                </c:pt>
                <c:pt idx="1385">
                  <c:v>1.5339415889510821E-2</c:v>
                </c:pt>
                <c:pt idx="1386">
                  <c:v>2.0122902512688334E-2</c:v>
                </c:pt>
                <c:pt idx="1387">
                  <c:v>1.9485051744171589E-2</c:v>
                </c:pt>
                <c:pt idx="1388">
                  <c:v>1.7452325334293972E-2</c:v>
                </c:pt>
                <c:pt idx="1389">
                  <c:v>1.9457091256971815E-2</c:v>
                </c:pt>
                <c:pt idx="1390">
                  <c:v>1.7929058595104852E-2</c:v>
                </c:pt>
                <c:pt idx="1391">
                  <c:v>1.7959676379797784E-2</c:v>
                </c:pt>
                <c:pt idx="1392">
                  <c:v>1.4975296648987557E-2</c:v>
                </c:pt>
                <c:pt idx="1393">
                  <c:v>1.3178187134879504E-2</c:v>
                </c:pt>
                <c:pt idx="1394">
                  <c:v>7.9925056717673471E-3</c:v>
                </c:pt>
                <c:pt idx="1395">
                  <c:v>1.5707905928178612E-2</c:v>
                </c:pt>
                <c:pt idx="1396">
                  <c:v>1.1942988054823855E-2</c:v>
                </c:pt>
                <c:pt idx="1397">
                  <c:v>1.1511395982381156E-2</c:v>
                </c:pt>
                <c:pt idx="1398">
                  <c:v>7.6455787570381961E-3</c:v>
                </c:pt>
                <c:pt idx="1399">
                  <c:v>-3.26783051681101E-4</c:v>
                </c:pt>
                <c:pt idx="1400">
                  <c:v>1.1800061641558113E-3</c:v>
                </c:pt>
                <c:pt idx="1401">
                  <c:v>4.1462977323409866E-3</c:v>
                </c:pt>
                <c:pt idx="1402">
                  <c:v>-1.6096632572455416E-3</c:v>
                </c:pt>
                <c:pt idx="1403">
                  <c:v>-2.7531698747786937E-3</c:v>
                </c:pt>
                <c:pt idx="1404">
                  <c:v>-1.0841964691371997E-2</c:v>
                </c:pt>
                <c:pt idx="1405">
                  <c:v>-1.8865426458452905E-2</c:v>
                </c:pt>
                <c:pt idx="1406">
                  <c:v>-2.9224906129209138E-2</c:v>
                </c:pt>
                <c:pt idx="1407">
                  <c:v>-2.6668519930959977E-2</c:v>
                </c:pt>
                <c:pt idx="1408">
                  <c:v>-2.2073843400698845E-2</c:v>
                </c:pt>
                <c:pt idx="1409">
                  <c:v>-2.3370562118128824E-2</c:v>
                </c:pt>
                <c:pt idx="1410">
                  <c:v>-3.4319124015457003E-2</c:v>
                </c:pt>
                <c:pt idx="1411">
                  <c:v>-2.4968740315282067E-2</c:v>
                </c:pt>
                <c:pt idx="1412">
                  <c:v>-2.2298403089122454E-2</c:v>
                </c:pt>
                <c:pt idx="1413">
                  <c:v>-4.2650764901830507E-2</c:v>
                </c:pt>
                <c:pt idx="1414">
                  <c:v>-6.6411798084494711E-2</c:v>
                </c:pt>
                <c:pt idx="1415">
                  <c:v>-7.8761476433325539E-2</c:v>
                </c:pt>
                <c:pt idx="1416">
                  <c:v>-8.3996301291076492E-2</c:v>
                </c:pt>
                <c:pt idx="1417">
                  <c:v>-8.9432380587681992E-2</c:v>
                </c:pt>
                <c:pt idx="1418">
                  <c:v>-9.9816752534321318E-2</c:v>
                </c:pt>
                <c:pt idx="1419">
                  <c:v>-9.1229529929295339E-2</c:v>
                </c:pt>
                <c:pt idx="1420">
                  <c:v>-8.4461634041627431E-2</c:v>
                </c:pt>
                <c:pt idx="1421">
                  <c:v>-7.998561927326342E-2</c:v>
                </c:pt>
                <c:pt idx="1422">
                  <c:v>-8.3373304153058103E-2</c:v>
                </c:pt>
                <c:pt idx="1423">
                  <c:v>-7.2908424540746641E-2</c:v>
                </c:pt>
                <c:pt idx="1424">
                  <c:v>-7.0178261056688007E-2</c:v>
                </c:pt>
                <c:pt idx="1425">
                  <c:v>-6.7977002560416167E-2</c:v>
                </c:pt>
                <c:pt idx="1426">
                  <c:v>-7.1695533066038153E-2</c:v>
                </c:pt>
                <c:pt idx="1427">
                  <c:v>-7.2304082926166968E-2</c:v>
                </c:pt>
                <c:pt idx="1428">
                  <c:v>-7.2329281444968418E-2</c:v>
                </c:pt>
                <c:pt idx="1429">
                  <c:v>-7.1829178472578636E-2</c:v>
                </c:pt>
                <c:pt idx="1430">
                  <c:v>-6.7452746522212781E-2</c:v>
                </c:pt>
                <c:pt idx="1431">
                  <c:v>-6.1617295885915913E-2</c:v>
                </c:pt>
                <c:pt idx="1432">
                  <c:v>-7.1670519683141309E-2</c:v>
                </c:pt>
                <c:pt idx="1433">
                  <c:v>-7.7302093896189472E-2</c:v>
                </c:pt>
                <c:pt idx="1434">
                  <c:v>-7.9330975965062001E-2</c:v>
                </c:pt>
                <c:pt idx="1435">
                  <c:v>-8.0192994239297599E-2</c:v>
                </c:pt>
                <c:pt idx="1436">
                  <c:v>-7.5919307640463507E-2</c:v>
                </c:pt>
                <c:pt idx="1437">
                  <c:v>-6.6602618357977317E-2</c:v>
                </c:pt>
                <c:pt idx="1438">
                  <c:v>-6.0989482448419174E-2</c:v>
                </c:pt>
                <c:pt idx="1439">
                  <c:v>-4.5290864464357705E-2</c:v>
                </c:pt>
                <c:pt idx="1440">
                  <c:v>-4.070085158961656E-2</c:v>
                </c:pt>
                <c:pt idx="1441">
                  <c:v>-3.3191867815705156E-2</c:v>
                </c:pt>
                <c:pt idx="1442">
                  <c:v>-2.4412280020242871E-2</c:v>
                </c:pt>
                <c:pt idx="1443">
                  <c:v>-2.4095421375696313E-2</c:v>
                </c:pt>
                <c:pt idx="1444">
                  <c:v>-3.4459703095192529E-2</c:v>
                </c:pt>
                <c:pt idx="1445">
                  <c:v>-3.6212169048324805E-2</c:v>
                </c:pt>
                <c:pt idx="1446">
                  <c:v>-2.9923611499335978E-2</c:v>
                </c:pt>
                <c:pt idx="1447">
                  <c:v>-4.2697651066019193E-2</c:v>
                </c:pt>
                <c:pt idx="1448">
                  <c:v>-3.2324971938092917E-2</c:v>
                </c:pt>
                <c:pt idx="1449">
                  <c:v>-2.9350879438221344E-2</c:v>
                </c:pt>
                <c:pt idx="1450">
                  <c:v>-3.428088409613661E-2</c:v>
                </c:pt>
                <c:pt idx="1451">
                  <c:v>-3.7839438933119363E-2</c:v>
                </c:pt>
                <c:pt idx="1452">
                  <c:v>-3.2254503237635346E-2</c:v>
                </c:pt>
                <c:pt idx="1453">
                  <c:v>-2.33608814241415E-2</c:v>
                </c:pt>
                <c:pt idx="1454">
                  <c:v>-2.6239970786576583E-2</c:v>
                </c:pt>
                <c:pt idx="1455">
                  <c:v>-2.2935441430159242E-2</c:v>
                </c:pt>
                <c:pt idx="1456">
                  <c:v>-2.4877902683342112E-2</c:v>
                </c:pt>
                <c:pt idx="1457">
                  <c:v>-1.9397890030578901E-2</c:v>
                </c:pt>
                <c:pt idx="1458">
                  <c:v>-3.0065830992824782E-3</c:v>
                </c:pt>
                <c:pt idx="1459">
                  <c:v>4.1831869976240998E-3</c:v>
                </c:pt>
                <c:pt idx="1460">
                  <c:v>1.6221302259670889E-2</c:v>
                </c:pt>
                <c:pt idx="1461">
                  <c:v>1.7315905242151652E-2</c:v>
                </c:pt>
                <c:pt idx="1462">
                  <c:v>5.9447710343794036E-3</c:v>
                </c:pt>
                <c:pt idx="1463">
                  <c:v>1.0305176004648864E-2</c:v>
                </c:pt>
                <c:pt idx="1464">
                  <c:v>1.6722063560063338E-2</c:v>
                </c:pt>
                <c:pt idx="1465">
                  <c:v>2.8213010556400464E-2</c:v>
                </c:pt>
                <c:pt idx="1466">
                  <c:v>3.0428150000529453E-2</c:v>
                </c:pt>
                <c:pt idx="1467">
                  <c:v>2.3546956084987469E-2</c:v>
                </c:pt>
                <c:pt idx="1468">
                  <c:v>2.78550493852876E-2</c:v>
                </c:pt>
                <c:pt idx="1469">
                  <c:v>2.6435931614281483E-2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2.346419022262447E-2</c:v>
                </c:pt>
                <c:pt idx="1481">
                  <c:v>2.4276434978551586E-2</c:v>
                </c:pt>
                <c:pt idx="1482">
                  <c:v>2.9736371976189613E-2</c:v>
                </c:pt>
                <c:pt idx="1483">
                  <c:v>3.1658266483277853E-2</c:v>
                </c:pt>
                <c:pt idx="1484">
                  <c:v>3.3011222020150166E-2</c:v>
                </c:pt>
                <c:pt idx="1485">
                  <c:v>2.8416157178603685E-2</c:v>
                </c:pt>
                <c:pt idx="1486">
                  <c:v>2.9045549396357284E-2</c:v>
                </c:pt>
                <c:pt idx="1487">
                  <c:v>2.561503731785586E-2</c:v>
                </c:pt>
                <c:pt idx="1488">
                  <c:v>2.3118561811664273E-2</c:v>
                </c:pt>
                <c:pt idx="1489">
                  <c:v>2.5853920399319108E-2</c:v>
                </c:pt>
                <c:pt idx="1490">
                  <c:v>2.4184102144238606E-2</c:v>
                </c:pt>
                <c:pt idx="1491">
                  <c:v>2.8308395216326998E-2</c:v>
                </c:pt>
                <c:pt idx="1492">
                  <c:v>3.2185324066657195E-2</c:v>
                </c:pt>
                <c:pt idx="1493">
                  <c:v>3.2217598629028288E-2</c:v>
                </c:pt>
                <c:pt idx="1494">
                  <c:v>2.8528237140171386E-2</c:v>
                </c:pt>
                <c:pt idx="1495">
                  <c:v>2.3760586021508434E-2</c:v>
                </c:pt>
                <c:pt idx="1496">
                  <c:v>1.9322055612963185E-2</c:v>
                </c:pt>
                <c:pt idx="1497">
                  <c:v>2.367505821032978E-2</c:v>
                </c:pt>
                <c:pt idx="1498">
                  <c:v>2.3909686440231726E-2</c:v>
                </c:pt>
                <c:pt idx="1499">
                  <c:v>2.1088995248955023E-2</c:v>
                </c:pt>
                <c:pt idx="1500">
                  <c:v>1.1844633033349927E-2</c:v>
                </c:pt>
                <c:pt idx="1501">
                  <c:v>7.3800920433826356E-3</c:v>
                </c:pt>
                <c:pt idx="1502">
                  <c:v>1.2334797611962101E-2</c:v>
                </c:pt>
                <c:pt idx="1503">
                  <c:v>1.1726443676219667E-2</c:v>
                </c:pt>
                <c:pt idx="1504">
                  <c:v>1.1541744586285763E-2</c:v>
                </c:pt>
                <c:pt idx="1505">
                  <c:v>1.423043045224559E-2</c:v>
                </c:pt>
                <c:pt idx="1506">
                  <c:v>1.6037203255828247E-2</c:v>
                </c:pt>
                <c:pt idx="1507">
                  <c:v>1.7483479893707132E-2</c:v>
                </c:pt>
                <c:pt idx="1508">
                  <c:v>1.662058814355194E-2</c:v>
                </c:pt>
                <c:pt idx="1509">
                  <c:v>1.3755692230694283E-2</c:v>
                </c:pt>
                <c:pt idx="1510">
                  <c:v>1.7802413310633369E-2</c:v>
                </c:pt>
                <c:pt idx="1511">
                  <c:v>2.3376581458323997E-2</c:v>
                </c:pt>
                <c:pt idx="1512">
                  <c:v>2.2151269788402761E-2</c:v>
                </c:pt>
                <c:pt idx="1513">
                  <c:v>2.3598096028226934E-2</c:v>
                </c:pt>
                <c:pt idx="1514">
                  <c:v>3.0126782196297164E-2</c:v>
                </c:pt>
                <c:pt idx="1515">
                  <c:v>2.3143769016087612E-2</c:v>
                </c:pt>
                <c:pt idx="1516">
                  <c:v>2.1127401831532611E-2</c:v>
                </c:pt>
                <c:pt idx="1517">
                  <c:v>1.8989062829321668E-2</c:v>
                </c:pt>
                <c:pt idx="1518">
                  <c:v>2.1666208856826241E-2</c:v>
                </c:pt>
                <c:pt idx="1519">
                  <c:v>2.8328104671279331E-2</c:v>
                </c:pt>
                <c:pt idx="1520">
                  <c:v>2.8190923773860233E-2</c:v>
                </c:pt>
                <c:pt idx="1521">
                  <c:v>2.9511626676109293E-2</c:v>
                </c:pt>
                <c:pt idx="1522">
                  <c:v>3.9628668962643498E-2</c:v>
                </c:pt>
                <c:pt idx="1523">
                  <c:v>4.2364227234919394E-2</c:v>
                </c:pt>
                <c:pt idx="1524">
                  <c:v>5.956286620588136E-2</c:v>
                </c:pt>
                <c:pt idx="1525">
                  <c:v>6.0675513924708158E-2</c:v>
                </c:pt>
                <c:pt idx="1526">
                  <c:v>6.5485189161821999E-2</c:v>
                </c:pt>
                <c:pt idx="1527">
                  <c:v>5.8092421149740225E-2</c:v>
                </c:pt>
                <c:pt idx="1528">
                  <c:v>5.6800057706485552E-2</c:v>
                </c:pt>
                <c:pt idx="1529">
                  <c:v>6.1449141963390019E-2</c:v>
                </c:pt>
                <c:pt idx="1530">
                  <c:v>7.0673869351315144E-2</c:v>
                </c:pt>
                <c:pt idx="1531">
                  <c:v>7.2097588661554468E-2</c:v>
                </c:pt>
                <c:pt idx="1532">
                  <c:v>8.2055301653416901E-2</c:v>
                </c:pt>
                <c:pt idx="1533">
                  <c:v>0.10293769632474792</c:v>
                </c:pt>
                <c:pt idx="1534">
                  <c:v>0.11263151760455137</c:v>
                </c:pt>
                <c:pt idx="1535">
                  <c:v>0.11345392223106754</c:v>
                </c:pt>
                <c:pt idx="1536">
                  <c:v>0.11468759545183405</c:v>
                </c:pt>
                <c:pt idx="1537">
                  <c:v>0.12554989995088683</c:v>
                </c:pt>
                <c:pt idx="1538">
                  <c:v>0.13386331078905744</c:v>
                </c:pt>
                <c:pt idx="1539">
                  <c:v>0.12348341572717136</c:v>
                </c:pt>
                <c:pt idx="1540">
                  <c:v>0.11024201986158655</c:v>
                </c:pt>
                <c:pt idx="1541">
                  <c:v>0.10207092453749889</c:v>
                </c:pt>
                <c:pt idx="1542">
                  <c:v>0.10239443859877428</c:v>
                </c:pt>
                <c:pt idx="1543">
                  <c:v>9.0018657262849855E-2</c:v>
                </c:pt>
                <c:pt idx="1544">
                  <c:v>9.185172257302554E-2</c:v>
                </c:pt>
                <c:pt idx="1545">
                  <c:v>8.953812946541273E-2</c:v>
                </c:pt>
                <c:pt idx="1546">
                  <c:v>9.3059974367027509E-2</c:v>
                </c:pt>
                <c:pt idx="1547">
                  <c:v>9.2294745756575702E-2</c:v>
                </c:pt>
                <c:pt idx="1548">
                  <c:v>9.2494730524397051E-2</c:v>
                </c:pt>
                <c:pt idx="1549">
                  <c:v>9.3983157686755581E-2</c:v>
                </c:pt>
                <c:pt idx="1550">
                  <c:v>5.8378471575047719E-2</c:v>
                </c:pt>
                <c:pt idx="1551">
                  <c:v>5.5830349472141938E-2</c:v>
                </c:pt>
                <c:pt idx="1552">
                  <c:v>7.2797091136590497E-2</c:v>
                </c:pt>
                <c:pt idx="1553">
                  <c:v>8.6469644350654074E-2</c:v>
                </c:pt>
                <c:pt idx="1554">
                  <c:v>9.120184194332337E-2</c:v>
                </c:pt>
                <c:pt idx="1555">
                  <c:v>9.9854154343506751E-2</c:v>
                </c:pt>
                <c:pt idx="1556">
                  <c:v>9.6335629924479527E-2</c:v>
                </c:pt>
                <c:pt idx="1557">
                  <c:v>9.5474344036517778E-2</c:v>
                </c:pt>
                <c:pt idx="1558">
                  <c:v>9.6031270130113144E-2</c:v>
                </c:pt>
                <c:pt idx="1559">
                  <c:v>9.2689325855554339E-2</c:v>
                </c:pt>
                <c:pt idx="1560">
                  <c:v>9.2761166581074583E-2</c:v>
                </c:pt>
                <c:pt idx="1561">
                  <c:v>9.2334636587020569E-2</c:v>
                </c:pt>
                <c:pt idx="1562">
                  <c:v>9.9491410182732443E-2</c:v>
                </c:pt>
                <c:pt idx="1563">
                  <c:v>0.10356891388288991</c:v>
                </c:pt>
                <c:pt idx="1564">
                  <c:v>0.10608487479731177</c:v>
                </c:pt>
                <c:pt idx="1565">
                  <c:v>0.11285420192417139</c:v>
                </c:pt>
                <c:pt idx="1566">
                  <c:v>0.11103048752898492</c:v>
                </c:pt>
                <c:pt idx="1567">
                  <c:v>0.13179989995401131</c:v>
                </c:pt>
                <c:pt idx="1568">
                  <c:v>0.1363777866233522</c:v>
                </c:pt>
                <c:pt idx="1569">
                  <c:v>0.13382743485814674</c:v>
                </c:pt>
                <c:pt idx="1570">
                  <c:v>0.13815151367013745</c:v>
                </c:pt>
                <c:pt idx="1571">
                  <c:v>0.13609531351100279</c:v>
                </c:pt>
                <c:pt idx="1572">
                  <c:v>0.13118925957811456</c:v>
                </c:pt>
                <c:pt idx="1573">
                  <c:v>0.12477078022580279</c:v>
                </c:pt>
                <c:pt idx="1574">
                  <c:v>0.12051693209929659</c:v>
                </c:pt>
                <c:pt idx="1575">
                  <c:v>0.12720787208928075</c:v>
                </c:pt>
                <c:pt idx="1576">
                  <c:v>0.12485312481058319</c:v>
                </c:pt>
                <c:pt idx="1577">
                  <c:v>0.12568832480052861</c:v>
                </c:pt>
                <c:pt idx="1578">
                  <c:v>0.12167936361814458</c:v>
                </c:pt>
                <c:pt idx="1579">
                  <c:v>0.12350905145006241</c:v>
                </c:pt>
                <c:pt idx="1580">
                  <c:v>0.11668416539927506</c:v>
                </c:pt>
                <c:pt idx="1581">
                  <c:v>0.11675842852657625</c:v>
                </c:pt>
                <c:pt idx="1582">
                  <c:v>0.12550655522561682</c:v>
                </c:pt>
                <c:pt idx="1583">
                  <c:v>0.12018320187429443</c:v>
                </c:pt>
                <c:pt idx="1584">
                  <c:v>0.11445878431191936</c:v>
                </c:pt>
                <c:pt idx="1585">
                  <c:v>0.11640042951665119</c:v>
                </c:pt>
                <c:pt idx="1586">
                  <c:v>0.10990113889609887</c:v>
                </c:pt>
                <c:pt idx="1587">
                  <c:v>0.1123763649917221</c:v>
                </c:pt>
                <c:pt idx="1588">
                  <c:v>0.10739178480436096</c:v>
                </c:pt>
                <c:pt idx="1589">
                  <c:v>0.11181716944917286</c:v>
                </c:pt>
                <c:pt idx="1590">
                  <c:v>0.10898411226495563</c:v>
                </c:pt>
              </c:numCache>
            </c:numRef>
          </c:val>
          <c:smooth val="0"/>
          <c:extLst>
            <c:ext xmlns:c16="http://schemas.microsoft.com/office/drawing/2014/chart" uri="{C3380CC4-5D6E-409C-BE32-E72D297353CC}">
              <c16:uniqueId val="{00000001-014C-4599-B815-525308B78828}"/>
            </c:ext>
          </c:extLst>
        </c:ser>
        <c:dLbls>
          <c:showLegendKey val="0"/>
          <c:showVal val="0"/>
          <c:showCatName val="0"/>
          <c:showSerName val="0"/>
          <c:showPercent val="0"/>
          <c:showBubbleSize val="0"/>
        </c:dLbls>
        <c:smooth val="0"/>
        <c:axId val="544907584"/>
        <c:axId val="1"/>
      </c:lineChart>
      <c:catAx>
        <c:axId val="544907584"/>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544907584"/>
        <c:crosses val="autoZero"/>
        <c:crossBetween val="between"/>
      </c:valAx>
      <c:spPr>
        <a:noFill/>
        <a:ln w="25400">
          <a:noFill/>
        </a:ln>
      </c:spPr>
    </c:plotArea>
    <c:legend>
      <c:legendPos val="r"/>
      <c:layout>
        <c:manualLayout>
          <c:xMode val="edge"/>
          <c:yMode val="edge"/>
          <c:x val="0.20088790233074361"/>
          <c:y val="0.95106035889070151"/>
          <c:w val="0.59378468368479465"/>
          <c:h val="4.0783034257748776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C51B9C70-788D-F3B6-9F38-595C81A66B1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0.67542</cdr:x>
      <cdr:y>0.86297</cdr:y>
    </cdr:from>
    <cdr:to>
      <cdr:x>0.77877</cdr:x>
      <cdr:y>0.90108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0.53425</cdr:x>
      <cdr:y>0.53225</cdr:y>
    </cdr:from>
    <cdr:to>
      <cdr:x>0.73675</cdr:x>
      <cdr:y>0.55775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0.77325</cdr:x>
      <cdr:y>0.81125</cdr:y>
    </cdr:from>
    <cdr:to>
      <cdr:x>0.89425</cdr:x>
      <cdr:y>0.866</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0.7387</cdr:x>
      <cdr:y>0.60081</cdr:y>
    </cdr:from>
    <cdr:to>
      <cdr:x>0.83166</cdr:x>
      <cdr:y>0.61372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0.78585</cdr:x>
      <cdr:y>0.28496</cdr:y>
    </cdr:from>
    <cdr:to>
      <cdr:x>0.82663</cdr:x>
      <cdr:y>0.29313</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65FDD621-393E-A72B-CFC7-89D2CB586D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0.10496</cdr:x>
      <cdr:y>0.66995</cdr:y>
    </cdr:from>
    <cdr:to>
      <cdr:x>0.18875</cdr:x>
      <cdr:y>0.7312</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0.11596</cdr:x>
      <cdr:y>0.79811</cdr:y>
    </cdr:from>
    <cdr:to>
      <cdr:x>0.30638</cdr:x>
      <cdr:y>0.93071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0.69439</cdr:x>
      <cdr:y>0.1373</cdr:y>
    </cdr:from>
    <cdr:to>
      <cdr:x>0.79997</cdr:x>
      <cdr:y>0.18851</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0.61893</cdr:x>
      <cdr:y>0.13643</cdr:y>
    </cdr:from>
    <cdr:to>
      <cdr:x>0.67944</cdr:x>
      <cdr:y>0.18534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0.38864</cdr:x>
      <cdr:y>0.32464</cdr:y>
    </cdr:from>
    <cdr:to>
      <cdr:x>0.47284</cdr:x>
      <cdr:y>0.3733</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0.25196</cdr:x>
      <cdr:y>0.44759</cdr:y>
    </cdr:from>
    <cdr:to>
      <cdr:x>0.34139</cdr:x>
      <cdr:y>0.50435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0.34922</cdr:x>
      <cdr:y>0.86788</cdr:y>
    </cdr:from>
    <cdr:to>
      <cdr:x>0.44878</cdr:x>
      <cdr:y>0.92814</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0.85371</cdr:x>
      <cdr:y>0.38752</cdr:y>
    </cdr:from>
    <cdr:to>
      <cdr:x>0.9345</cdr:x>
      <cdr:y>0.44649</cdr:y>
    </cdr:to>
    <cdr:sp macro="" textlink="">
      <cdr:nvSpPr>
        <cdr:cNvPr id="9" name="TextBox 8"/>
        <cdr:cNvSpPr txBox="1"/>
      </cdr:nvSpPr>
      <cdr:spPr>
        <a:xfrm xmlns:a="http://schemas.openxmlformats.org/drawingml/2006/main">
          <a:off x="7417750" y="2441247"/>
          <a:ext cx="704052" cy="3739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30.8</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0.46552</cdr:y>
    </cdr:from>
    <cdr:to>
      <cdr:x>0.64529</cdr:x>
      <cdr:y>0.521</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shape">
          <a:extLst>
            <a:ext uri="{FF2B5EF4-FFF2-40B4-BE49-F238E27FC236}">
              <a16:creationId xmlns:a16="http://schemas.microsoft.com/office/drawing/2014/main" id="{1060B787-8F8E-4689-3AB8-8F27DA2704D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0.93915</cdr:x>
      <cdr:y>0.55454</cdr:y>
    </cdr:from>
    <cdr:to>
      <cdr:x>1</cdr:x>
      <cdr:y>0.60068</cdr:y>
    </cdr:to>
    <cdr:sp macro="" textlink="">
      <cdr:nvSpPr>
        <cdr:cNvPr id="2" name="TextBox 1"/>
        <cdr:cNvSpPr txBox="1"/>
      </cdr:nvSpPr>
      <cdr:spPr>
        <a:xfrm xmlns:a="http://schemas.openxmlformats.org/drawingml/2006/main">
          <a:off x="8137431" y="3524079"/>
          <a:ext cx="527246" cy="29046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2.1%</a:t>
          </a:r>
        </a:p>
      </cdr:txBody>
    </cdr:sp>
  </cdr:relSizeAnchor>
  <cdr:relSizeAnchor xmlns:cdr="http://schemas.openxmlformats.org/drawingml/2006/chartDrawing">
    <cdr:from>
      <cdr:x>0.85257</cdr:x>
      <cdr:y>0.26128</cdr:y>
    </cdr:from>
    <cdr:to>
      <cdr:x>0.91678</cdr:x>
      <cdr:y>0.29733</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0.67643</cdr:x>
      <cdr:y>0.31827</cdr:y>
    </cdr:from>
    <cdr:to>
      <cdr:x>0.75035</cdr:x>
      <cdr:y>0.35977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0.48196</cdr:x>
      <cdr:y>0.44879</cdr:y>
    </cdr:from>
    <cdr:to>
      <cdr:x>0.54804</cdr:x>
      <cdr:y>0.49668</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0.36048</cdr:x>
      <cdr:y>0.28824</cdr:y>
    </cdr:from>
    <cdr:to>
      <cdr:x>0.42933</cdr:x>
      <cdr:y>0.32536</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0.28766</cdr:x>
      <cdr:y>0.05188</cdr:y>
    </cdr:from>
    <cdr:to>
      <cdr:x>0.35255</cdr:x>
      <cdr:y>0.09033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showGridLines="0" workbookViewId="0">
      <selection activeCell="B15" sqref="B15"/>
    </sheetView>
  </sheetViews>
  <sheetFormatPr defaultRowHeight="12.75"/>
  <cols>
    <col min="1" max="6" width="13.5" style="21" customWidth="1"/>
    <col min="7" max="16384" width="9" style="21"/>
  </cols>
  <sheetData>
    <row r="1" spans="1:6" ht="25.5" customHeight="1">
      <c r="A1" s="50" t="s">
        <v>0</v>
      </c>
      <c r="B1" s="51"/>
      <c r="C1" s="51"/>
      <c r="D1" s="51"/>
      <c r="E1" s="51"/>
      <c r="F1" s="51"/>
    </row>
    <row r="2" spans="1:6" ht="25.5" customHeight="1">
      <c r="A2" s="51"/>
      <c r="B2" s="51"/>
      <c r="C2" s="51"/>
      <c r="D2" s="51"/>
      <c r="E2" s="51"/>
      <c r="F2" s="51"/>
    </row>
    <row r="3" spans="1:6" ht="25.5" customHeight="1">
      <c r="A3" s="51"/>
      <c r="B3" s="51"/>
      <c r="C3" s="51"/>
      <c r="D3" s="51"/>
      <c r="E3" s="51"/>
      <c r="F3" s="51"/>
    </row>
    <row r="4" spans="1:6" ht="25.5" customHeight="1">
      <c r="A4" s="51"/>
      <c r="B4" s="51"/>
      <c r="C4" s="51"/>
      <c r="D4" s="51"/>
      <c r="E4" s="51"/>
      <c r="F4" s="51"/>
    </row>
    <row r="5" spans="1:6" ht="25.5" customHeight="1">
      <c r="A5" s="51"/>
      <c r="B5" s="51"/>
      <c r="C5" s="51"/>
      <c r="D5" s="51"/>
      <c r="E5" s="51"/>
      <c r="F5" s="51"/>
    </row>
    <row r="6" spans="1:6" ht="34.35" customHeight="1">
      <c r="A6" s="51"/>
      <c r="B6" s="51"/>
      <c r="C6" s="51"/>
      <c r="D6" s="51"/>
      <c r="E6" s="51"/>
      <c r="F6" s="51"/>
    </row>
    <row r="9" spans="1:6">
      <c r="A9" s="49"/>
      <c r="B9" s="49"/>
      <c r="C9" s="49"/>
      <c r="D9" s="49"/>
      <c r="E9" s="49"/>
      <c r="F9" s="49"/>
    </row>
    <row r="10" spans="1:6">
      <c r="A10" s="49"/>
      <c r="B10" s="49"/>
      <c r="C10" s="49"/>
      <c r="D10" s="49"/>
      <c r="E10" s="49"/>
      <c r="F10" s="49"/>
    </row>
    <row r="11" spans="1:6">
      <c r="A11" s="49"/>
      <c r="B11" s="49"/>
      <c r="C11" s="49"/>
      <c r="D11" s="49"/>
      <c r="E11" s="49"/>
      <c r="F11" s="49"/>
    </row>
    <row r="12" spans="1:6">
      <c r="A12" s="49"/>
      <c r="B12" s="49"/>
      <c r="C12" s="49"/>
      <c r="D12" s="49"/>
      <c r="E12" s="49"/>
      <c r="F12" s="49"/>
    </row>
    <row r="13" spans="1:6">
      <c r="A13" s="49"/>
      <c r="B13" s="49"/>
      <c r="C13" s="49"/>
      <c r="D13" s="49"/>
      <c r="E13" s="49"/>
      <c r="F13" s="49"/>
    </row>
    <row r="14" spans="1:6">
      <c r="A14" s="49"/>
      <c r="B14" s="49"/>
      <c r="C14" s="49"/>
      <c r="D14" s="49"/>
      <c r="E14" s="49"/>
      <c r="F14" s="49"/>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65"/>
  <sheetViews>
    <sheetView showGridLines="0" tabSelected="1" zoomScale="97" zoomScaleNormal="100" workbookViewId="0">
      <pane xSplit="1" ySplit="8" topLeftCell="B1819" activePane="bottomRight" state="frozen"/>
      <selection pane="bottomRight" activeCell="M1839" sqref="M1839"/>
      <selection pane="bottomLeft" activeCell="A9" sqref="A9"/>
      <selection pane="topRight" activeCell="B1" sqref="B1"/>
    </sheetView>
  </sheetViews>
  <sheetFormatPr defaultColWidth="10.25" defaultRowHeight="12.75"/>
  <cols>
    <col min="2" max="2" width="10.375" style="12" bestFit="1" customWidth="1"/>
    <col min="3" max="3" width="10.375" style="9" bestFit="1" customWidth="1"/>
    <col min="4" max="5" width="10.375" style="12" bestFit="1" customWidth="1"/>
    <col min="6" max="6" width="10.375" style="9" bestFit="1" customWidth="1"/>
    <col min="7" max="7" width="10.375" style="25" bestFit="1" customWidth="1"/>
    <col min="8" max="9" width="10.375" style="9" bestFit="1" customWidth="1"/>
    <col min="10" max="10" width="13.25" style="36" customWidth="1"/>
    <col min="11" max="11" width="10.375" style="9" bestFit="1" customWidth="1"/>
    <col min="12" max="12" width="10.75" style="36" bestFit="1" customWidth="1"/>
    <col min="13" max="13" width="10.375" style="18" bestFit="1" customWidth="1"/>
    <col min="14" max="14" width="2.125" style="18" customWidth="1"/>
    <col min="15" max="16" width="12.875" style="17" customWidth="1"/>
    <col min="17" max="17" width="10.5" style="45" bestFit="1" customWidth="1"/>
    <col min="18" max="19" width="10.375" style="22" customWidth="1"/>
    <col min="20" max="21" width="14.25" style="38" customWidth="1"/>
    <col min="22" max="22" width="14.25" style="39" customWidth="1"/>
    <col min="23" max="23" width="10.25" style="39"/>
    <col min="24" max="24" width="12.75" style="43" bestFit="1" customWidth="1"/>
  </cols>
  <sheetData>
    <row r="1" spans="1:25" ht="13.5" thickBot="1">
      <c r="A1" s="1"/>
      <c r="B1" s="11"/>
      <c r="C1" s="4"/>
      <c r="D1" s="11"/>
      <c r="E1" s="11"/>
      <c r="F1" s="4"/>
      <c r="G1" s="22"/>
      <c r="H1" s="4"/>
      <c r="I1" s="4"/>
      <c r="J1" s="33"/>
      <c r="K1" s="4"/>
      <c r="L1" s="33"/>
      <c r="M1" s="6"/>
      <c r="N1" s="6"/>
      <c r="O1" s="7"/>
      <c r="P1" s="7"/>
    </row>
    <row r="2" spans="1:25">
      <c r="A2" s="2" t="s">
        <v>1</v>
      </c>
      <c r="B2" s="11"/>
      <c r="C2" s="4"/>
      <c r="D2" s="11"/>
      <c r="E2" s="11"/>
      <c r="F2" s="4"/>
      <c r="G2" s="22"/>
      <c r="H2" s="4"/>
      <c r="I2" s="4"/>
      <c r="J2" s="33"/>
      <c r="K2" s="4"/>
      <c r="L2" s="33"/>
      <c r="M2" s="8" t="s">
        <v>2</v>
      </c>
      <c r="N2" s="6"/>
      <c r="O2" s="20" t="s">
        <v>3</v>
      </c>
      <c r="P2" s="20"/>
    </row>
    <row r="3" spans="1:25">
      <c r="A3" s="2" t="s">
        <v>4</v>
      </c>
      <c r="B3" s="11"/>
      <c r="C3" s="4"/>
      <c r="D3" s="11"/>
      <c r="E3" s="11"/>
      <c r="F3" s="4"/>
      <c r="H3" s="4"/>
      <c r="I3" s="4"/>
      <c r="J3" s="33"/>
      <c r="K3" s="4"/>
      <c r="L3" s="33"/>
      <c r="M3" s="10" t="s">
        <v>5</v>
      </c>
      <c r="N3" s="6"/>
      <c r="O3" s="20" t="s">
        <v>5</v>
      </c>
      <c r="P3" s="20"/>
    </row>
    <row r="4" spans="1:25">
      <c r="A4" s="3"/>
      <c r="B4" s="11"/>
      <c r="C4" s="11"/>
      <c r="D4" s="11"/>
      <c r="E4" s="11"/>
      <c r="F4" s="11"/>
      <c r="G4" s="22"/>
      <c r="H4" s="11"/>
      <c r="I4" s="12"/>
      <c r="J4" s="34"/>
      <c r="K4" s="11"/>
      <c r="L4" s="34"/>
      <c r="M4" s="10" t="s">
        <v>6</v>
      </c>
      <c r="N4" s="6"/>
      <c r="O4" s="20" t="s">
        <v>7</v>
      </c>
      <c r="P4" s="20"/>
    </row>
    <row r="5" spans="1:25">
      <c r="A5" s="3"/>
      <c r="B5" s="11"/>
      <c r="C5" s="11"/>
      <c r="D5" s="11"/>
      <c r="E5" s="11" t="s">
        <v>8</v>
      </c>
      <c r="F5" s="11"/>
      <c r="G5" s="22"/>
      <c r="H5" s="11"/>
      <c r="I5" s="11"/>
      <c r="J5" s="34" t="s">
        <v>9</v>
      </c>
      <c r="K5" s="11"/>
      <c r="L5" s="34" t="s">
        <v>9</v>
      </c>
      <c r="M5" s="10" t="s">
        <v>10</v>
      </c>
      <c r="N5" s="6"/>
      <c r="O5" s="20" t="s">
        <v>10</v>
      </c>
      <c r="P5" s="20"/>
      <c r="Q5" s="41"/>
      <c r="R5" s="40" t="s">
        <v>11</v>
      </c>
      <c r="S5" s="40" t="s">
        <v>9</v>
      </c>
      <c r="T5" s="40"/>
      <c r="U5" s="40"/>
      <c r="V5" s="40"/>
      <c r="W5" s="40"/>
    </row>
    <row r="6" spans="1:25">
      <c r="A6" s="3"/>
      <c r="B6" s="11" t="s">
        <v>12</v>
      </c>
      <c r="C6" s="11"/>
      <c r="D6" s="11"/>
      <c r="E6" s="11" t="s">
        <v>6</v>
      </c>
      <c r="F6" s="11"/>
      <c r="G6" s="22" t="s">
        <v>13</v>
      </c>
      <c r="H6" s="11"/>
      <c r="I6" s="11"/>
      <c r="J6" s="34" t="s">
        <v>14</v>
      </c>
      <c r="K6" s="11"/>
      <c r="L6" s="34" t="s">
        <v>15</v>
      </c>
      <c r="M6" s="10" t="s">
        <v>16</v>
      </c>
      <c r="N6" s="6"/>
      <c r="O6" s="20" t="s">
        <v>16</v>
      </c>
      <c r="P6" s="20"/>
      <c r="Q6" s="41" t="s">
        <v>17</v>
      </c>
      <c r="R6" s="40" t="s">
        <v>14</v>
      </c>
      <c r="S6" s="40" t="s">
        <v>14</v>
      </c>
      <c r="T6" s="40" t="s">
        <v>18</v>
      </c>
      <c r="U6" s="40" t="s">
        <v>18</v>
      </c>
      <c r="V6" s="40" t="s">
        <v>19</v>
      </c>
      <c r="W6" s="41"/>
    </row>
    <row r="7" spans="1:25">
      <c r="A7" s="3"/>
      <c r="B7" s="11" t="s">
        <v>20</v>
      </c>
      <c r="C7" s="11" t="s">
        <v>21</v>
      </c>
      <c r="D7" s="11" t="s">
        <v>10</v>
      </c>
      <c r="E7" s="11" t="s">
        <v>22</v>
      </c>
      <c r="F7" s="11" t="s">
        <v>23</v>
      </c>
      <c r="G7" s="22" t="s">
        <v>24</v>
      </c>
      <c r="H7" s="11" t="s">
        <v>9</v>
      </c>
      <c r="I7" s="11" t="s">
        <v>9</v>
      </c>
      <c r="J7" s="34" t="s">
        <v>25</v>
      </c>
      <c r="K7" s="11" t="s">
        <v>9</v>
      </c>
      <c r="L7" s="34" t="s">
        <v>26</v>
      </c>
      <c r="M7" s="10" t="s">
        <v>27</v>
      </c>
      <c r="N7" s="6"/>
      <c r="O7" s="20" t="s">
        <v>28</v>
      </c>
      <c r="P7" s="20"/>
      <c r="Q7" s="41" t="s">
        <v>29</v>
      </c>
      <c r="R7" s="40" t="s">
        <v>30</v>
      </c>
      <c r="S7" s="40" t="s">
        <v>30</v>
      </c>
      <c r="T7" s="40" t="s">
        <v>31</v>
      </c>
      <c r="U7" s="40" t="s">
        <v>32</v>
      </c>
      <c r="V7" s="40" t="s">
        <v>33</v>
      </c>
      <c r="W7" s="41"/>
    </row>
    <row r="8" spans="1:25" ht="13.5" thickBot="1">
      <c r="A8" s="3" t="s">
        <v>34</v>
      </c>
      <c r="B8" s="11" t="s">
        <v>35</v>
      </c>
      <c r="C8" s="11" t="s">
        <v>36</v>
      </c>
      <c r="D8" s="11" t="s">
        <v>37</v>
      </c>
      <c r="E8" s="11" t="s">
        <v>38</v>
      </c>
      <c r="F8" s="11" t="s">
        <v>39</v>
      </c>
      <c r="G8" s="22" t="s">
        <v>40</v>
      </c>
      <c r="H8" s="11" t="s">
        <v>6</v>
      </c>
      <c r="I8" s="11" t="s">
        <v>21</v>
      </c>
      <c r="J8" s="34" t="s">
        <v>6</v>
      </c>
      <c r="K8" s="11" t="s">
        <v>10</v>
      </c>
      <c r="L8" s="34" t="s">
        <v>10</v>
      </c>
      <c r="M8" s="14" t="s">
        <v>29</v>
      </c>
      <c r="N8" s="6"/>
      <c r="O8" s="20" t="s">
        <v>41</v>
      </c>
      <c r="P8" s="20"/>
      <c r="Q8" s="41" t="s">
        <v>42</v>
      </c>
      <c r="R8" s="40" t="s">
        <v>43</v>
      </c>
      <c r="S8" s="40" t="s">
        <v>43</v>
      </c>
      <c r="T8" s="40" t="s">
        <v>44</v>
      </c>
      <c r="U8" s="40" t="s">
        <v>44</v>
      </c>
      <c r="V8" s="40" t="s">
        <v>43</v>
      </c>
      <c r="W8" s="41"/>
    </row>
    <row r="9" spans="1:25">
      <c r="A9" s="1">
        <v>1871.01</v>
      </c>
      <c r="B9" s="11">
        <v>4.4400000000000004</v>
      </c>
      <c r="C9" s="4">
        <v>0.26</v>
      </c>
      <c r="D9" s="11">
        <v>0.4</v>
      </c>
      <c r="E9" s="11">
        <v>12.46406116</v>
      </c>
      <c r="F9" s="4">
        <f>1871+1/24</f>
        <v>1871.0416666666667</v>
      </c>
      <c r="G9" s="22">
        <v>5.32</v>
      </c>
      <c r="H9" s="4">
        <f>B9*$E$1839/E9</f>
        <v>108.5415084725082</v>
      </c>
      <c r="I9" s="4">
        <f>C9*$E$1839/E9</f>
        <v>6.3560342799216505</v>
      </c>
      <c r="J9" s="33">
        <f>H9</f>
        <v>108.5415084725082</v>
      </c>
      <c r="K9" s="4">
        <f>D9*$E$1838/E9</f>
        <v>9.7723846534783867</v>
      </c>
      <c r="L9" s="33">
        <f>K9*(J9/H9)</f>
        <v>9.7723846534783867</v>
      </c>
      <c r="M9" s="15" t="s">
        <v>45</v>
      </c>
      <c r="N9" s="6"/>
      <c r="O9" s="7" t="s">
        <v>45</v>
      </c>
      <c r="P9" s="7"/>
      <c r="R9" s="22">
        <f>((G9/G10+G9/1200+((1+G10/1200)^(-119))*(1-G9/G10)))</f>
        <v>1.0041769357097787</v>
      </c>
      <c r="S9" s="22">
        <v>1</v>
      </c>
      <c r="T9" s="39">
        <f>(($J129/$J9)^(1/10)-1)</f>
        <v>0.13060944596425705</v>
      </c>
      <c r="U9" s="39">
        <f t="shared" ref="U9:U72" si="0">(($S129/$S9)^(1/10)-1)</f>
        <v>9.2503676352099218E-2</v>
      </c>
      <c r="V9" s="39">
        <f t="shared" ref="V9:V72" si="1">T9-U9</f>
        <v>3.8105769612157836E-2</v>
      </c>
      <c r="Y9" s="37"/>
    </row>
    <row r="10" spans="1:25">
      <c r="A10" s="1">
        <v>1871.02</v>
      </c>
      <c r="B10" s="11">
        <v>4.5</v>
      </c>
      <c r="C10" s="4">
        <v>0.26</v>
      </c>
      <c r="D10" s="11">
        <v>0.4</v>
      </c>
      <c r="E10" s="11">
        <v>12.844641319999999</v>
      </c>
      <c r="F10" s="4">
        <f>F9+1/12</f>
        <v>1871.125</v>
      </c>
      <c r="G10" s="22">
        <f>G9*11/12+G21*1/12</f>
        <v>5.3233333333333333</v>
      </c>
      <c r="H10" s="4">
        <f t="shared" ref="H10:H73" si="2">B10*$E$1839/E10</f>
        <v>106.74879631438398</v>
      </c>
      <c r="I10" s="4">
        <f t="shared" ref="I10:I73" si="3">C10*$E$1839/E10</f>
        <v>6.1677082314977412</v>
      </c>
      <c r="J10" s="33">
        <f>J9*((H10+(I10/12))/H9)</f>
        <v>107.26277200034212</v>
      </c>
      <c r="K10" s="4">
        <f>D10*$E$1839/E10</f>
        <v>9.4887818946119111</v>
      </c>
      <c r="L10" s="33">
        <f t="shared" ref="L10:L73" si="4">K10*(J10/H10)</f>
        <v>9.5344686222526356</v>
      </c>
      <c r="M10" s="15" t="s">
        <v>45</v>
      </c>
      <c r="N10" s="6"/>
      <c r="O10" s="7" t="s">
        <v>45</v>
      </c>
      <c r="P10" s="7"/>
      <c r="R10" s="22">
        <f>((G10/G11+G10/1200+((1+G11/1200)^(-119))*(1-G10/G11)))</f>
        <v>1.0041797523411402</v>
      </c>
      <c r="S10" s="22">
        <f>S9*R9*E9/E10</f>
        <v>0.97442368613747099</v>
      </c>
      <c r="T10" s="39">
        <f t="shared" ref="T10:T72" si="5">(($J130/$J10)^(1/10)-1)</f>
        <v>0.13085848171395131</v>
      </c>
      <c r="U10" s="39">
        <f t="shared" si="0"/>
        <v>9.4634634344509472E-2</v>
      </c>
      <c r="V10" s="39">
        <f t="shared" si="1"/>
        <v>3.6223847369441842E-2</v>
      </c>
      <c r="Y10" s="37"/>
    </row>
    <row r="11" spans="1:25">
      <c r="A11" s="1">
        <v>1871.03</v>
      </c>
      <c r="B11" s="11">
        <v>4.6100000000000003</v>
      </c>
      <c r="C11" s="4">
        <v>0.26</v>
      </c>
      <c r="D11" s="11">
        <v>0.4</v>
      </c>
      <c r="E11" s="11">
        <v>13.0349719</v>
      </c>
      <c r="F11" s="4">
        <f t="shared" ref="F11:F74" si="6">F10+1/12</f>
        <v>1871.2083333333333</v>
      </c>
      <c r="G11" s="22">
        <f>G9*10/12+G21*2/12</f>
        <v>5.3266666666666671</v>
      </c>
      <c r="H11" s="4">
        <f t="shared" si="2"/>
        <v>107.7614137396031</v>
      </c>
      <c r="I11" s="4">
        <f t="shared" si="3"/>
        <v>6.0776502326023429</v>
      </c>
      <c r="J11" s="33">
        <f t="shared" ref="J11:J74" si="7">J10*((H11+(I11/12))/H10)</f>
        <v>108.78917440702372</v>
      </c>
      <c r="K11" s="4">
        <f t="shared" ref="K11:K74" si="8">D11*$E$1839/E11</f>
        <v>9.3502311270805283</v>
      </c>
      <c r="L11" s="33">
        <f t="shared" si="4"/>
        <v>9.4394077576593247</v>
      </c>
      <c r="M11" s="15" t="s">
        <v>45</v>
      </c>
      <c r="N11" s="6"/>
      <c r="O11" s="7" t="s">
        <v>45</v>
      </c>
      <c r="P11" s="7"/>
      <c r="R11" s="22">
        <f t="shared" ref="R11:R74" si="9">((G11/G12+G11/1200+((1+G12/1200)^(-119))*(1-G11/G12)))</f>
        <v>1.0041825689642252</v>
      </c>
      <c r="S11" s="22">
        <f t="shared" ref="S11:S74" si="10">S10*R10*E10/E11</f>
        <v>0.96420898578857406</v>
      </c>
      <c r="T11" s="39">
        <f t="shared" si="5"/>
        <v>0.13095087292935181</v>
      </c>
      <c r="U11" s="39">
        <f t="shared" si="0"/>
        <v>9.6185995634464394E-2</v>
      </c>
      <c r="V11" s="39">
        <f t="shared" si="1"/>
        <v>3.476487729488742E-2</v>
      </c>
      <c r="Y11" s="37"/>
    </row>
    <row r="12" spans="1:25">
      <c r="A12" s="1">
        <v>1871.04</v>
      </c>
      <c r="B12" s="11">
        <v>4.74</v>
      </c>
      <c r="C12" s="4">
        <v>0.26</v>
      </c>
      <c r="D12" s="11">
        <v>0.4</v>
      </c>
      <c r="E12" s="11">
        <v>12.559226450000001</v>
      </c>
      <c r="F12" s="4">
        <f t="shared" si="6"/>
        <v>1871.2916666666665</v>
      </c>
      <c r="G12" s="22">
        <f>G9*9/12+G21*3/12</f>
        <v>5.33</v>
      </c>
      <c r="H12" s="4">
        <f t="shared" si="2"/>
        <v>114.9973691253891</v>
      </c>
      <c r="I12" s="4">
        <f t="shared" si="3"/>
        <v>6.3078725680593175</v>
      </c>
      <c r="J12" s="33">
        <f t="shared" si="7"/>
        <v>116.62481121407306</v>
      </c>
      <c r="K12" s="4">
        <f t="shared" si="8"/>
        <v>9.7044193354758743</v>
      </c>
      <c r="L12" s="33">
        <f t="shared" si="4"/>
        <v>9.8417562205968832</v>
      </c>
      <c r="M12" s="15" t="s">
        <v>45</v>
      </c>
      <c r="N12" s="6"/>
      <c r="O12" s="7" t="s">
        <v>45</v>
      </c>
      <c r="P12" s="7"/>
      <c r="R12" s="22">
        <f t="shared" si="9"/>
        <v>1.0041853855790357</v>
      </c>
      <c r="S12" s="22">
        <f t="shared" si="10"/>
        <v>1.004919008380089</v>
      </c>
      <c r="T12" s="39">
        <f t="shared" si="5"/>
        <v>0.12205603761969908</v>
      </c>
      <c r="U12" s="39">
        <f t="shared" si="0"/>
        <v>9.0971906239022626E-2</v>
      </c>
      <c r="V12" s="39">
        <f t="shared" si="1"/>
        <v>3.108413138067645E-2</v>
      </c>
      <c r="Y12" s="37"/>
    </row>
    <row r="13" spans="1:25">
      <c r="A13" s="1">
        <v>1871.05</v>
      </c>
      <c r="B13" s="11">
        <v>4.8600000000000003</v>
      </c>
      <c r="C13" s="4">
        <v>0.26</v>
      </c>
      <c r="D13" s="11">
        <v>0.4</v>
      </c>
      <c r="E13" s="11">
        <v>12.273811569999999</v>
      </c>
      <c r="F13" s="4">
        <f t="shared" si="6"/>
        <v>1871.3749999999998</v>
      </c>
      <c r="G13" s="22">
        <f>G9*8/12+G21*4/12</f>
        <v>5.3333333333333339</v>
      </c>
      <c r="H13" s="4">
        <f t="shared" si="2"/>
        <v>120.65054050687209</v>
      </c>
      <c r="I13" s="4">
        <f t="shared" si="3"/>
        <v>6.454555664976696</v>
      </c>
      <c r="J13" s="33">
        <f t="shared" si="7"/>
        <v>122.90347795177786</v>
      </c>
      <c r="K13" s="4">
        <f t="shared" si="8"/>
        <v>9.9300856384256875</v>
      </c>
      <c r="L13" s="33">
        <f t="shared" si="4"/>
        <v>10.115512588623693</v>
      </c>
      <c r="M13" s="15" t="s">
        <v>45</v>
      </c>
      <c r="N13" s="6"/>
      <c r="O13" s="7" t="s">
        <v>45</v>
      </c>
      <c r="P13" s="7"/>
      <c r="R13" s="22">
        <f t="shared" si="9"/>
        <v>1.0041882021855737</v>
      </c>
      <c r="S13" s="22">
        <f t="shared" si="10"/>
        <v>1.0325911467539233</v>
      </c>
      <c r="T13" s="39">
        <f t="shared" si="5"/>
        <v>0.12263809890224753</v>
      </c>
      <c r="U13" s="39">
        <f t="shared" si="0"/>
        <v>8.9488437190410108E-2</v>
      </c>
      <c r="V13" s="39">
        <f t="shared" si="1"/>
        <v>3.3149661711837419E-2</v>
      </c>
      <c r="Y13" s="37"/>
    </row>
    <row r="14" spans="1:25">
      <c r="A14" s="1">
        <v>1871.06</v>
      </c>
      <c r="B14" s="11">
        <v>4.82</v>
      </c>
      <c r="C14" s="4">
        <v>0.26</v>
      </c>
      <c r="D14" s="11">
        <v>0.4</v>
      </c>
      <c r="E14" s="11">
        <v>12.08348099</v>
      </c>
      <c r="F14" s="4">
        <f t="shared" si="6"/>
        <v>1871.458333333333</v>
      </c>
      <c r="G14" s="22">
        <f>G9*7/12+G21*5/12</f>
        <v>5.3366666666666669</v>
      </c>
      <c r="H14" s="4">
        <f t="shared" si="2"/>
        <v>121.54229408027564</v>
      </c>
      <c r="I14" s="4">
        <f t="shared" si="3"/>
        <v>6.5562233321310508</v>
      </c>
      <c r="J14" s="33">
        <f t="shared" si="7"/>
        <v>124.36843757027853</v>
      </c>
      <c r="K14" s="4">
        <f t="shared" si="8"/>
        <v>10.086497434047772</v>
      </c>
      <c r="L14" s="33">
        <f t="shared" si="4"/>
        <v>10.321032163508592</v>
      </c>
      <c r="M14" s="15" t="s">
        <v>45</v>
      </c>
      <c r="N14" s="6"/>
      <c r="O14" s="7" t="s">
        <v>45</v>
      </c>
      <c r="P14" s="7"/>
      <c r="R14" s="22">
        <f t="shared" si="9"/>
        <v>1.0041910187838414</v>
      </c>
      <c r="S14" s="22">
        <f t="shared" si="10"/>
        <v>1.0532486237736511</v>
      </c>
      <c r="T14" s="39">
        <f t="shared" si="5"/>
        <v>0.12309279994112088</v>
      </c>
      <c r="U14" s="39">
        <f t="shared" si="0"/>
        <v>8.7724911019543717E-2</v>
      </c>
      <c r="V14" s="39">
        <f t="shared" si="1"/>
        <v>3.5367888921577162E-2</v>
      </c>
      <c r="Y14" s="37"/>
    </row>
    <row r="15" spans="1:25">
      <c r="A15" s="1">
        <v>1871.07</v>
      </c>
      <c r="B15" s="11">
        <v>4.7300000000000004</v>
      </c>
      <c r="C15" s="4">
        <v>0.26</v>
      </c>
      <c r="D15" s="11">
        <v>0.4</v>
      </c>
      <c r="E15" s="11">
        <v>12.08348099</v>
      </c>
      <c r="F15" s="4">
        <f t="shared" si="6"/>
        <v>1871.5416666666663</v>
      </c>
      <c r="G15" s="22">
        <f>G9*6/12+G21*6/12</f>
        <v>5.34</v>
      </c>
      <c r="H15" s="4">
        <f t="shared" si="2"/>
        <v>119.27283215761491</v>
      </c>
      <c r="I15" s="4">
        <f t="shared" si="3"/>
        <v>6.5562233321310508</v>
      </c>
      <c r="J15" s="33">
        <f t="shared" si="7"/>
        <v>122.60526124234583</v>
      </c>
      <c r="K15" s="4">
        <f t="shared" si="8"/>
        <v>10.086497434047772</v>
      </c>
      <c r="L15" s="33">
        <f t="shared" si="4"/>
        <v>10.36830961880303</v>
      </c>
      <c r="M15" s="15" t="s">
        <v>45</v>
      </c>
      <c r="N15" s="6"/>
      <c r="O15" s="7" t="s">
        <v>45</v>
      </c>
      <c r="P15" s="7"/>
      <c r="R15" s="22">
        <f t="shared" si="9"/>
        <v>1.0041938353738404</v>
      </c>
      <c r="S15" s="22">
        <f t="shared" si="10"/>
        <v>1.0576628085399415</v>
      </c>
      <c r="T15" s="39">
        <f t="shared" si="5"/>
        <v>0.12002181566560766</v>
      </c>
      <c r="U15" s="39">
        <f t="shared" si="0"/>
        <v>8.6580856149985452E-2</v>
      </c>
      <c r="V15" s="39">
        <f t="shared" si="1"/>
        <v>3.3440959515622204E-2</v>
      </c>
      <c r="Y15" s="37"/>
    </row>
    <row r="16" spans="1:25">
      <c r="A16" s="1">
        <v>1871.08</v>
      </c>
      <c r="B16" s="11">
        <v>4.79</v>
      </c>
      <c r="C16" s="4">
        <v>0.26</v>
      </c>
      <c r="D16" s="11">
        <v>0.4</v>
      </c>
      <c r="E16" s="11">
        <v>11.893231399999999</v>
      </c>
      <c r="F16" s="4">
        <f t="shared" si="6"/>
        <v>1871.6249999999995</v>
      </c>
      <c r="G16" s="22">
        <f>G9*5/12+G21*7/12</f>
        <v>5.3433333333333337</v>
      </c>
      <c r="H16" s="4">
        <f t="shared" si="2"/>
        <v>122.71795199410651</v>
      </c>
      <c r="I16" s="4">
        <f t="shared" si="3"/>
        <v>6.6610996907030673</v>
      </c>
      <c r="J16" s="33">
        <f t="shared" si="7"/>
        <v>126.71723682251088</v>
      </c>
      <c r="K16" s="4">
        <f t="shared" si="8"/>
        <v>10.247845678004721</v>
      </c>
      <c r="L16" s="33">
        <f t="shared" si="4"/>
        <v>10.581815183508217</v>
      </c>
      <c r="M16" s="15" t="s">
        <v>45</v>
      </c>
      <c r="N16" s="6"/>
      <c r="O16" s="7" t="s">
        <v>45</v>
      </c>
      <c r="P16" s="7"/>
      <c r="R16" s="22">
        <f t="shared" si="9"/>
        <v>1.0041966519555729</v>
      </c>
      <c r="S16" s="22">
        <f t="shared" si="10"/>
        <v>1.0790882870419878</v>
      </c>
      <c r="T16" s="39">
        <f t="shared" si="5"/>
        <v>0.11193301028006664</v>
      </c>
      <c r="U16" s="39">
        <f t="shared" si="0"/>
        <v>8.2668610945189513E-2</v>
      </c>
      <c r="V16" s="39">
        <f t="shared" si="1"/>
        <v>2.9264399334877123E-2</v>
      </c>
      <c r="Y16" s="37"/>
    </row>
    <row r="17" spans="1:25">
      <c r="A17" s="1">
        <v>1871.09</v>
      </c>
      <c r="B17" s="11">
        <v>4.84</v>
      </c>
      <c r="C17" s="4">
        <v>0.26</v>
      </c>
      <c r="D17" s="11">
        <v>0.4</v>
      </c>
      <c r="E17" s="11">
        <v>12.178646280000001</v>
      </c>
      <c r="F17" s="4">
        <f t="shared" si="6"/>
        <v>1871.7083333333328</v>
      </c>
      <c r="G17" s="22">
        <f>G9*4/12+G21*8/12</f>
        <v>5.3466666666666676</v>
      </c>
      <c r="H17" s="4">
        <f t="shared" si="2"/>
        <v>121.09293316301162</v>
      </c>
      <c r="I17" s="4">
        <f t="shared" si="3"/>
        <v>6.5049922773518638</v>
      </c>
      <c r="J17" s="33">
        <f t="shared" si="7"/>
        <v>125.59900861504103</v>
      </c>
      <c r="K17" s="4">
        <f t="shared" si="8"/>
        <v>10.007680426695176</v>
      </c>
      <c r="L17" s="33">
        <f t="shared" si="4"/>
        <v>10.380083356614962</v>
      </c>
      <c r="M17" s="15" t="s">
        <v>45</v>
      </c>
      <c r="N17" s="6"/>
      <c r="O17" s="7" t="s">
        <v>45</v>
      </c>
      <c r="P17" s="7"/>
      <c r="R17" s="22">
        <f t="shared" si="9"/>
        <v>1.0041994685290414</v>
      </c>
      <c r="S17" s="22">
        <f t="shared" si="10"/>
        <v>1.0582215453478223</v>
      </c>
      <c r="T17" s="39">
        <f t="shared" si="5"/>
        <v>0.11002820544053638</v>
      </c>
      <c r="U17" s="39">
        <f t="shared" si="0"/>
        <v>8.1047904784233182E-2</v>
      </c>
      <c r="V17" s="39">
        <f t="shared" si="1"/>
        <v>2.8980300656303193E-2</v>
      </c>
      <c r="Y17" s="37"/>
    </row>
    <row r="18" spans="1:25">
      <c r="A18" s="1">
        <v>1871.1</v>
      </c>
      <c r="B18" s="11">
        <v>4.59</v>
      </c>
      <c r="C18" s="4">
        <v>0.26</v>
      </c>
      <c r="D18" s="11">
        <v>0.4</v>
      </c>
      <c r="E18" s="11">
        <v>12.368895869999999</v>
      </c>
      <c r="F18" s="4">
        <f t="shared" si="6"/>
        <v>1871.7916666666661</v>
      </c>
      <c r="G18" s="22">
        <f>G9*3/12+G21*9/12</f>
        <v>5.3500000000000005</v>
      </c>
      <c r="H18" s="4">
        <f t="shared" si="2"/>
        <v>113.07177412594712</v>
      </c>
      <c r="I18" s="4">
        <f t="shared" si="3"/>
        <v>6.4049370964588785</v>
      </c>
      <c r="J18" s="33">
        <f t="shared" si="7"/>
        <v>117.8329748261836</v>
      </c>
      <c r="K18" s="4">
        <f t="shared" si="8"/>
        <v>9.8537493791675068</v>
      </c>
      <c r="L18" s="33">
        <f t="shared" si="4"/>
        <v>10.268668830168506</v>
      </c>
      <c r="M18" s="15" t="s">
        <v>45</v>
      </c>
      <c r="N18" s="6"/>
      <c r="O18" s="7" t="s">
        <v>45</v>
      </c>
      <c r="P18" s="7"/>
      <c r="R18" s="22">
        <f t="shared" si="9"/>
        <v>1.0042022850942474</v>
      </c>
      <c r="S18" s="22">
        <f t="shared" si="10"/>
        <v>1.0463203456452661</v>
      </c>
      <c r="T18" s="39">
        <f t="shared" si="5"/>
        <v>0.11476525767910184</v>
      </c>
      <c r="U18" s="39">
        <f t="shared" si="0"/>
        <v>8.1652652124726721E-2</v>
      </c>
      <c r="V18" s="39">
        <f t="shared" si="1"/>
        <v>3.3112605554375119E-2</v>
      </c>
      <c r="Y18" s="37"/>
    </row>
    <row r="19" spans="1:25">
      <c r="A19" s="1">
        <v>1871.11</v>
      </c>
      <c r="B19" s="11">
        <v>4.6399999999999997</v>
      </c>
      <c r="C19" s="4">
        <v>0.26</v>
      </c>
      <c r="D19" s="11">
        <v>0.4</v>
      </c>
      <c r="E19" s="11">
        <v>12.368895869999999</v>
      </c>
      <c r="F19" s="4">
        <f t="shared" si="6"/>
        <v>1871.8749999999993</v>
      </c>
      <c r="G19" s="22">
        <f>G9*2/12+G21*10/12</f>
        <v>5.3533333333333335</v>
      </c>
      <c r="H19" s="4">
        <f t="shared" si="2"/>
        <v>114.30349279834307</v>
      </c>
      <c r="I19" s="4">
        <f t="shared" si="3"/>
        <v>6.4049370964588785</v>
      </c>
      <c r="J19" s="33">
        <f t="shared" si="7"/>
        <v>119.67277799158883</v>
      </c>
      <c r="K19" s="4">
        <f t="shared" si="8"/>
        <v>9.8537493791675068</v>
      </c>
      <c r="L19" s="33">
        <f t="shared" si="4"/>
        <v>10.316618792378348</v>
      </c>
      <c r="M19" s="15" t="s">
        <v>45</v>
      </c>
      <c r="N19" s="6"/>
      <c r="O19" s="7" t="s">
        <v>45</v>
      </c>
      <c r="P19" s="7"/>
      <c r="R19" s="22">
        <f t="shared" si="9"/>
        <v>1.004205101651193</v>
      </c>
      <c r="S19" s="22">
        <f t="shared" si="10"/>
        <v>1.050717282037579</v>
      </c>
      <c r="T19" s="39">
        <f t="shared" si="5"/>
        <v>0.11526991934606401</v>
      </c>
      <c r="U19" s="39">
        <f t="shared" si="0"/>
        <v>8.2593250229019644E-2</v>
      </c>
      <c r="V19" s="39">
        <f t="shared" si="1"/>
        <v>3.2676669117044366E-2</v>
      </c>
      <c r="Y19" s="37"/>
    </row>
    <row r="20" spans="1:25">
      <c r="A20" s="1">
        <v>1871.12</v>
      </c>
      <c r="B20" s="11">
        <v>4.74</v>
      </c>
      <c r="C20" s="4">
        <v>0.26</v>
      </c>
      <c r="D20" s="11">
        <v>0.4</v>
      </c>
      <c r="E20" s="11">
        <v>12.654391739999999</v>
      </c>
      <c r="F20" s="4">
        <f t="shared" si="6"/>
        <v>1871.9583333333326</v>
      </c>
      <c r="G20" s="22">
        <f>G9*1/12+G21*11/12</f>
        <v>5.3566666666666665</v>
      </c>
      <c r="H20" s="4">
        <f t="shared" si="2"/>
        <v>114.13255015922246</v>
      </c>
      <c r="I20" s="4">
        <f t="shared" si="3"/>
        <v>6.2604352408012316</v>
      </c>
      <c r="J20" s="33">
        <f t="shared" si="7"/>
        <v>120.04001488170329</v>
      </c>
      <c r="K20" s="4">
        <f t="shared" si="8"/>
        <v>9.631438832001896</v>
      </c>
      <c r="L20" s="33">
        <f t="shared" si="4"/>
        <v>10.129959061747114</v>
      </c>
      <c r="M20" s="15" t="s">
        <v>45</v>
      </c>
      <c r="N20" s="6"/>
      <c r="O20" s="7" t="s">
        <v>45</v>
      </c>
      <c r="P20" s="7"/>
      <c r="R20" s="22">
        <f t="shared" si="9"/>
        <v>1.0042079181998806</v>
      </c>
      <c r="S20" s="22">
        <f t="shared" si="10"/>
        <v>1.0313307279996851</v>
      </c>
      <c r="T20" s="39">
        <f t="shared" si="5"/>
        <v>0.11213517395572437</v>
      </c>
      <c r="U20" s="39">
        <f t="shared" si="0"/>
        <v>8.4999177747215882E-2</v>
      </c>
      <c r="V20" s="39">
        <f t="shared" si="1"/>
        <v>2.7135996208508484E-2</v>
      </c>
      <c r="Y20" s="37"/>
    </row>
    <row r="21" spans="1:25">
      <c r="A21" s="1">
        <v>1872.01</v>
      </c>
      <c r="B21" s="11">
        <v>4.8600000000000003</v>
      </c>
      <c r="C21" s="4">
        <v>0.26329999999999998</v>
      </c>
      <c r="D21" s="11">
        <v>0.40250000000000002</v>
      </c>
      <c r="E21" s="11">
        <v>12.654391739999999</v>
      </c>
      <c r="F21" s="4">
        <f t="shared" si="6"/>
        <v>1872.0416666666658</v>
      </c>
      <c r="G21" s="22">
        <v>5.36</v>
      </c>
      <c r="H21" s="4">
        <f t="shared" si="2"/>
        <v>117.02198180882303</v>
      </c>
      <c r="I21" s="4">
        <f t="shared" si="3"/>
        <v>6.3398946111652466</v>
      </c>
      <c r="J21" s="33">
        <f t="shared" si="7"/>
        <v>123.63467306292701</v>
      </c>
      <c r="K21" s="4">
        <f t="shared" si="8"/>
        <v>9.6916353247019078</v>
      </c>
      <c r="L21" s="33">
        <f t="shared" si="4"/>
        <v>10.239291339059285</v>
      </c>
      <c r="M21" s="15" t="s">
        <v>45</v>
      </c>
      <c r="N21" s="6"/>
      <c r="O21" s="7" t="s">
        <v>45</v>
      </c>
      <c r="P21" s="7"/>
      <c r="R21" s="22">
        <f t="shared" si="9"/>
        <v>1.0030599998857486</v>
      </c>
      <c r="S21" s="22">
        <f t="shared" si="10"/>
        <v>1.0356704833401311</v>
      </c>
      <c r="T21" s="39">
        <f t="shared" si="5"/>
        <v>0.10768446401001164</v>
      </c>
      <c r="U21" s="39">
        <f t="shared" si="0"/>
        <v>8.4930989181411398E-2</v>
      </c>
      <c r="V21" s="39">
        <f t="shared" si="1"/>
        <v>2.275347482860024E-2</v>
      </c>
      <c r="Y21" s="37"/>
    </row>
    <row r="22" spans="1:25">
      <c r="A22" s="1">
        <v>1872.02</v>
      </c>
      <c r="B22" s="11">
        <v>4.88</v>
      </c>
      <c r="C22" s="4">
        <v>0.26669999999999999</v>
      </c>
      <c r="D22" s="11">
        <v>0.40500000000000003</v>
      </c>
      <c r="E22" s="11">
        <v>12.654391739999999</v>
      </c>
      <c r="F22" s="4">
        <f t="shared" si="6"/>
        <v>1872.1249999999991</v>
      </c>
      <c r="G22" s="22">
        <f>G21*11/12+G33*1/12</f>
        <v>5.378333333333333</v>
      </c>
      <c r="H22" s="4">
        <f t="shared" si="2"/>
        <v>117.50355375042311</v>
      </c>
      <c r="I22" s="4">
        <f t="shared" si="3"/>
        <v>6.421761841237263</v>
      </c>
      <c r="J22" s="33">
        <f t="shared" si="7"/>
        <v>124.70884468228545</v>
      </c>
      <c r="K22" s="4">
        <f t="shared" si="8"/>
        <v>9.7518318174019178</v>
      </c>
      <c r="L22" s="33">
        <f t="shared" si="4"/>
        <v>10.349811904984756</v>
      </c>
      <c r="M22" s="15" t="s">
        <v>45</v>
      </c>
      <c r="N22" s="6"/>
      <c r="O22" s="7" t="s">
        <v>45</v>
      </c>
      <c r="P22" s="7"/>
      <c r="R22" s="22">
        <f t="shared" si="9"/>
        <v>1.0030764483003818</v>
      </c>
      <c r="S22" s="22">
        <f t="shared" si="10"/>
        <v>1.0388396349008251</v>
      </c>
      <c r="T22" s="39">
        <f t="shared" si="5"/>
        <v>0.10375207603565961</v>
      </c>
      <c r="U22" s="39">
        <f t="shared" si="0"/>
        <v>8.3909829002996705E-2</v>
      </c>
      <c r="V22" s="39">
        <f t="shared" si="1"/>
        <v>1.9842247032662907E-2</v>
      </c>
      <c r="Y22" s="37"/>
    </row>
    <row r="23" spans="1:25">
      <c r="A23" s="1">
        <v>1872.03</v>
      </c>
      <c r="B23" s="11">
        <v>5.04</v>
      </c>
      <c r="C23" s="4">
        <v>0.27</v>
      </c>
      <c r="D23" s="11">
        <v>0.40749999999999997</v>
      </c>
      <c r="E23" s="11">
        <v>12.844641319999999</v>
      </c>
      <c r="F23" s="4">
        <f t="shared" si="6"/>
        <v>1872.2083333333323</v>
      </c>
      <c r="G23" s="22">
        <f>G21*10/12+G33*2/12</f>
        <v>5.3966666666666665</v>
      </c>
      <c r="H23" s="4">
        <f t="shared" si="2"/>
        <v>119.55865187211008</v>
      </c>
      <c r="I23" s="4">
        <f t="shared" si="3"/>
        <v>6.4049277788630397</v>
      </c>
      <c r="J23" s="33">
        <f t="shared" si="7"/>
        <v>127.45643398880131</v>
      </c>
      <c r="K23" s="4">
        <f t="shared" si="8"/>
        <v>9.6666965551358839</v>
      </c>
      <c r="L23" s="33">
        <f t="shared" si="4"/>
        <v>10.30525731159455</v>
      </c>
      <c r="M23" s="15" t="s">
        <v>45</v>
      </c>
      <c r="N23" s="6"/>
      <c r="O23" s="7" t="s">
        <v>45</v>
      </c>
      <c r="P23" s="7"/>
      <c r="R23" s="22">
        <f t="shared" si="9"/>
        <v>1.0030928953450977</v>
      </c>
      <c r="S23" s="22">
        <f t="shared" si="10"/>
        <v>1.0266013661348654</v>
      </c>
      <c r="T23" s="39">
        <f t="shared" si="5"/>
        <v>0.10166592292535204</v>
      </c>
      <c r="U23" s="39">
        <f t="shared" si="0"/>
        <v>8.5514588498155408E-2</v>
      </c>
      <c r="V23" s="39">
        <f t="shared" si="1"/>
        <v>1.6151334427196629E-2</v>
      </c>
      <c r="Y23" s="37"/>
    </row>
    <row r="24" spans="1:25">
      <c r="A24" s="1">
        <v>1872.04</v>
      </c>
      <c r="B24" s="11">
        <v>5.18</v>
      </c>
      <c r="C24" s="4">
        <v>0.27329999999999999</v>
      </c>
      <c r="D24" s="11">
        <v>0.41</v>
      </c>
      <c r="E24" s="11">
        <v>13.130137189999999</v>
      </c>
      <c r="F24" s="4">
        <f t="shared" si="6"/>
        <v>1872.2916666666656</v>
      </c>
      <c r="G24" s="22">
        <f>G21*9/12+G33*3/12</f>
        <v>5.4150000000000009</v>
      </c>
      <c r="H24" s="4">
        <f t="shared" si="2"/>
        <v>120.20788337246614</v>
      </c>
      <c r="I24" s="4">
        <f t="shared" si="3"/>
        <v>6.3422421864276055</v>
      </c>
      <c r="J24" s="33">
        <f t="shared" si="7"/>
        <v>128.71198536239638</v>
      </c>
      <c r="K24" s="4">
        <f t="shared" si="8"/>
        <v>9.5145235873959688</v>
      </c>
      <c r="L24" s="33">
        <f t="shared" si="4"/>
        <v>10.187628185054541</v>
      </c>
      <c r="M24" s="15" t="s">
        <v>45</v>
      </c>
      <c r="N24" s="6"/>
      <c r="O24" s="7" t="s">
        <v>45</v>
      </c>
      <c r="P24" s="7"/>
      <c r="R24" s="22">
        <f t="shared" si="9"/>
        <v>1.0031093410217495</v>
      </c>
      <c r="S24" s="22">
        <f t="shared" si="10"/>
        <v>1.0073855331848895</v>
      </c>
      <c r="T24" s="39">
        <f t="shared" si="5"/>
        <v>0.10007866793276299</v>
      </c>
      <c r="U24" s="39">
        <f t="shared" si="0"/>
        <v>8.6885497930643041E-2</v>
      </c>
      <c r="V24" s="39">
        <f t="shared" si="1"/>
        <v>1.3193170002119947E-2</v>
      </c>
      <c r="Y24" s="37"/>
    </row>
    <row r="25" spans="1:25">
      <c r="A25" s="1">
        <v>1872.05</v>
      </c>
      <c r="B25" s="11">
        <v>5.18</v>
      </c>
      <c r="C25" s="4">
        <v>0.2767</v>
      </c>
      <c r="D25" s="11">
        <v>0.41249999999999998</v>
      </c>
      <c r="E25" s="11">
        <v>13.130137189999999</v>
      </c>
      <c r="F25" s="4">
        <f t="shared" si="6"/>
        <v>1872.3749999999989</v>
      </c>
      <c r="G25" s="22">
        <f>G21*8/12+G33*4/12</f>
        <v>5.4333333333333336</v>
      </c>
      <c r="H25" s="4">
        <f t="shared" si="2"/>
        <v>120.20788337246614</v>
      </c>
      <c r="I25" s="4">
        <f t="shared" si="3"/>
        <v>6.4211431137377186</v>
      </c>
      <c r="J25" s="33">
        <f t="shared" si="7"/>
        <v>129.28493591499893</v>
      </c>
      <c r="K25" s="4">
        <f t="shared" si="8"/>
        <v>9.572538975123992</v>
      </c>
      <c r="L25" s="33">
        <f t="shared" si="4"/>
        <v>10.295373757709855</v>
      </c>
      <c r="M25" s="15" t="s">
        <v>45</v>
      </c>
      <c r="N25" s="6"/>
      <c r="O25" s="7" t="s">
        <v>45</v>
      </c>
      <c r="P25" s="7"/>
      <c r="R25" s="22">
        <f t="shared" si="9"/>
        <v>1.0031257853321864</v>
      </c>
      <c r="S25" s="22">
        <f t="shared" si="10"/>
        <v>1.0105178383479383</v>
      </c>
      <c r="T25" s="39">
        <f t="shared" si="5"/>
        <v>9.7760663722721741E-2</v>
      </c>
      <c r="U25" s="39">
        <f t="shared" si="0"/>
        <v>8.587668085729061E-2</v>
      </c>
      <c r="V25" s="39">
        <f t="shared" si="1"/>
        <v>1.1883982865431131E-2</v>
      </c>
      <c r="Y25" s="37"/>
    </row>
    <row r="26" spans="1:25">
      <c r="A26" s="1">
        <v>1872.06</v>
      </c>
      <c r="B26" s="11">
        <v>5.13</v>
      </c>
      <c r="C26" s="4">
        <v>0.28000000000000003</v>
      </c>
      <c r="D26" s="11">
        <v>0.41499999999999998</v>
      </c>
      <c r="E26" s="11">
        <v>13.0349719</v>
      </c>
      <c r="F26" s="4">
        <f t="shared" si="6"/>
        <v>1872.4583333333321</v>
      </c>
      <c r="G26" s="22">
        <f>G21*7/12+G33*5/12</f>
        <v>5.4516666666666662</v>
      </c>
      <c r="H26" s="4">
        <f t="shared" si="2"/>
        <v>119.91671420480776</v>
      </c>
      <c r="I26" s="4">
        <f t="shared" si="3"/>
        <v>6.5451617889563698</v>
      </c>
      <c r="J26" s="33">
        <f t="shared" si="7"/>
        <v>129.55839647154897</v>
      </c>
      <c r="K26" s="4">
        <f t="shared" si="8"/>
        <v>9.7008647943460478</v>
      </c>
      <c r="L26" s="33">
        <f t="shared" si="4"/>
        <v>10.480844938731545</v>
      </c>
      <c r="M26" s="15" t="s">
        <v>45</v>
      </c>
      <c r="N26" s="6"/>
      <c r="O26" s="7" t="s">
        <v>45</v>
      </c>
      <c r="P26" s="7"/>
      <c r="R26" s="22">
        <f t="shared" si="9"/>
        <v>1.0031422282782549</v>
      </c>
      <c r="S26" s="22">
        <f t="shared" si="10"/>
        <v>1.0210771159167262</v>
      </c>
      <c r="T26" s="39">
        <f t="shared" si="5"/>
        <v>9.6471705622548587E-2</v>
      </c>
      <c r="U26" s="39">
        <f t="shared" si="0"/>
        <v>8.4086342005472936E-2</v>
      </c>
      <c r="V26" s="39">
        <f t="shared" si="1"/>
        <v>1.2385363617075651E-2</v>
      </c>
      <c r="Y26" s="37"/>
    </row>
    <row r="27" spans="1:25">
      <c r="A27" s="1">
        <v>1872.07</v>
      </c>
      <c r="B27" s="11">
        <v>5.0999999999999996</v>
      </c>
      <c r="C27" s="4">
        <v>0.2833</v>
      </c>
      <c r="D27" s="11">
        <v>0.41749999999999998</v>
      </c>
      <c r="E27" s="11">
        <v>12.844641319999999</v>
      </c>
      <c r="F27" s="4">
        <f t="shared" si="6"/>
        <v>1872.5416666666654</v>
      </c>
      <c r="G27" s="22">
        <f>G21*6/12+G33*6/12</f>
        <v>5.4700000000000006</v>
      </c>
      <c r="H27" s="4">
        <f t="shared" si="2"/>
        <v>120.98196915630184</v>
      </c>
      <c r="I27" s="4">
        <f t="shared" si="3"/>
        <v>6.7204297768588859</v>
      </c>
      <c r="J27" s="33">
        <f t="shared" si="7"/>
        <v>131.31436574463496</v>
      </c>
      <c r="K27" s="4">
        <f t="shared" si="8"/>
        <v>9.9039161025011815</v>
      </c>
      <c r="L27" s="33">
        <f t="shared" si="4"/>
        <v>10.749754450663744</v>
      </c>
      <c r="M27" s="15" t="s">
        <v>45</v>
      </c>
      <c r="N27" s="6"/>
      <c r="O27" s="7" t="s">
        <v>45</v>
      </c>
      <c r="P27" s="7"/>
      <c r="R27" s="22">
        <f t="shared" si="9"/>
        <v>1.0031586698618002</v>
      </c>
      <c r="S27" s="22">
        <f t="shared" si="10"/>
        <v>1.0394633320598912</v>
      </c>
      <c r="T27" s="39">
        <f t="shared" si="5"/>
        <v>0.10250040147031392</v>
      </c>
      <c r="U27" s="39">
        <f t="shared" si="0"/>
        <v>8.3452520669814678E-2</v>
      </c>
      <c r="V27" s="39">
        <f t="shared" si="1"/>
        <v>1.9047880800499239E-2</v>
      </c>
      <c r="Y27" s="37"/>
    </row>
    <row r="28" spans="1:25">
      <c r="A28" s="1">
        <v>1872.08</v>
      </c>
      <c r="B28" s="11">
        <v>5.04</v>
      </c>
      <c r="C28" s="4">
        <v>0.28670000000000001</v>
      </c>
      <c r="D28" s="11">
        <v>0.42</v>
      </c>
      <c r="E28" s="11">
        <v>12.93980661</v>
      </c>
      <c r="F28" s="4">
        <f t="shared" si="6"/>
        <v>1872.6249999999986</v>
      </c>
      <c r="G28" s="22">
        <f>G21*5/12+G33*7/12</f>
        <v>5.4883333333333333</v>
      </c>
      <c r="H28" s="4">
        <f t="shared" si="2"/>
        <v>118.67936255038052</v>
      </c>
      <c r="I28" s="4">
        <f t="shared" si="3"/>
        <v>6.7510661196813677</v>
      </c>
      <c r="J28" s="33">
        <f t="shared" si="7"/>
        <v>129.42574275002215</v>
      </c>
      <c r="K28" s="4">
        <f t="shared" si="8"/>
        <v>9.8899468791983765</v>
      </c>
      <c r="L28" s="33">
        <f t="shared" si="4"/>
        <v>10.785478562501845</v>
      </c>
      <c r="M28" s="15" t="s">
        <v>45</v>
      </c>
      <c r="N28" s="6"/>
      <c r="O28" s="7" t="s">
        <v>45</v>
      </c>
      <c r="P28" s="7"/>
      <c r="R28" s="22">
        <f t="shared" si="9"/>
        <v>1.0031751100846626</v>
      </c>
      <c r="S28" s="22">
        <f t="shared" si="10"/>
        <v>1.0350778150153286</v>
      </c>
      <c r="T28" s="39">
        <f t="shared" si="5"/>
        <v>0.10684171794485087</v>
      </c>
      <c r="U28" s="39">
        <f t="shared" si="0"/>
        <v>8.3249217682672683E-2</v>
      </c>
      <c r="V28" s="39">
        <f t="shared" si="1"/>
        <v>2.3592500262178184E-2</v>
      </c>
      <c r="Y28" s="37"/>
    </row>
    <row r="29" spans="1:25">
      <c r="A29" s="1">
        <v>1872.09</v>
      </c>
      <c r="B29" s="11">
        <v>4.95</v>
      </c>
      <c r="C29" s="4">
        <v>0.28999999999999998</v>
      </c>
      <c r="D29" s="11">
        <v>0.42249999999999999</v>
      </c>
      <c r="E29" s="11">
        <v>13.0349719</v>
      </c>
      <c r="F29" s="4">
        <f t="shared" si="6"/>
        <v>1872.7083333333319</v>
      </c>
      <c r="G29" s="22">
        <f>G21*4/12+G33*8/12</f>
        <v>5.5066666666666668</v>
      </c>
      <c r="H29" s="4">
        <f t="shared" si="2"/>
        <v>115.70911019762154</v>
      </c>
      <c r="I29" s="4">
        <f t="shared" si="3"/>
        <v>6.7789175671333828</v>
      </c>
      <c r="J29" s="33">
        <f t="shared" si="7"/>
        <v>126.80259715736368</v>
      </c>
      <c r="K29" s="4">
        <f t="shared" si="8"/>
        <v>9.8761816279788075</v>
      </c>
      <c r="L29" s="33">
        <f t="shared" si="4"/>
        <v>10.82304995939114</v>
      </c>
      <c r="M29" s="15" t="s">
        <v>45</v>
      </c>
      <c r="N29" s="6"/>
      <c r="O29" s="7" t="s">
        <v>45</v>
      </c>
      <c r="P29" s="7"/>
      <c r="R29" s="22">
        <f t="shared" si="9"/>
        <v>1.0031915489486818</v>
      </c>
      <c r="S29" s="22">
        <f t="shared" si="10"/>
        <v>1.0307834454158584</v>
      </c>
      <c r="T29" s="39">
        <f t="shared" si="5"/>
        <v>0.11370306084803916</v>
      </c>
      <c r="U29" s="39">
        <f t="shared" si="0"/>
        <v>8.6993117135232945E-2</v>
      </c>
      <c r="V29" s="39">
        <f t="shared" si="1"/>
        <v>2.6709943712806217E-2</v>
      </c>
      <c r="Y29" s="37"/>
    </row>
    <row r="30" spans="1:25">
      <c r="A30" s="1">
        <v>1872.1</v>
      </c>
      <c r="B30" s="11">
        <v>4.97</v>
      </c>
      <c r="C30" s="4">
        <v>0.29330000000000001</v>
      </c>
      <c r="D30" s="11">
        <v>0.42499999999999999</v>
      </c>
      <c r="E30" s="11">
        <v>12.74947603</v>
      </c>
      <c r="F30" s="4">
        <f t="shared" si="6"/>
        <v>1872.7916666666652</v>
      </c>
      <c r="G30" s="22">
        <f>G21*3/12+G33*9/12</f>
        <v>5.5249999999999995</v>
      </c>
      <c r="H30" s="4">
        <f t="shared" si="2"/>
        <v>118.77813617098114</v>
      </c>
      <c r="I30" s="4">
        <f t="shared" si="3"/>
        <v>7.0095829655832542</v>
      </c>
      <c r="J30" s="33">
        <f t="shared" si="7"/>
        <v>130.80599764265313</v>
      </c>
      <c r="K30" s="4">
        <f t="shared" si="8"/>
        <v>10.157084079007442</v>
      </c>
      <c r="L30" s="33">
        <f t="shared" si="4"/>
        <v>11.18562354087074</v>
      </c>
      <c r="M30" s="15" t="s">
        <v>45</v>
      </c>
      <c r="N30" s="6"/>
      <c r="O30" s="7" t="s">
        <v>45</v>
      </c>
      <c r="P30" s="7"/>
      <c r="R30" s="22">
        <f t="shared" si="9"/>
        <v>1.0032079864556935</v>
      </c>
      <c r="S30" s="22">
        <f t="shared" si="10"/>
        <v>1.0572289881054313</v>
      </c>
      <c r="T30" s="39">
        <f t="shared" si="5"/>
        <v>0.10870071962282002</v>
      </c>
      <c r="U30" s="39">
        <f t="shared" si="0"/>
        <v>8.5572332702204434E-2</v>
      </c>
      <c r="V30" s="39">
        <f t="shared" si="1"/>
        <v>2.3128386920615585E-2</v>
      </c>
      <c r="Y30" s="37"/>
    </row>
    <row r="31" spans="1:25">
      <c r="A31" s="1">
        <v>1872.11</v>
      </c>
      <c r="B31" s="11">
        <v>4.95</v>
      </c>
      <c r="C31" s="4">
        <v>0.29670000000000002</v>
      </c>
      <c r="D31" s="11">
        <v>0.42749999999999999</v>
      </c>
      <c r="E31" s="11">
        <v>13.130137189999999</v>
      </c>
      <c r="F31" s="4">
        <f t="shared" si="6"/>
        <v>1872.8749999999984</v>
      </c>
      <c r="G31" s="22">
        <f>G21*2/12+G33*10/12</f>
        <v>5.543333333333333</v>
      </c>
      <c r="H31" s="4">
        <f t="shared" si="2"/>
        <v>114.87046770148793</v>
      </c>
      <c r="I31" s="4">
        <f t="shared" si="3"/>
        <v>6.8852662155619129</v>
      </c>
      <c r="J31" s="33">
        <f t="shared" si="7"/>
        <v>127.13450014625454</v>
      </c>
      <c r="K31" s="4">
        <f t="shared" si="8"/>
        <v>9.9206313014921381</v>
      </c>
      <c r="L31" s="33">
        <f t="shared" si="4"/>
        <v>10.9797977399038</v>
      </c>
      <c r="M31" s="15" t="s">
        <v>45</v>
      </c>
      <c r="N31" s="6"/>
      <c r="O31" s="7" t="s">
        <v>45</v>
      </c>
      <c r="P31" s="7"/>
      <c r="R31" s="22">
        <f t="shared" si="9"/>
        <v>1.0032244226075313</v>
      </c>
      <c r="S31" s="22">
        <f t="shared" si="10"/>
        <v>1.0298716812178139</v>
      </c>
      <c r="T31" s="39">
        <f t="shared" si="5"/>
        <v>0.10855245783606438</v>
      </c>
      <c r="U31" s="39">
        <f t="shared" si="0"/>
        <v>8.9766167685533693E-2</v>
      </c>
      <c r="V31" s="39">
        <f t="shared" si="1"/>
        <v>1.8786290150530682E-2</v>
      </c>
      <c r="Y31" s="37"/>
    </row>
    <row r="32" spans="1:25">
      <c r="A32" s="1">
        <v>1872.12</v>
      </c>
      <c r="B32" s="11">
        <v>5.07</v>
      </c>
      <c r="C32" s="4">
        <v>0.3</v>
      </c>
      <c r="D32" s="11">
        <v>0.43</v>
      </c>
      <c r="E32" s="11">
        <v>12.93980661</v>
      </c>
      <c r="F32" s="4">
        <f t="shared" si="6"/>
        <v>1872.9583333333317</v>
      </c>
      <c r="G32" s="22">
        <f>G21*1/12+G33*11/12</f>
        <v>5.5616666666666665</v>
      </c>
      <c r="H32" s="4">
        <f t="shared" si="2"/>
        <v>119.38578732746613</v>
      </c>
      <c r="I32" s="4">
        <f t="shared" si="3"/>
        <v>7.0642477708559825</v>
      </c>
      <c r="J32" s="33">
        <f t="shared" si="7"/>
        <v>132.78343136479609</v>
      </c>
      <c r="K32" s="4">
        <f t="shared" si="8"/>
        <v>10.125421804893575</v>
      </c>
      <c r="L32" s="33">
        <f t="shared" si="4"/>
        <v>11.261711141392958</v>
      </c>
      <c r="M32" s="15" t="s">
        <v>45</v>
      </c>
      <c r="N32" s="6"/>
      <c r="O32" s="7" t="s">
        <v>45</v>
      </c>
      <c r="P32" s="7"/>
      <c r="R32" s="22">
        <f t="shared" si="9"/>
        <v>1.0032408574060259</v>
      </c>
      <c r="S32" s="22">
        <f t="shared" si="10"/>
        <v>1.0483895674210992</v>
      </c>
      <c r="T32" s="39">
        <f t="shared" si="5"/>
        <v>0.10586247483438749</v>
      </c>
      <c r="U32" s="39">
        <f t="shared" si="0"/>
        <v>8.9178020285641146E-2</v>
      </c>
      <c r="V32" s="39">
        <f t="shared" si="1"/>
        <v>1.6684454548746341E-2</v>
      </c>
      <c r="Y32" s="37"/>
    </row>
    <row r="33" spans="1:25">
      <c r="A33" s="1">
        <v>1873.01</v>
      </c>
      <c r="B33" s="11">
        <v>5.1100000000000003</v>
      </c>
      <c r="C33" s="4">
        <v>0.30249999999999999</v>
      </c>
      <c r="D33" s="11">
        <v>0.4325</v>
      </c>
      <c r="E33" s="11">
        <v>12.93980661</v>
      </c>
      <c r="F33" s="4">
        <f t="shared" si="6"/>
        <v>1873.0416666666649</v>
      </c>
      <c r="G33" s="22">
        <v>5.58</v>
      </c>
      <c r="H33" s="4">
        <f t="shared" si="2"/>
        <v>120.32768703024692</v>
      </c>
      <c r="I33" s="4">
        <f t="shared" si="3"/>
        <v>7.1231165022797835</v>
      </c>
      <c r="J33" s="33">
        <f t="shared" si="7"/>
        <v>134.49123930435809</v>
      </c>
      <c r="K33" s="4">
        <f t="shared" si="8"/>
        <v>10.184290536317375</v>
      </c>
      <c r="L33" s="33">
        <f t="shared" si="4"/>
        <v>11.383064774781774</v>
      </c>
      <c r="M33" s="15" t="s">
        <v>45</v>
      </c>
      <c r="N33" s="6"/>
      <c r="O33" s="7" t="s">
        <v>45</v>
      </c>
      <c r="P33" s="7"/>
      <c r="R33" s="22">
        <f t="shared" si="9"/>
        <v>1.0053472215787504</v>
      </c>
      <c r="S33" s="22">
        <f t="shared" si="10"/>
        <v>1.0517872485150761</v>
      </c>
      <c r="T33" s="39">
        <f t="shared" si="5"/>
        <v>0.1043883357395603</v>
      </c>
      <c r="U33" s="39">
        <f t="shared" si="0"/>
        <v>8.9146981124955227E-2</v>
      </c>
      <c r="V33" s="39">
        <f t="shared" si="1"/>
        <v>1.5241354614605074E-2</v>
      </c>
      <c r="Y33" s="37"/>
    </row>
    <row r="34" spans="1:25">
      <c r="A34" s="1">
        <v>1873.02</v>
      </c>
      <c r="B34" s="11">
        <v>5.15</v>
      </c>
      <c r="C34" s="4">
        <v>0.30499999999999999</v>
      </c>
      <c r="D34" s="11">
        <v>0.435</v>
      </c>
      <c r="E34" s="11">
        <v>13.225221489999999</v>
      </c>
      <c r="F34" s="4">
        <f t="shared" si="6"/>
        <v>1873.1249999999982</v>
      </c>
      <c r="G34" s="22">
        <f>G33*11/12+G45*1/12</f>
        <v>5.5708333333333337</v>
      </c>
      <c r="H34" s="4">
        <f t="shared" si="2"/>
        <v>118.65245517336137</v>
      </c>
      <c r="I34" s="4">
        <f t="shared" si="3"/>
        <v>7.0269900636650897</v>
      </c>
      <c r="J34" s="33">
        <f t="shared" si="7"/>
        <v>133.27332931773662</v>
      </c>
      <c r="K34" s="4">
        <f t="shared" si="8"/>
        <v>10.02210058260431</v>
      </c>
      <c r="L34" s="33">
        <f t="shared" si="4"/>
        <v>11.257067621983577</v>
      </c>
      <c r="M34" s="15" t="s">
        <v>45</v>
      </c>
      <c r="N34" s="6"/>
      <c r="O34" s="7" t="s">
        <v>45</v>
      </c>
      <c r="P34" s="7"/>
      <c r="R34" s="22">
        <f t="shared" si="9"/>
        <v>1.0053398720295676</v>
      </c>
      <c r="S34" s="22">
        <f t="shared" si="10"/>
        <v>1.0345912828835473</v>
      </c>
      <c r="T34" s="39">
        <f t="shared" si="5"/>
        <v>0.10236955495561761</v>
      </c>
      <c r="U34" s="39">
        <f t="shared" si="0"/>
        <v>9.0247718971019575E-2</v>
      </c>
      <c r="V34" s="39">
        <f t="shared" si="1"/>
        <v>1.2121835984598039E-2</v>
      </c>
      <c r="Y34" s="37"/>
    </row>
    <row r="35" spans="1:25">
      <c r="A35" s="1">
        <v>1873.03</v>
      </c>
      <c r="B35" s="11">
        <v>5.1100000000000003</v>
      </c>
      <c r="C35" s="4">
        <v>0.3075</v>
      </c>
      <c r="D35" s="11">
        <v>0.4375</v>
      </c>
      <c r="E35" s="11">
        <v>13.225221489999999</v>
      </c>
      <c r="F35" s="4">
        <f t="shared" si="6"/>
        <v>1873.2083333333314</v>
      </c>
      <c r="G35" s="22">
        <f>G33*10/12+G45*2/12</f>
        <v>5.5616666666666656</v>
      </c>
      <c r="H35" s="4">
        <f t="shared" si="2"/>
        <v>117.73088270599546</v>
      </c>
      <c r="I35" s="4">
        <f t="shared" si="3"/>
        <v>7.0845883428754597</v>
      </c>
      <c r="J35" s="33">
        <f t="shared" si="7"/>
        <v>132.90132851988372</v>
      </c>
      <c r="K35" s="4">
        <f t="shared" si="8"/>
        <v>10.079698861814681</v>
      </c>
      <c r="L35" s="33">
        <f t="shared" si="4"/>
        <v>11.378538400674977</v>
      </c>
      <c r="M35" s="15" t="s">
        <v>45</v>
      </c>
      <c r="N35" s="6"/>
      <c r="O35" s="7" t="s">
        <v>45</v>
      </c>
      <c r="P35" s="7"/>
      <c r="R35" s="22">
        <f t="shared" si="9"/>
        <v>1.0053325226495526</v>
      </c>
      <c r="S35" s="22">
        <f t="shared" si="10"/>
        <v>1.0401158679370517</v>
      </c>
      <c r="T35" s="39">
        <f t="shared" si="5"/>
        <v>0.10559090483294353</v>
      </c>
      <c r="U35" s="39">
        <f t="shared" si="0"/>
        <v>9.1036886852623455E-2</v>
      </c>
      <c r="V35" s="39">
        <f t="shared" si="1"/>
        <v>1.4554017980320078E-2</v>
      </c>
      <c r="Y35" s="37"/>
    </row>
    <row r="36" spans="1:25">
      <c r="A36" s="1">
        <v>1873.04</v>
      </c>
      <c r="B36" s="11">
        <v>5.04</v>
      </c>
      <c r="C36" s="4">
        <v>0.31</v>
      </c>
      <c r="D36" s="11">
        <v>0.44</v>
      </c>
      <c r="E36" s="11">
        <v>13.225221489999999</v>
      </c>
      <c r="F36" s="4">
        <f t="shared" si="6"/>
        <v>1873.2916666666647</v>
      </c>
      <c r="G36" s="22">
        <f>G33*9/12+G45*3/12</f>
        <v>5.5524999999999993</v>
      </c>
      <c r="H36" s="4">
        <f t="shared" si="2"/>
        <v>116.1181308881051</v>
      </c>
      <c r="I36" s="4">
        <f t="shared" si="3"/>
        <v>7.1421866220858288</v>
      </c>
      <c r="J36" s="33">
        <f t="shared" si="7"/>
        <v>131.75263797657746</v>
      </c>
      <c r="K36" s="4">
        <f t="shared" si="8"/>
        <v>10.137297141025048</v>
      </c>
      <c r="L36" s="33">
        <f t="shared" si="4"/>
        <v>11.502214426526605</v>
      </c>
      <c r="M36" s="15" t="s">
        <v>45</v>
      </c>
      <c r="N36" s="6"/>
      <c r="O36" s="7" t="s">
        <v>45</v>
      </c>
      <c r="P36" s="7"/>
      <c r="R36" s="22">
        <f t="shared" si="9"/>
        <v>1.0053251734388198</v>
      </c>
      <c r="S36" s="22">
        <f t="shared" si="10"/>
        <v>1.0456623093609851</v>
      </c>
      <c r="T36" s="39">
        <f t="shared" si="5"/>
        <v>0.11040916305818338</v>
      </c>
      <c r="U36" s="39">
        <f t="shared" si="0"/>
        <v>9.1838133322106108E-2</v>
      </c>
      <c r="V36" s="39">
        <f t="shared" si="1"/>
        <v>1.8571029736077271E-2</v>
      </c>
      <c r="Y36" s="37"/>
    </row>
    <row r="37" spans="1:25">
      <c r="A37" s="1">
        <v>1873.05</v>
      </c>
      <c r="B37" s="11">
        <v>5.05</v>
      </c>
      <c r="C37" s="4">
        <v>0.3125</v>
      </c>
      <c r="D37" s="11">
        <v>0.4425</v>
      </c>
      <c r="E37" s="11">
        <v>12.93980661</v>
      </c>
      <c r="F37" s="4">
        <f t="shared" si="6"/>
        <v>1873.374999999998</v>
      </c>
      <c r="G37" s="22">
        <f>G33*8/12+G45*4/12</f>
        <v>5.543333333333333</v>
      </c>
      <c r="H37" s="4">
        <f t="shared" si="2"/>
        <v>118.9148374760757</v>
      </c>
      <c r="I37" s="4">
        <f t="shared" si="3"/>
        <v>7.3585914279749822</v>
      </c>
      <c r="J37" s="33">
        <f t="shared" si="7"/>
        <v>135.62168311659514</v>
      </c>
      <c r="K37" s="4">
        <f t="shared" si="8"/>
        <v>10.419765462012576</v>
      </c>
      <c r="L37" s="33">
        <f t="shared" si="4"/>
        <v>11.883682134473933</v>
      </c>
      <c r="M37" s="15" t="s">
        <v>45</v>
      </c>
      <c r="N37" s="6"/>
      <c r="O37" s="7" t="s">
        <v>45</v>
      </c>
      <c r="P37" s="7"/>
      <c r="R37" s="22">
        <f t="shared" si="9"/>
        <v>1.0053178243974839</v>
      </c>
      <c r="S37" s="22">
        <f t="shared" si="10"/>
        <v>1.0744177639884591</v>
      </c>
      <c r="T37" s="39">
        <f t="shared" si="5"/>
        <v>0.10688473560051936</v>
      </c>
      <c r="U37" s="39">
        <f t="shared" si="0"/>
        <v>9.0269518999617882E-2</v>
      </c>
      <c r="V37" s="39">
        <f t="shared" si="1"/>
        <v>1.6615216600901483E-2</v>
      </c>
      <c r="Y37" s="37"/>
    </row>
    <row r="38" spans="1:25">
      <c r="A38" s="1">
        <v>1873.06</v>
      </c>
      <c r="B38" s="11">
        <v>4.9800000000000004</v>
      </c>
      <c r="C38" s="4">
        <v>0.315</v>
      </c>
      <c r="D38" s="11">
        <v>0.44500000000000001</v>
      </c>
      <c r="E38" s="11">
        <v>12.559226450000001</v>
      </c>
      <c r="F38" s="4">
        <f t="shared" si="6"/>
        <v>1873.4583333333312</v>
      </c>
      <c r="G38" s="22">
        <f>G33*7/12+G45*5/12</f>
        <v>5.5341666666666667</v>
      </c>
      <c r="H38" s="4">
        <f t="shared" si="2"/>
        <v>120.82002072667464</v>
      </c>
      <c r="I38" s="4">
        <f t="shared" si="3"/>
        <v>7.6422302266872508</v>
      </c>
      <c r="J38" s="33">
        <f t="shared" si="7"/>
        <v>138.52086018245222</v>
      </c>
      <c r="K38" s="4">
        <f t="shared" si="8"/>
        <v>10.79616651071691</v>
      </c>
      <c r="L38" s="33">
        <f t="shared" si="4"/>
        <v>12.377868028351653</v>
      </c>
      <c r="M38" s="15" t="s">
        <v>45</v>
      </c>
      <c r="N38" s="6"/>
      <c r="O38" s="7" t="s">
        <v>45</v>
      </c>
      <c r="P38" s="7"/>
      <c r="R38" s="22">
        <f t="shared" si="9"/>
        <v>1.005310475525659</v>
      </c>
      <c r="S38" s="22">
        <f t="shared" si="10"/>
        <v>1.1128623698390758</v>
      </c>
      <c r="T38" s="39">
        <f t="shared" si="5"/>
        <v>0.10928658872736285</v>
      </c>
      <c r="U38" s="39">
        <f t="shared" si="0"/>
        <v>8.9995542543321427E-2</v>
      </c>
      <c r="V38" s="39">
        <f t="shared" si="1"/>
        <v>1.9291046184041427E-2</v>
      </c>
      <c r="Y38" s="37"/>
    </row>
    <row r="39" spans="1:25">
      <c r="A39" s="1">
        <v>1873.07</v>
      </c>
      <c r="B39" s="11">
        <v>4.97</v>
      </c>
      <c r="C39" s="4">
        <v>0.3175</v>
      </c>
      <c r="D39" s="11">
        <v>0.44750000000000001</v>
      </c>
      <c r="E39" s="11">
        <v>12.559226450000001</v>
      </c>
      <c r="F39" s="4">
        <f t="shared" si="6"/>
        <v>1873.5416666666645</v>
      </c>
      <c r="G39" s="22">
        <f>G33*6/12+G45*6/12</f>
        <v>5.5250000000000004</v>
      </c>
      <c r="H39" s="4">
        <f t="shared" si="2"/>
        <v>120.57741024328772</v>
      </c>
      <c r="I39" s="4">
        <f t="shared" si="3"/>
        <v>7.7028828475339743</v>
      </c>
      <c r="J39" s="33">
        <f t="shared" si="7"/>
        <v>138.97865586327609</v>
      </c>
      <c r="K39" s="4">
        <f t="shared" si="8"/>
        <v>10.856819131563634</v>
      </c>
      <c r="L39" s="33">
        <f t="shared" si="4"/>
        <v>12.513671730144075</v>
      </c>
      <c r="M39" s="15" t="s">
        <v>45</v>
      </c>
      <c r="N39" s="6"/>
      <c r="O39" s="7" t="s">
        <v>45</v>
      </c>
      <c r="P39" s="7"/>
      <c r="R39" s="22">
        <f t="shared" si="9"/>
        <v>1.0053031268234605</v>
      </c>
      <c r="S39" s="22">
        <f t="shared" si="10"/>
        <v>1.1187721982175332</v>
      </c>
      <c r="T39" s="39">
        <f t="shared" si="5"/>
        <v>0.10995788113977434</v>
      </c>
      <c r="U39" s="39">
        <f t="shared" si="0"/>
        <v>9.1958923783486357E-2</v>
      </c>
      <c r="V39" s="39">
        <f t="shared" si="1"/>
        <v>1.7998957356287981E-2</v>
      </c>
      <c r="Y39" s="37"/>
    </row>
    <row r="40" spans="1:25">
      <c r="A40" s="1">
        <v>1873.08</v>
      </c>
      <c r="B40" s="11">
        <v>4.97</v>
      </c>
      <c r="C40" s="4">
        <v>0.32</v>
      </c>
      <c r="D40" s="11">
        <v>0.45</v>
      </c>
      <c r="E40" s="11">
        <v>12.559226450000001</v>
      </c>
      <c r="F40" s="4">
        <f t="shared" si="6"/>
        <v>1873.6249999999977</v>
      </c>
      <c r="G40" s="22">
        <f>G33*5/12+G45*7/12</f>
        <v>5.5158333333333331</v>
      </c>
      <c r="H40" s="4">
        <f t="shared" si="2"/>
        <v>120.57741024328772</v>
      </c>
      <c r="I40" s="4">
        <f t="shared" si="3"/>
        <v>7.7635354683806987</v>
      </c>
      <c r="J40" s="33">
        <f t="shared" si="7"/>
        <v>139.72434952317292</v>
      </c>
      <c r="K40" s="4">
        <f t="shared" si="8"/>
        <v>10.917471752410359</v>
      </c>
      <c r="L40" s="33">
        <f t="shared" si="4"/>
        <v>12.651098045357712</v>
      </c>
      <c r="M40" s="15" t="s">
        <v>45</v>
      </c>
      <c r="N40" s="6"/>
      <c r="O40" s="7" t="s">
        <v>45</v>
      </c>
      <c r="P40" s="7"/>
      <c r="R40" s="22">
        <f t="shared" si="9"/>
        <v>1.0052957782910019</v>
      </c>
      <c r="S40" s="22">
        <f t="shared" si="10"/>
        <v>1.1247051890712423</v>
      </c>
      <c r="T40" s="39">
        <f t="shared" si="5"/>
        <v>0.10477284115871521</v>
      </c>
      <c r="U40" s="39">
        <f t="shared" si="0"/>
        <v>9.1718313746155467E-2</v>
      </c>
      <c r="V40" s="39">
        <f t="shared" si="1"/>
        <v>1.3054527412559747E-2</v>
      </c>
      <c r="Y40" s="37"/>
    </row>
    <row r="41" spans="1:25">
      <c r="A41" s="1">
        <v>1873.09</v>
      </c>
      <c r="B41" s="11">
        <v>4.59</v>
      </c>
      <c r="C41" s="4">
        <v>0.32250000000000001</v>
      </c>
      <c r="D41" s="11">
        <v>0.45250000000000001</v>
      </c>
      <c r="E41" s="11">
        <v>12.559226450000001</v>
      </c>
      <c r="F41" s="4">
        <f t="shared" si="6"/>
        <v>1873.708333333331</v>
      </c>
      <c r="G41" s="22">
        <f>G33*4/12+G45*8/12</f>
        <v>5.5066666666666668</v>
      </c>
      <c r="H41" s="4">
        <f t="shared" si="2"/>
        <v>111.35821187458563</v>
      </c>
      <c r="I41" s="4">
        <f t="shared" si="3"/>
        <v>7.8241880892274223</v>
      </c>
      <c r="J41" s="33">
        <f t="shared" si="7"/>
        <v>129.79675175146861</v>
      </c>
      <c r="K41" s="4">
        <f t="shared" si="8"/>
        <v>10.978124373257081</v>
      </c>
      <c r="L41" s="33">
        <f t="shared" si="4"/>
        <v>12.795867138897506</v>
      </c>
      <c r="M41" s="15" t="s">
        <v>45</v>
      </c>
      <c r="N41" s="6"/>
      <c r="O41" s="7" t="s">
        <v>45</v>
      </c>
      <c r="P41" s="7"/>
      <c r="R41" s="22">
        <f t="shared" si="9"/>
        <v>1.0052884299283993</v>
      </c>
      <c r="S41" s="22">
        <f t="shared" si="10"/>
        <v>1.130661378395303</v>
      </c>
      <c r="T41" s="39">
        <f t="shared" si="5"/>
        <v>0.11585285902884657</v>
      </c>
      <c r="U41" s="39">
        <f t="shared" si="0"/>
        <v>9.2598763330255851E-2</v>
      </c>
      <c r="V41" s="39">
        <f t="shared" si="1"/>
        <v>2.3254095698590715E-2</v>
      </c>
      <c r="Y41" s="37"/>
    </row>
    <row r="42" spans="1:25">
      <c r="A42" s="1">
        <v>1873.1</v>
      </c>
      <c r="B42" s="11">
        <v>4.1900000000000004</v>
      </c>
      <c r="C42" s="4">
        <v>0.32500000000000001</v>
      </c>
      <c r="D42" s="11">
        <v>0.45500000000000002</v>
      </c>
      <c r="E42" s="11">
        <v>12.273811569999999</v>
      </c>
      <c r="F42" s="4">
        <f t="shared" si="6"/>
        <v>1873.7916666666642</v>
      </c>
      <c r="G42" s="22">
        <f>G33*3/12+G45*9/12</f>
        <v>5.4975000000000005</v>
      </c>
      <c r="H42" s="4">
        <f t="shared" si="2"/>
        <v>104.01764706250907</v>
      </c>
      <c r="I42" s="4">
        <f t="shared" si="3"/>
        <v>8.0681945812208706</v>
      </c>
      <c r="J42" s="33">
        <f t="shared" si="7"/>
        <v>122.02442255696799</v>
      </c>
      <c r="K42" s="4">
        <f t="shared" si="8"/>
        <v>11.295472413709218</v>
      </c>
      <c r="L42" s="33">
        <f t="shared" si="4"/>
        <v>13.250862115374805</v>
      </c>
      <c r="M42" s="15" t="s">
        <v>45</v>
      </c>
      <c r="N42" s="6"/>
      <c r="O42" s="7" t="s">
        <v>45</v>
      </c>
      <c r="P42" s="7"/>
      <c r="R42" s="22">
        <f t="shared" si="9"/>
        <v>1.0052810817357669</v>
      </c>
      <c r="S42" s="22">
        <f t="shared" si="10"/>
        <v>1.1630722161205505</v>
      </c>
      <c r="T42" s="39">
        <f t="shared" si="5"/>
        <v>0.12024919033565862</v>
      </c>
      <c r="U42" s="39">
        <f t="shared" si="0"/>
        <v>8.9851257398516404E-2</v>
      </c>
      <c r="V42" s="39">
        <f t="shared" si="1"/>
        <v>3.0397932937142214E-2</v>
      </c>
      <c r="Y42" s="37"/>
    </row>
    <row r="43" spans="1:25">
      <c r="A43" s="1">
        <v>1873.11</v>
      </c>
      <c r="B43" s="11">
        <v>4.04</v>
      </c>
      <c r="C43" s="4">
        <v>0.32750000000000001</v>
      </c>
      <c r="D43" s="11">
        <v>0.45750000000000002</v>
      </c>
      <c r="E43" s="11">
        <v>11.893231399999999</v>
      </c>
      <c r="F43" s="4">
        <f t="shared" si="6"/>
        <v>1873.8749999999975</v>
      </c>
      <c r="G43" s="22">
        <f>G33*2/12+G45*10/12</f>
        <v>5.4883333333333324</v>
      </c>
      <c r="H43" s="4">
        <f t="shared" si="2"/>
        <v>103.50324134784768</v>
      </c>
      <c r="I43" s="4">
        <f t="shared" si="3"/>
        <v>8.3904236488663653</v>
      </c>
      <c r="J43" s="33">
        <f t="shared" si="7"/>
        <v>122.24120939146533</v>
      </c>
      <c r="K43" s="4">
        <f t="shared" si="8"/>
        <v>11.720973494217899</v>
      </c>
      <c r="L43" s="33">
        <f t="shared" si="4"/>
        <v>13.842909231830543</v>
      </c>
      <c r="M43" s="15" t="s">
        <v>45</v>
      </c>
      <c r="N43" s="6"/>
      <c r="O43" s="7" t="s">
        <v>45</v>
      </c>
      <c r="P43" s="7"/>
      <c r="R43" s="22">
        <f t="shared" si="9"/>
        <v>1.0052737337132196</v>
      </c>
      <c r="S43" s="22">
        <f t="shared" si="10"/>
        <v>1.2066290414056366</v>
      </c>
      <c r="T43" s="39">
        <f t="shared" si="5"/>
        <v>0.12342998034291397</v>
      </c>
      <c r="U43" s="39">
        <f t="shared" si="0"/>
        <v>8.7312017371285355E-2</v>
      </c>
      <c r="V43" s="39">
        <f t="shared" si="1"/>
        <v>3.6117962971628614E-2</v>
      </c>
      <c r="Y43" s="37"/>
    </row>
    <row r="44" spans="1:25">
      <c r="A44" s="1">
        <v>1873.12</v>
      </c>
      <c r="B44" s="11">
        <v>4.42</v>
      </c>
      <c r="C44" s="4">
        <v>0.33</v>
      </c>
      <c r="D44" s="11">
        <v>0.46</v>
      </c>
      <c r="E44" s="11">
        <v>12.178646280000001</v>
      </c>
      <c r="F44" s="4">
        <f t="shared" si="6"/>
        <v>1873.9583333333308</v>
      </c>
      <c r="G44" s="22">
        <f>G33*1/12+G45*11/12</f>
        <v>5.4791666666666661</v>
      </c>
      <c r="H44" s="4">
        <f t="shared" si="2"/>
        <v>110.58486871498168</v>
      </c>
      <c r="I44" s="4">
        <f t="shared" si="3"/>
        <v>8.2563363520235207</v>
      </c>
      <c r="J44" s="33">
        <f t="shared" si="7"/>
        <v>131.41746377588018</v>
      </c>
      <c r="K44" s="4">
        <f t="shared" si="8"/>
        <v>11.508832490699453</v>
      </c>
      <c r="L44" s="33">
        <f t="shared" si="4"/>
        <v>13.676930619209251</v>
      </c>
      <c r="M44" s="15" t="s">
        <v>45</v>
      </c>
      <c r="N44" s="6"/>
      <c r="O44" s="7" t="s">
        <v>45</v>
      </c>
      <c r="P44" s="7"/>
      <c r="R44" s="22">
        <f t="shared" si="9"/>
        <v>1.0052663858608724</v>
      </c>
      <c r="S44" s="22">
        <f t="shared" si="10"/>
        <v>1.1845651757323503</v>
      </c>
      <c r="T44" s="39">
        <f t="shared" si="5"/>
        <v>0.11227108128967789</v>
      </c>
      <c r="U44" s="39">
        <f t="shared" si="0"/>
        <v>8.8528455328220845E-2</v>
      </c>
      <c r="V44" s="39">
        <f t="shared" si="1"/>
        <v>2.3742625961457042E-2</v>
      </c>
      <c r="Y44" s="37"/>
    </row>
    <row r="45" spans="1:25">
      <c r="A45" s="1">
        <v>1874.01</v>
      </c>
      <c r="B45" s="11">
        <v>4.66</v>
      </c>
      <c r="C45" s="4">
        <v>0.33</v>
      </c>
      <c r="D45" s="11">
        <v>0.46</v>
      </c>
      <c r="E45" s="11">
        <v>12.368895869999999</v>
      </c>
      <c r="F45" s="4">
        <f t="shared" si="6"/>
        <v>1874.041666666664</v>
      </c>
      <c r="G45" s="22">
        <v>5.47</v>
      </c>
      <c r="H45" s="4">
        <f t="shared" si="2"/>
        <v>114.79618026730145</v>
      </c>
      <c r="I45" s="4">
        <f t="shared" si="3"/>
        <v>8.1293432378131918</v>
      </c>
      <c r="J45" s="33">
        <f t="shared" si="7"/>
        <v>137.22719190639165</v>
      </c>
      <c r="K45" s="4">
        <f t="shared" si="8"/>
        <v>11.331811786042632</v>
      </c>
      <c r="L45" s="33">
        <f t="shared" si="4"/>
        <v>13.54603181908587</v>
      </c>
      <c r="M45" s="15" t="s">
        <v>45</v>
      </c>
      <c r="N45" s="6"/>
      <c r="O45" s="7" t="s">
        <v>45</v>
      </c>
      <c r="P45" s="7"/>
      <c r="R45" s="22">
        <f t="shared" si="9"/>
        <v>1.0071091456603121</v>
      </c>
      <c r="S45" s="22">
        <f t="shared" si="10"/>
        <v>1.1724874567369146</v>
      </c>
      <c r="T45" s="39">
        <f t="shared" si="5"/>
        <v>0.10468779814198337</v>
      </c>
      <c r="U45" s="39">
        <f t="shared" si="0"/>
        <v>8.9980452646566844E-2</v>
      </c>
      <c r="V45" s="39">
        <f t="shared" si="1"/>
        <v>1.4707345495416524E-2</v>
      </c>
      <c r="Y45" s="37"/>
    </row>
    <row r="46" spans="1:25">
      <c r="A46" s="1">
        <v>1874.02</v>
      </c>
      <c r="B46" s="11">
        <v>4.8</v>
      </c>
      <c r="C46" s="4">
        <v>0.33</v>
      </c>
      <c r="D46" s="11">
        <v>0.46</v>
      </c>
      <c r="E46" s="11">
        <v>12.368895869999999</v>
      </c>
      <c r="F46" s="4">
        <f t="shared" si="6"/>
        <v>1874.1249999999973</v>
      </c>
      <c r="G46" s="22">
        <f>G45*11/12+G57*1/12</f>
        <v>5.4366666666666665</v>
      </c>
      <c r="H46" s="4">
        <f t="shared" si="2"/>
        <v>118.24499255001007</v>
      </c>
      <c r="I46" s="4">
        <f t="shared" si="3"/>
        <v>8.1293432378131918</v>
      </c>
      <c r="J46" s="33">
        <f t="shared" si="7"/>
        <v>142.15971436225442</v>
      </c>
      <c r="K46" s="4">
        <f t="shared" si="8"/>
        <v>11.331811786042632</v>
      </c>
      <c r="L46" s="33">
        <f t="shared" si="4"/>
        <v>13.623639293049381</v>
      </c>
      <c r="M46" s="15" t="s">
        <v>45</v>
      </c>
      <c r="N46" s="6"/>
      <c r="O46" s="7" t="s">
        <v>45</v>
      </c>
      <c r="P46" s="7"/>
      <c r="R46" s="22">
        <f t="shared" si="9"/>
        <v>1.0070852297331554</v>
      </c>
      <c r="S46" s="22">
        <f t="shared" si="10"/>
        <v>1.180822840851746</v>
      </c>
      <c r="T46" s="39">
        <f t="shared" si="5"/>
        <v>0.10429674065200834</v>
      </c>
      <c r="U46" s="39">
        <f t="shared" si="0"/>
        <v>8.9612050368849561E-2</v>
      </c>
      <c r="V46" s="39">
        <f t="shared" si="1"/>
        <v>1.4684690283158774E-2</v>
      </c>
      <c r="Y46" s="37"/>
    </row>
    <row r="47" spans="1:25">
      <c r="A47" s="1">
        <v>1874.03</v>
      </c>
      <c r="B47" s="11">
        <v>4.7300000000000004</v>
      </c>
      <c r="C47" s="4">
        <v>0.33</v>
      </c>
      <c r="D47" s="11">
        <v>0.46</v>
      </c>
      <c r="E47" s="11">
        <v>12.368895869999999</v>
      </c>
      <c r="F47" s="4">
        <f t="shared" si="6"/>
        <v>1874.2083333333305</v>
      </c>
      <c r="G47" s="22">
        <f>G45*10/12+G57*2/12</f>
        <v>5.4033333333333324</v>
      </c>
      <c r="H47" s="4">
        <f t="shared" si="2"/>
        <v>116.52058640865577</v>
      </c>
      <c r="I47" s="4">
        <f t="shared" si="3"/>
        <v>8.1293432378131918</v>
      </c>
      <c r="J47" s="33">
        <f t="shared" si="7"/>
        <v>140.90100855800532</v>
      </c>
      <c r="K47" s="4">
        <f t="shared" si="8"/>
        <v>11.331811786042632</v>
      </c>
      <c r="L47" s="33">
        <f t="shared" si="4"/>
        <v>13.702846498241529</v>
      </c>
      <c r="M47" s="15" t="s">
        <v>45</v>
      </c>
      <c r="N47" s="6"/>
      <c r="O47" s="7" t="s">
        <v>45</v>
      </c>
      <c r="P47" s="7"/>
      <c r="R47" s="22">
        <f t="shared" si="9"/>
        <v>1.0070613220358624</v>
      </c>
      <c r="S47" s="22">
        <f t="shared" si="10"/>
        <v>1.1891892419533379</v>
      </c>
      <c r="T47" s="39">
        <f t="shared" si="5"/>
        <v>0.10542636932176053</v>
      </c>
      <c r="U47" s="39">
        <f t="shared" si="0"/>
        <v>8.9245635090707376E-2</v>
      </c>
      <c r="V47" s="39">
        <f t="shared" si="1"/>
        <v>1.6180734231053151E-2</v>
      </c>
      <c r="Y47" s="37"/>
    </row>
    <row r="48" spans="1:25">
      <c r="A48" s="1">
        <v>1874.04</v>
      </c>
      <c r="B48" s="11">
        <v>4.5999999999999996</v>
      </c>
      <c r="C48" s="4">
        <v>0.33</v>
      </c>
      <c r="D48" s="11">
        <v>0.46</v>
      </c>
      <c r="E48" s="11">
        <v>12.178646280000001</v>
      </c>
      <c r="F48" s="4">
        <f t="shared" si="6"/>
        <v>1874.2916666666638</v>
      </c>
      <c r="G48" s="22">
        <f>G45*9/12+G57*3/12</f>
        <v>5.37</v>
      </c>
      <c r="H48" s="4">
        <f t="shared" si="2"/>
        <v>115.08832490699452</v>
      </c>
      <c r="I48" s="4">
        <f t="shared" si="3"/>
        <v>8.2563363520235207</v>
      </c>
      <c r="J48" s="33">
        <f t="shared" si="7"/>
        <v>140.00105387973429</v>
      </c>
      <c r="K48" s="4">
        <f t="shared" si="8"/>
        <v>11.508832490699453</v>
      </c>
      <c r="L48" s="33">
        <f t="shared" si="4"/>
        <v>14.000105387973431</v>
      </c>
      <c r="M48" s="15" t="s">
        <v>45</v>
      </c>
      <c r="N48" s="6"/>
      <c r="O48" s="7" t="s">
        <v>45</v>
      </c>
      <c r="P48" s="7"/>
      <c r="R48" s="22">
        <f t="shared" si="9"/>
        <v>1.0070374225887071</v>
      </c>
      <c r="S48" s="22">
        <f t="shared" si="10"/>
        <v>1.2162946727781339</v>
      </c>
      <c r="T48" s="39">
        <f t="shared" si="5"/>
        <v>0.10390272399850331</v>
      </c>
      <c r="U48" s="39">
        <f t="shared" si="0"/>
        <v>8.9461596274408972E-2</v>
      </c>
      <c r="V48" s="39">
        <f t="shared" si="1"/>
        <v>1.4441127724094338E-2</v>
      </c>
      <c r="Y48" s="37"/>
    </row>
    <row r="49" spans="1:25">
      <c r="A49" s="1">
        <v>1874.05</v>
      </c>
      <c r="B49" s="11">
        <v>4.4800000000000004</v>
      </c>
      <c r="C49" s="4">
        <v>0.33</v>
      </c>
      <c r="D49" s="11">
        <v>0.46</v>
      </c>
      <c r="E49" s="11">
        <v>12.08348099</v>
      </c>
      <c r="F49" s="4">
        <f t="shared" si="6"/>
        <v>1874.374999999997</v>
      </c>
      <c r="G49" s="22">
        <f>G45*8/12+G57*4/12</f>
        <v>5.3366666666666669</v>
      </c>
      <c r="H49" s="4">
        <f t="shared" si="2"/>
        <v>112.96877126133504</v>
      </c>
      <c r="I49" s="4">
        <f t="shared" si="3"/>
        <v>8.3213603830894112</v>
      </c>
      <c r="J49" s="33">
        <f t="shared" si="7"/>
        <v>138.26624302297557</v>
      </c>
      <c r="K49" s="4">
        <f t="shared" si="8"/>
        <v>11.599472049154938</v>
      </c>
      <c r="L49" s="33">
        <f t="shared" si="4"/>
        <v>14.196980310394816</v>
      </c>
      <c r="M49" s="15" t="s">
        <v>45</v>
      </c>
      <c r="N49" s="6"/>
      <c r="O49" s="7" t="s">
        <v>45</v>
      </c>
      <c r="P49" s="7"/>
      <c r="R49" s="22">
        <f t="shared" si="9"/>
        <v>1.0070135314120179</v>
      </c>
      <c r="S49" s="22">
        <f t="shared" si="10"/>
        <v>1.2345007781010944</v>
      </c>
      <c r="T49" s="39">
        <f t="shared" si="5"/>
        <v>9.8946329803003996E-2</v>
      </c>
      <c r="U49" s="39">
        <f t="shared" si="0"/>
        <v>9.0563362731595376E-2</v>
      </c>
      <c r="V49" s="39">
        <f t="shared" si="1"/>
        <v>8.3829670714086202E-3</v>
      </c>
      <c r="Y49" s="37"/>
    </row>
    <row r="50" spans="1:25">
      <c r="A50" s="1">
        <v>1874.06</v>
      </c>
      <c r="B50" s="11">
        <v>4.46</v>
      </c>
      <c r="C50" s="4">
        <v>0.33</v>
      </c>
      <c r="D50" s="11">
        <v>0.46</v>
      </c>
      <c r="E50" s="11">
        <v>11.79806612</v>
      </c>
      <c r="F50" s="4">
        <f t="shared" si="6"/>
        <v>1874.4583333333303</v>
      </c>
      <c r="G50" s="22">
        <f>G45*7/12+G57*5/12</f>
        <v>5.3033333333333337</v>
      </c>
      <c r="H50" s="4">
        <f t="shared" si="2"/>
        <v>115.18514866570355</v>
      </c>
      <c r="I50" s="4">
        <f t="shared" si="3"/>
        <v>8.5226679506013845</v>
      </c>
      <c r="J50" s="33">
        <f t="shared" si="7"/>
        <v>141.84820594491254</v>
      </c>
      <c r="K50" s="4">
        <f t="shared" si="8"/>
        <v>11.88008259780799</v>
      </c>
      <c r="L50" s="33">
        <f t="shared" si="4"/>
        <v>14.630084021224162</v>
      </c>
      <c r="M50" s="15" t="s">
        <v>45</v>
      </c>
      <c r="N50" s="6"/>
      <c r="O50" s="7" t="s">
        <v>45</v>
      </c>
      <c r="P50" s="7"/>
      <c r="R50" s="22">
        <f t="shared" si="9"/>
        <v>1.0069896485261771</v>
      </c>
      <c r="S50" s="22">
        <f t="shared" si="10"/>
        <v>1.2732330745820959</v>
      </c>
      <c r="T50" s="39">
        <f t="shared" si="5"/>
        <v>9.2226727131259567E-2</v>
      </c>
      <c r="U50" s="39">
        <f t="shared" si="0"/>
        <v>8.7599342363323007E-2</v>
      </c>
      <c r="V50" s="39">
        <f t="shared" si="1"/>
        <v>4.6273847679365598E-3</v>
      </c>
      <c r="Y50" s="37"/>
    </row>
    <row r="51" spans="1:25">
      <c r="A51" s="1">
        <v>1874.07</v>
      </c>
      <c r="B51" s="11">
        <v>4.46</v>
      </c>
      <c r="C51" s="4">
        <v>0.33</v>
      </c>
      <c r="D51" s="11">
        <v>0.46</v>
      </c>
      <c r="E51" s="11">
        <v>11.893231399999999</v>
      </c>
      <c r="F51" s="4">
        <f t="shared" si="6"/>
        <v>1874.5416666666636</v>
      </c>
      <c r="G51" s="22">
        <f>G45*6/12+G57*6/12</f>
        <v>5.27</v>
      </c>
      <c r="H51" s="4">
        <f t="shared" si="2"/>
        <v>114.26347930975263</v>
      </c>
      <c r="I51" s="4">
        <f t="shared" si="3"/>
        <v>8.4544726843538935</v>
      </c>
      <c r="J51" s="33">
        <f t="shared" si="7"/>
        <v>141.58081473665061</v>
      </c>
      <c r="K51" s="4">
        <f t="shared" si="8"/>
        <v>11.785022529705429</v>
      </c>
      <c r="L51" s="33">
        <f t="shared" si="4"/>
        <v>14.602505555798047</v>
      </c>
      <c r="M51" s="15" t="s">
        <v>45</v>
      </c>
      <c r="N51" s="6"/>
      <c r="O51" s="7" t="s">
        <v>45</v>
      </c>
      <c r="P51" s="7"/>
      <c r="R51" s="22">
        <f t="shared" si="9"/>
        <v>1.006965773951622</v>
      </c>
      <c r="S51" s="22">
        <f t="shared" si="10"/>
        <v>1.2718733715616586</v>
      </c>
      <c r="T51" s="39">
        <f t="shared" si="5"/>
        <v>9.4262400013793712E-2</v>
      </c>
      <c r="U51" s="39">
        <f t="shared" si="0"/>
        <v>8.9291081935029215E-2</v>
      </c>
      <c r="V51" s="39">
        <f t="shared" si="1"/>
        <v>4.9713180787644973E-3</v>
      </c>
      <c r="Y51" s="37"/>
    </row>
    <row r="52" spans="1:25">
      <c r="A52" s="1">
        <v>1874.08</v>
      </c>
      <c r="B52" s="11">
        <v>4.47</v>
      </c>
      <c r="C52" s="4">
        <v>0.33</v>
      </c>
      <c r="D52" s="11">
        <v>0.46</v>
      </c>
      <c r="E52" s="11">
        <v>11.79806612</v>
      </c>
      <c r="F52" s="4">
        <f t="shared" si="6"/>
        <v>1874.6249999999968</v>
      </c>
      <c r="G52" s="22">
        <f>G45*5/12+G57*7/12</f>
        <v>5.2366666666666664</v>
      </c>
      <c r="H52" s="4">
        <f t="shared" si="2"/>
        <v>115.44341133087327</v>
      </c>
      <c r="I52" s="4">
        <f t="shared" si="3"/>
        <v>8.5226679506013845</v>
      </c>
      <c r="J52" s="33">
        <f t="shared" si="7"/>
        <v>143.92285433246357</v>
      </c>
      <c r="K52" s="4">
        <f t="shared" si="8"/>
        <v>11.88008259780799</v>
      </c>
      <c r="L52" s="33">
        <f t="shared" si="4"/>
        <v>14.810853018553299</v>
      </c>
      <c r="M52" s="15" t="s">
        <v>45</v>
      </c>
      <c r="N52" s="6"/>
      <c r="O52" s="7" t="s">
        <v>45</v>
      </c>
      <c r="P52" s="7"/>
      <c r="R52" s="22">
        <f t="shared" si="9"/>
        <v>1.0069419077088448</v>
      </c>
      <c r="S52" s="22">
        <f t="shared" si="10"/>
        <v>1.2910635716193151</v>
      </c>
      <c r="T52" s="39">
        <f t="shared" si="5"/>
        <v>9.975115768984244E-2</v>
      </c>
      <c r="U52" s="39">
        <f t="shared" si="0"/>
        <v>8.8059593459123064E-2</v>
      </c>
      <c r="V52" s="39">
        <f t="shared" si="1"/>
        <v>1.1691564230719376E-2</v>
      </c>
      <c r="Y52" s="37"/>
    </row>
    <row r="53" spans="1:25">
      <c r="A53" s="1">
        <v>1874.09</v>
      </c>
      <c r="B53" s="11">
        <v>4.54</v>
      </c>
      <c r="C53" s="4">
        <v>0.33</v>
      </c>
      <c r="D53" s="11">
        <v>0.46</v>
      </c>
      <c r="E53" s="11">
        <v>11.79806612</v>
      </c>
      <c r="F53" s="4">
        <f t="shared" si="6"/>
        <v>1874.7083333333301</v>
      </c>
      <c r="G53" s="22">
        <f>G45*4/12+G57*8/12</f>
        <v>5.2033333333333331</v>
      </c>
      <c r="H53" s="4">
        <f t="shared" si="2"/>
        <v>117.25124998706146</v>
      </c>
      <c r="I53" s="4">
        <f t="shared" si="3"/>
        <v>8.5226679506013845</v>
      </c>
      <c r="J53" s="33">
        <f t="shared" si="7"/>
        <v>147.06211122226566</v>
      </c>
      <c r="K53" s="4">
        <f t="shared" si="8"/>
        <v>11.88008259780799</v>
      </c>
      <c r="L53" s="33">
        <f t="shared" si="4"/>
        <v>14.900566335295641</v>
      </c>
      <c r="M53" s="15" t="s">
        <v>45</v>
      </c>
      <c r="N53" s="6"/>
      <c r="O53" s="7" t="s">
        <v>45</v>
      </c>
      <c r="P53" s="7"/>
      <c r="R53" s="22">
        <f t="shared" si="9"/>
        <v>1.0069180498183923</v>
      </c>
      <c r="S53" s="22">
        <f t="shared" si="10"/>
        <v>1.3000260157797479</v>
      </c>
      <c r="T53" s="39">
        <f t="shared" si="5"/>
        <v>9.5678558811523207E-2</v>
      </c>
      <c r="U53" s="39">
        <f t="shared" si="0"/>
        <v>8.8894495766643322E-2</v>
      </c>
      <c r="V53" s="39">
        <f t="shared" si="1"/>
        <v>6.7840630448798844E-3</v>
      </c>
      <c r="Y53" s="37"/>
    </row>
    <row r="54" spans="1:25">
      <c r="A54" s="1">
        <v>1874.1</v>
      </c>
      <c r="B54" s="11">
        <v>4.53</v>
      </c>
      <c r="C54" s="4">
        <v>0.33</v>
      </c>
      <c r="D54" s="11">
        <v>0.46</v>
      </c>
      <c r="E54" s="11">
        <v>11.60773554</v>
      </c>
      <c r="F54" s="4">
        <f t="shared" si="6"/>
        <v>1874.7916666666633</v>
      </c>
      <c r="G54" s="22">
        <f>G45*3/12+G57*9/12</f>
        <v>5.17</v>
      </c>
      <c r="H54" s="4">
        <f t="shared" si="2"/>
        <v>118.91130662337612</v>
      </c>
      <c r="I54" s="4">
        <f t="shared" si="3"/>
        <v>8.6624130652790541</v>
      </c>
      <c r="J54" s="33">
        <f t="shared" si="7"/>
        <v>150.04963442446513</v>
      </c>
      <c r="K54" s="4">
        <f t="shared" si="8"/>
        <v>12.074878818267774</v>
      </c>
      <c r="L54" s="33">
        <f t="shared" si="4"/>
        <v>15.236828219702859</v>
      </c>
      <c r="M54" s="15" t="s">
        <v>45</v>
      </c>
      <c r="N54" s="6"/>
      <c r="O54" s="7" t="s">
        <v>45</v>
      </c>
      <c r="P54" s="7"/>
      <c r="R54" s="22">
        <f t="shared" si="9"/>
        <v>1.0068942003008658</v>
      </c>
      <c r="S54" s="22">
        <f t="shared" si="10"/>
        <v>1.3304834912891119</v>
      </c>
      <c r="T54" s="39">
        <f t="shared" si="5"/>
        <v>9.1695180263305032E-2</v>
      </c>
      <c r="U54" s="39">
        <f t="shared" si="0"/>
        <v>8.7974152302882525E-2</v>
      </c>
      <c r="V54" s="39">
        <f t="shared" si="1"/>
        <v>3.7210279604225072E-3</v>
      </c>
      <c r="Y54" s="37"/>
    </row>
    <row r="55" spans="1:25">
      <c r="A55" s="1">
        <v>1874.11</v>
      </c>
      <c r="B55" s="11">
        <v>4.57</v>
      </c>
      <c r="C55" s="4">
        <v>0.33</v>
      </c>
      <c r="D55" s="11">
        <v>0.46</v>
      </c>
      <c r="E55" s="11">
        <v>11.51265124</v>
      </c>
      <c r="F55" s="4">
        <f t="shared" si="6"/>
        <v>1874.8749999999966</v>
      </c>
      <c r="G55" s="22">
        <f>G45*2/12+G57*10/12</f>
        <v>5.1366666666666667</v>
      </c>
      <c r="H55" s="4">
        <f t="shared" si="2"/>
        <v>120.95207011586675</v>
      </c>
      <c r="I55" s="4">
        <f t="shared" si="3"/>
        <v>8.7339569230275771</v>
      </c>
      <c r="J55" s="33">
        <f t="shared" si="7"/>
        <v>153.54321644571948</v>
      </c>
      <c r="K55" s="4">
        <f t="shared" si="8"/>
        <v>12.174606619977835</v>
      </c>
      <c r="L55" s="33">
        <f t="shared" si="4"/>
        <v>15.455115878562573</v>
      </c>
      <c r="M55" s="15" t="s">
        <v>45</v>
      </c>
      <c r="N55" s="6"/>
      <c r="O55" s="7" t="s">
        <v>45</v>
      </c>
      <c r="P55" s="7"/>
      <c r="R55" s="22">
        <f t="shared" si="9"/>
        <v>1.0068703591769228</v>
      </c>
      <c r="S55" s="22">
        <f t="shared" si="10"/>
        <v>1.3507204836288711</v>
      </c>
      <c r="T55" s="39">
        <f t="shared" si="5"/>
        <v>9.0050902757926377E-2</v>
      </c>
      <c r="U55" s="39">
        <f t="shared" si="0"/>
        <v>8.9173310411911455E-2</v>
      </c>
      <c r="V55" s="39">
        <f t="shared" si="1"/>
        <v>8.7759234601492153E-4</v>
      </c>
      <c r="Y55" s="37"/>
    </row>
    <row r="56" spans="1:25">
      <c r="A56" s="1">
        <v>1874.12</v>
      </c>
      <c r="B56" s="11">
        <v>4.54</v>
      </c>
      <c r="C56" s="4">
        <v>0.33</v>
      </c>
      <c r="D56" s="11">
        <v>0.46</v>
      </c>
      <c r="E56" s="11">
        <v>11.51265124</v>
      </c>
      <c r="F56" s="4">
        <f t="shared" si="6"/>
        <v>1874.9583333333298</v>
      </c>
      <c r="G56" s="22">
        <f>G45*1/12+G57*11/12</f>
        <v>5.1033333333333335</v>
      </c>
      <c r="H56" s="4">
        <f t="shared" si="2"/>
        <v>120.15807403195514</v>
      </c>
      <c r="I56" s="4">
        <f t="shared" si="3"/>
        <v>8.7339569230275771</v>
      </c>
      <c r="J56" s="33">
        <f t="shared" si="7"/>
        <v>153.45922125072727</v>
      </c>
      <c r="K56" s="4">
        <f t="shared" si="8"/>
        <v>12.174606619977835</v>
      </c>
      <c r="L56" s="33">
        <f t="shared" si="4"/>
        <v>15.548731668575893</v>
      </c>
      <c r="M56" s="15" t="s">
        <v>45</v>
      </c>
      <c r="N56" s="6"/>
      <c r="O56" s="7" t="s">
        <v>45</v>
      </c>
      <c r="P56" s="7"/>
      <c r="R56" s="22">
        <f t="shared" si="9"/>
        <v>1.0068465264672748</v>
      </c>
      <c r="S56" s="22">
        <f t="shared" si="10"/>
        <v>1.3600004184990284</v>
      </c>
      <c r="T56" s="39">
        <f t="shared" si="5"/>
        <v>9.1753960910075039E-2</v>
      </c>
      <c r="U56" s="39">
        <f t="shared" si="0"/>
        <v>9.0069110799300578E-2</v>
      </c>
      <c r="V56" s="39">
        <f t="shared" si="1"/>
        <v>1.6848501107744607E-3</v>
      </c>
      <c r="Y56" s="37"/>
    </row>
    <row r="57" spans="1:25">
      <c r="A57" s="1">
        <v>1875.01</v>
      </c>
      <c r="B57" s="11">
        <v>4.54</v>
      </c>
      <c r="C57" s="4">
        <v>0.32750000000000001</v>
      </c>
      <c r="D57" s="11">
        <v>0.45169999999999999</v>
      </c>
      <c r="E57" s="11">
        <v>11.51265124</v>
      </c>
      <c r="F57" s="4">
        <f t="shared" si="6"/>
        <v>1875.0416666666631</v>
      </c>
      <c r="G57" s="22">
        <v>5.07</v>
      </c>
      <c r="H57" s="4">
        <f t="shared" si="2"/>
        <v>120.15807403195514</v>
      </c>
      <c r="I57" s="4">
        <f t="shared" si="3"/>
        <v>8.6677905827016115</v>
      </c>
      <c r="J57" s="33">
        <f t="shared" si="7"/>
        <v>154.38172299374514</v>
      </c>
      <c r="K57" s="4">
        <f t="shared" si="8"/>
        <v>11.954934370095623</v>
      </c>
      <c r="L57" s="33">
        <f t="shared" si="4"/>
        <v>15.359961294333628</v>
      </c>
      <c r="M57" s="15" t="s">
        <v>45</v>
      </c>
      <c r="N57" s="6"/>
      <c r="O57" s="7" t="s">
        <v>45</v>
      </c>
      <c r="P57" s="7"/>
      <c r="R57" s="22">
        <f t="shared" si="9"/>
        <v>1.0073431926888408</v>
      </c>
      <c r="S57" s="22">
        <f t="shared" si="10"/>
        <v>1.3693116973597868</v>
      </c>
      <c r="T57" s="39">
        <f t="shared" si="5"/>
        <v>8.9208398274062795E-2</v>
      </c>
      <c r="U57" s="39">
        <f t="shared" si="0"/>
        <v>8.972112928294762E-2</v>
      </c>
      <c r="V57" s="39">
        <f t="shared" si="1"/>
        <v>-5.1273100888482581E-4</v>
      </c>
      <c r="Y57" s="37"/>
    </row>
    <row r="58" spans="1:25">
      <c r="A58" s="1">
        <v>1875.02</v>
      </c>
      <c r="B58" s="11">
        <v>4.53</v>
      </c>
      <c r="C58" s="4">
        <v>0.32500000000000001</v>
      </c>
      <c r="D58" s="11">
        <v>0.44330000000000003</v>
      </c>
      <c r="E58" s="11">
        <v>11.51265124</v>
      </c>
      <c r="F58" s="4">
        <f t="shared" si="6"/>
        <v>1875.1249999999964</v>
      </c>
      <c r="G58" s="22">
        <f>G57*11/12+G69*1/12</f>
        <v>5.03</v>
      </c>
      <c r="H58" s="4">
        <f t="shared" si="2"/>
        <v>119.8934086706513</v>
      </c>
      <c r="I58" s="4">
        <f t="shared" si="3"/>
        <v>8.6016242423756442</v>
      </c>
      <c r="J58" s="33">
        <f t="shared" si="7"/>
        <v>154.9626380674184</v>
      </c>
      <c r="K58" s="4">
        <f t="shared" si="8"/>
        <v>11.732615466600379</v>
      </c>
      <c r="L58" s="33">
        <f t="shared" si="4"/>
        <v>15.164445354367897</v>
      </c>
      <c r="M58" s="15" t="s">
        <v>45</v>
      </c>
      <c r="N58" s="6"/>
      <c r="O58" s="7" t="s">
        <v>45</v>
      </c>
      <c r="P58" s="7"/>
      <c r="R58" s="22">
        <f t="shared" si="9"/>
        <v>1.0073155682359349</v>
      </c>
      <c r="S58" s="22">
        <f t="shared" si="10"/>
        <v>1.3793668170045832</v>
      </c>
      <c r="T58" s="39">
        <f t="shared" si="5"/>
        <v>9.1463780582804022E-2</v>
      </c>
      <c r="U58" s="39">
        <f t="shared" si="0"/>
        <v>8.811211747288672E-2</v>
      </c>
      <c r="V58" s="39">
        <f t="shared" si="1"/>
        <v>3.3516631099173022E-3</v>
      </c>
      <c r="Y58" s="37"/>
    </row>
    <row r="59" spans="1:25">
      <c r="A59" s="1">
        <v>1875.03</v>
      </c>
      <c r="B59" s="11">
        <v>4.59</v>
      </c>
      <c r="C59" s="4">
        <v>0.32250000000000001</v>
      </c>
      <c r="D59" s="11">
        <v>0.435</v>
      </c>
      <c r="E59" s="11">
        <v>11.51265124</v>
      </c>
      <c r="F59" s="4">
        <f t="shared" si="6"/>
        <v>1875.2083333333296</v>
      </c>
      <c r="G59" s="22">
        <f>G57*10/12+G69*2/12</f>
        <v>4.99</v>
      </c>
      <c r="H59" s="4">
        <f t="shared" si="2"/>
        <v>121.48140083847446</v>
      </c>
      <c r="I59" s="4">
        <f t="shared" si="3"/>
        <v>8.5354579020496768</v>
      </c>
      <c r="J59" s="33">
        <f t="shared" si="7"/>
        <v>157.93446570143755</v>
      </c>
      <c r="K59" s="4">
        <f t="shared" si="8"/>
        <v>11.51294321671817</v>
      </c>
      <c r="L59" s="33">
        <f t="shared" si="4"/>
        <v>14.967645442293103</v>
      </c>
      <c r="M59" s="15" t="s">
        <v>45</v>
      </c>
      <c r="N59" s="6"/>
      <c r="O59" s="7" t="s">
        <v>45</v>
      </c>
      <c r="P59" s="7"/>
      <c r="R59" s="22">
        <f t="shared" si="9"/>
        <v>1.0072879584453418</v>
      </c>
      <c r="S59" s="22">
        <f t="shared" si="10"/>
        <v>1.3894576690767646</v>
      </c>
      <c r="T59" s="39">
        <f t="shared" si="5"/>
        <v>9.2756125299535475E-2</v>
      </c>
      <c r="U59" s="39">
        <f t="shared" si="0"/>
        <v>9.0254177086700693E-2</v>
      </c>
      <c r="V59" s="39">
        <f t="shared" si="1"/>
        <v>2.5019482128347814E-3</v>
      </c>
      <c r="Y59" s="37"/>
    </row>
    <row r="60" spans="1:25">
      <c r="A60" s="1">
        <v>1875.04</v>
      </c>
      <c r="B60" s="11">
        <v>4.6500000000000004</v>
      </c>
      <c r="C60" s="4">
        <v>0.32</v>
      </c>
      <c r="D60" s="11">
        <v>0.42670000000000002</v>
      </c>
      <c r="E60" s="11">
        <v>11.60773554</v>
      </c>
      <c r="F60" s="4">
        <f t="shared" si="6"/>
        <v>1875.2916666666629</v>
      </c>
      <c r="G60" s="22">
        <f>G57*9/12+G69*3/12</f>
        <v>4.95</v>
      </c>
      <c r="H60" s="4">
        <f t="shared" si="2"/>
        <v>122.06127501075031</v>
      </c>
      <c r="I60" s="4">
        <f t="shared" si="3"/>
        <v>8.3999156996645379</v>
      </c>
      <c r="J60" s="33">
        <f t="shared" si="7"/>
        <v>159.59838406815268</v>
      </c>
      <c r="K60" s="4">
        <f t="shared" si="8"/>
        <v>11.200762590771433</v>
      </c>
      <c r="L60" s="33">
        <f t="shared" si="4"/>
        <v>14.645296877823819</v>
      </c>
      <c r="M60" s="15" t="s">
        <v>45</v>
      </c>
      <c r="N60" s="6"/>
      <c r="O60" s="7" t="s">
        <v>45</v>
      </c>
      <c r="P60" s="7"/>
      <c r="R60" s="22">
        <f t="shared" si="9"/>
        <v>1.0072603633605304</v>
      </c>
      <c r="S60" s="22">
        <f t="shared" si="10"/>
        <v>1.3881193428160883</v>
      </c>
      <c r="T60" s="39">
        <f t="shared" si="5"/>
        <v>9.0695274841059437E-2</v>
      </c>
      <c r="U60" s="39">
        <f t="shared" si="0"/>
        <v>8.9529622959025668E-2</v>
      </c>
      <c r="V60" s="39">
        <f t="shared" si="1"/>
        <v>1.1656518820337691E-3</v>
      </c>
      <c r="Y60" s="37"/>
    </row>
    <row r="61" spans="1:25">
      <c r="A61" s="1">
        <v>1875.05</v>
      </c>
      <c r="B61" s="11">
        <v>4.47</v>
      </c>
      <c r="C61" s="4">
        <v>0.3175</v>
      </c>
      <c r="D61" s="11">
        <v>0.41830000000000001</v>
      </c>
      <c r="E61" s="11">
        <v>11.322320660000001</v>
      </c>
      <c r="F61" s="4">
        <f t="shared" si="6"/>
        <v>1875.3749999999961</v>
      </c>
      <c r="G61" s="22">
        <f>G57*8/12+G69*4/12</f>
        <v>4.91</v>
      </c>
      <c r="H61" s="4">
        <f t="shared" si="2"/>
        <v>120.29415531497585</v>
      </c>
      <c r="I61" s="4">
        <f t="shared" si="3"/>
        <v>8.5443835151017531</v>
      </c>
      <c r="J61" s="33">
        <f t="shared" si="7"/>
        <v>158.21882861348416</v>
      </c>
      <c r="K61" s="4">
        <f t="shared" si="8"/>
        <v>11.257057084620673</v>
      </c>
      <c r="L61" s="33">
        <f t="shared" si="4"/>
        <v>14.806025952800992</v>
      </c>
      <c r="M61" s="15" t="s">
        <v>45</v>
      </c>
      <c r="N61" s="6"/>
      <c r="O61" s="7" t="s">
        <v>45</v>
      </c>
      <c r="P61" s="7"/>
      <c r="R61" s="22">
        <f t="shared" si="9"/>
        <v>1.0072327830251093</v>
      </c>
      <c r="S61" s="22">
        <f t="shared" si="10"/>
        <v>1.4334435834246131</v>
      </c>
      <c r="T61" s="39">
        <f t="shared" si="5"/>
        <v>9.3516579038204428E-2</v>
      </c>
      <c r="U61" s="39">
        <f t="shared" si="0"/>
        <v>8.8992586834211185E-2</v>
      </c>
      <c r="V61" s="39">
        <f t="shared" si="1"/>
        <v>4.5239922039932434E-3</v>
      </c>
      <c r="Y61" s="37"/>
    </row>
    <row r="62" spans="1:25">
      <c r="A62" s="1">
        <v>1875.06</v>
      </c>
      <c r="B62" s="11">
        <v>4.38</v>
      </c>
      <c r="C62" s="4">
        <v>0.315</v>
      </c>
      <c r="D62" s="11">
        <v>0.41</v>
      </c>
      <c r="E62" s="11">
        <v>11.13207107</v>
      </c>
      <c r="F62" s="4">
        <f t="shared" si="6"/>
        <v>1875.4583333333294</v>
      </c>
      <c r="G62" s="22">
        <f>G57*7/12+G69*5/12</f>
        <v>4.87</v>
      </c>
      <c r="H62" s="4">
        <f t="shared" si="2"/>
        <v>119.88658638701992</v>
      </c>
      <c r="I62" s="4">
        <f t="shared" si="3"/>
        <v>8.6219805278336246</v>
      </c>
      <c r="J62" s="33">
        <f t="shared" si="7"/>
        <v>158.62778358832</v>
      </c>
      <c r="K62" s="4">
        <f t="shared" si="8"/>
        <v>11.222260369561223</v>
      </c>
      <c r="L62" s="33">
        <f t="shared" si="4"/>
        <v>14.848719468313057</v>
      </c>
      <c r="M62" s="15" t="s">
        <v>45</v>
      </c>
      <c r="N62" s="6"/>
      <c r="O62" s="7" t="s">
        <v>45</v>
      </c>
      <c r="P62" s="7"/>
      <c r="R62" s="22">
        <f t="shared" si="9"/>
        <v>1.0072052174828279</v>
      </c>
      <c r="S62" s="22">
        <f t="shared" si="10"/>
        <v>1.4684864298039291</v>
      </c>
      <c r="T62" s="39">
        <f t="shared" si="5"/>
        <v>9.5914444065068993E-2</v>
      </c>
      <c r="U62" s="39">
        <f t="shared" si="0"/>
        <v>8.9383604061397115E-2</v>
      </c>
      <c r="V62" s="39">
        <f t="shared" si="1"/>
        <v>6.5308400036718783E-3</v>
      </c>
      <c r="Y62" s="37"/>
    </row>
    <row r="63" spans="1:25">
      <c r="A63" s="1">
        <v>1875.07</v>
      </c>
      <c r="B63" s="11">
        <v>4.3899999999999997</v>
      </c>
      <c r="C63" s="4">
        <v>0.3125</v>
      </c>
      <c r="D63" s="11">
        <v>0.4017</v>
      </c>
      <c r="E63" s="11">
        <v>11.13207107</v>
      </c>
      <c r="F63" s="4">
        <f t="shared" si="6"/>
        <v>1875.5416666666626</v>
      </c>
      <c r="G63" s="22">
        <f>G57*6/12+G69*6/12</f>
        <v>4.83</v>
      </c>
      <c r="H63" s="4">
        <f t="shared" si="2"/>
        <v>120.16030005457017</v>
      </c>
      <c r="I63" s="4">
        <f t="shared" si="3"/>
        <v>8.5535521109460557</v>
      </c>
      <c r="J63" s="33">
        <f t="shared" si="7"/>
        <v>159.93308260662189</v>
      </c>
      <c r="K63" s="4">
        <f t="shared" si="8"/>
        <v>10.995078025494497</v>
      </c>
      <c r="L63" s="33">
        <f t="shared" si="4"/>
        <v>14.6344235268975</v>
      </c>
      <c r="M63" s="15" t="s">
        <v>45</v>
      </c>
      <c r="N63" s="6"/>
      <c r="O63" s="7" t="s">
        <v>45</v>
      </c>
      <c r="P63" s="7"/>
      <c r="R63" s="22">
        <f t="shared" si="9"/>
        <v>1.0071776667775758</v>
      </c>
      <c r="S63" s="22">
        <f t="shared" si="10"/>
        <v>1.4790671939012479</v>
      </c>
      <c r="T63" s="39">
        <f t="shared" si="5"/>
        <v>9.8260060266824878E-2</v>
      </c>
      <c r="U63" s="39">
        <f t="shared" si="0"/>
        <v>8.7725444828712584E-2</v>
      </c>
      <c r="V63" s="39">
        <f t="shared" si="1"/>
        <v>1.0534615438112294E-2</v>
      </c>
      <c r="Y63" s="37"/>
    </row>
    <row r="64" spans="1:25">
      <c r="A64" s="1">
        <v>1875.08</v>
      </c>
      <c r="B64" s="11">
        <v>4.41</v>
      </c>
      <c r="C64" s="4">
        <v>0.31</v>
      </c>
      <c r="D64" s="11">
        <v>0.39329999999999998</v>
      </c>
      <c r="E64" s="11">
        <v>11.22715537</v>
      </c>
      <c r="F64" s="4">
        <f t="shared" si="6"/>
        <v>1875.6249999999959</v>
      </c>
      <c r="G64" s="22">
        <f>G57*5/12+G69*7/12</f>
        <v>4.79</v>
      </c>
      <c r="H64" s="4">
        <f t="shared" si="2"/>
        <v>119.6854372916726</v>
      </c>
      <c r="I64" s="4">
        <f t="shared" si="3"/>
        <v>8.4132620318409295</v>
      </c>
      <c r="J64" s="33">
        <f t="shared" si="7"/>
        <v>160.23421072846463</v>
      </c>
      <c r="K64" s="4">
        <f t="shared" si="8"/>
        <v>10.673986958461413</v>
      </c>
      <c r="L64" s="33">
        <f t="shared" si="4"/>
        <v>14.290275528232458</v>
      </c>
      <c r="M64" s="15" t="s">
        <v>45</v>
      </c>
      <c r="N64" s="6"/>
      <c r="O64" s="7" t="s">
        <v>45</v>
      </c>
      <c r="P64" s="7"/>
      <c r="R64" s="22">
        <f t="shared" si="9"/>
        <v>1.0071501309533841</v>
      </c>
      <c r="S64" s="22">
        <f t="shared" si="10"/>
        <v>1.4770671144241894</v>
      </c>
      <c r="T64" s="39">
        <f t="shared" si="5"/>
        <v>0.10457179338880329</v>
      </c>
      <c r="U64" s="39">
        <f t="shared" si="0"/>
        <v>8.8298362154796584E-2</v>
      </c>
      <c r="V64" s="39">
        <f t="shared" si="1"/>
        <v>1.6273431234006708E-2</v>
      </c>
      <c r="Y64" s="37"/>
    </row>
    <row r="65" spans="1:25">
      <c r="A65" s="1">
        <v>1875.09</v>
      </c>
      <c r="B65" s="11">
        <v>4.37</v>
      </c>
      <c r="C65" s="4">
        <v>0.3075</v>
      </c>
      <c r="D65" s="11">
        <v>0.38500000000000001</v>
      </c>
      <c r="E65" s="11">
        <v>11.13207107</v>
      </c>
      <c r="F65" s="4">
        <f t="shared" si="6"/>
        <v>1875.7083333333292</v>
      </c>
      <c r="G65" s="22">
        <f>G57*4/12+G69*8/12</f>
        <v>4.75</v>
      </c>
      <c r="H65" s="4">
        <f t="shared" si="2"/>
        <v>119.61287271946964</v>
      </c>
      <c r="I65" s="4">
        <f t="shared" si="3"/>
        <v>8.416695277170918</v>
      </c>
      <c r="J65" s="33">
        <f t="shared" si="7"/>
        <v>161.07608048624712</v>
      </c>
      <c r="K65" s="4">
        <f t="shared" si="8"/>
        <v>10.53797620068554</v>
      </c>
      <c r="L65" s="33">
        <f t="shared" si="4"/>
        <v>14.190913269383326</v>
      </c>
      <c r="M65" s="15" t="s">
        <v>45</v>
      </c>
      <c r="N65" s="6"/>
      <c r="O65" s="7" t="s">
        <v>45</v>
      </c>
      <c r="P65" s="7"/>
      <c r="R65" s="22">
        <f t="shared" si="9"/>
        <v>1.0071226100544257</v>
      </c>
      <c r="S65" s="22">
        <f t="shared" si="10"/>
        <v>1.5003348770741327</v>
      </c>
      <c r="T65" s="39">
        <f t="shared" si="5"/>
        <v>0.10440819145589186</v>
      </c>
      <c r="U65" s="39">
        <f t="shared" si="0"/>
        <v>8.8325407366840913E-2</v>
      </c>
      <c r="V65" s="39">
        <f t="shared" si="1"/>
        <v>1.608278408905095E-2</v>
      </c>
      <c r="Y65" s="37"/>
    </row>
    <row r="66" spans="1:25">
      <c r="A66" s="1">
        <v>1875.1</v>
      </c>
      <c r="B66" s="11">
        <v>4.3</v>
      </c>
      <c r="C66" s="4">
        <v>0.30499999999999999</v>
      </c>
      <c r="D66" s="11">
        <v>0.37669999999999998</v>
      </c>
      <c r="E66" s="11">
        <v>11.13207107</v>
      </c>
      <c r="F66" s="4">
        <f t="shared" si="6"/>
        <v>1875.7916666666624</v>
      </c>
      <c r="G66" s="22">
        <f>G57*3/12+G69*9/12</f>
        <v>4.7100000000000009</v>
      </c>
      <c r="H66" s="4">
        <f t="shared" si="2"/>
        <v>117.6968770466177</v>
      </c>
      <c r="I66" s="4">
        <f t="shared" si="3"/>
        <v>8.3482668602833492</v>
      </c>
      <c r="J66" s="33">
        <f t="shared" si="7"/>
        <v>159.43276044314752</v>
      </c>
      <c r="K66" s="4">
        <f t="shared" si="8"/>
        <v>10.310793856618812</v>
      </c>
      <c r="L66" s="33">
        <f t="shared" si="4"/>
        <v>13.967051362542716</v>
      </c>
      <c r="M66" s="15" t="s">
        <v>45</v>
      </c>
      <c r="N66" s="6"/>
      <c r="O66" s="7" t="s">
        <v>45</v>
      </c>
      <c r="P66" s="7"/>
      <c r="R66" s="22">
        <f t="shared" si="9"/>
        <v>1.0070951041250158</v>
      </c>
      <c r="S66" s="22">
        <f t="shared" si="10"/>
        <v>1.5110211773545867</v>
      </c>
      <c r="T66" s="39">
        <f t="shared" si="5"/>
        <v>0.11227183026903442</v>
      </c>
      <c r="U66" s="39">
        <f t="shared" si="0"/>
        <v>8.7976727736581273E-2</v>
      </c>
      <c r="V66" s="39">
        <f t="shared" si="1"/>
        <v>2.429510253245315E-2</v>
      </c>
      <c r="Y66" s="37"/>
    </row>
    <row r="67" spans="1:25">
      <c r="A67" s="1">
        <v>1875.11</v>
      </c>
      <c r="B67" s="11">
        <v>4.37</v>
      </c>
      <c r="C67" s="4">
        <v>0.30249999999999999</v>
      </c>
      <c r="D67" s="11">
        <v>0.36830000000000002</v>
      </c>
      <c r="E67" s="11">
        <v>11.03690579</v>
      </c>
      <c r="F67" s="4">
        <f t="shared" si="6"/>
        <v>1875.8749999999957</v>
      </c>
      <c r="G67" s="22">
        <f>G57*2/12+G69*10/12</f>
        <v>4.67</v>
      </c>
      <c r="H67" s="4">
        <f t="shared" si="2"/>
        <v>120.64422994408835</v>
      </c>
      <c r="I67" s="4">
        <f t="shared" si="3"/>
        <v>8.3512310201571456</v>
      </c>
      <c r="J67" s="33">
        <f t="shared" si="7"/>
        <v>164.36797714194995</v>
      </c>
      <c r="K67" s="4">
        <f t="shared" si="8"/>
        <v>10.167796313136783</v>
      </c>
      <c r="L67" s="33">
        <f t="shared" si="4"/>
        <v>13.85279770740965</v>
      </c>
      <c r="M67" s="15" t="s">
        <v>45</v>
      </c>
      <c r="N67" s="6"/>
      <c r="O67" s="7" t="s">
        <v>45</v>
      </c>
      <c r="P67" s="7"/>
      <c r="R67" s="22">
        <f t="shared" si="9"/>
        <v>1.0070676132096117</v>
      </c>
      <c r="S67" s="22">
        <f t="shared" si="10"/>
        <v>1.5348631899060345</v>
      </c>
      <c r="T67" s="39">
        <f t="shared" si="5"/>
        <v>0.11499503759337637</v>
      </c>
      <c r="U67" s="39">
        <f t="shared" si="0"/>
        <v>8.5396078743462667E-2</v>
      </c>
      <c r="V67" s="39">
        <f t="shared" si="1"/>
        <v>2.9598958849913704E-2</v>
      </c>
      <c r="Y67" s="37"/>
    </row>
    <row r="68" spans="1:25">
      <c r="A68" s="1">
        <v>1875.12</v>
      </c>
      <c r="B68" s="11">
        <v>4.37</v>
      </c>
      <c r="C68" s="4">
        <v>0.3</v>
      </c>
      <c r="D68" s="11">
        <v>0.36</v>
      </c>
      <c r="E68" s="11">
        <v>10.9417405</v>
      </c>
      <c r="F68" s="4">
        <f t="shared" si="6"/>
        <v>1875.9583333333289</v>
      </c>
      <c r="G68" s="22">
        <f>G57*1/12+G69*11/12</f>
        <v>4.63</v>
      </c>
      <c r="H68" s="4">
        <f t="shared" si="2"/>
        <v>121.69352764306558</v>
      </c>
      <c r="I68" s="4">
        <f t="shared" si="3"/>
        <v>8.354246748951871</v>
      </c>
      <c r="J68" s="33">
        <f t="shared" si="7"/>
        <v>166.74605876996796</v>
      </c>
      <c r="K68" s="4">
        <f t="shared" si="8"/>
        <v>10.025096098742244</v>
      </c>
      <c r="L68" s="33">
        <f t="shared" si="4"/>
        <v>13.736517427274247</v>
      </c>
      <c r="M68" s="15" t="s">
        <v>45</v>
      </c>
      <c r="N68" s="6"/>
      <c r="O68" s="7" t="s">
        <v>45</v>
      </c>
      <c r="P68" s="7"/>
      <c r="R68" s="22">
        <f t="shared" si="9"/>
        <v>1.0070401373528144</v>
      </c>
      <c r="S68" s="22">
        <f t="shared" si="10"/>
        <v>1.5591547604140388</v>
      </c>
      <c r="T68" s="39">
        <f t="shared" si="5"/>
        <v>0.11035320886148181</v>
      </c>
      <c r="U68" s="39">
        <f t="shared" si="0"/>
        <v>8.1565062593567994E-2</v>
      </c>
      <c r="V68" s="39">
        <f t="shared" si="1"/>
        <v>2.8788146267913817E-2</v>
      </c>
      <c r="Y68" s="37"/>
    </row>
    <row r="69" spans="1:25">
      <c r="A69" s="1">
        <v>1876.01</v>
      </c>
      <c r="B69" s="11">
        <v>4.46</v>
      </c>
      <c r="C69" s="4">
        <v>0.3</v>
      </c>
      <c r="D69" s="11">
        <v>0.3533</v>
      </c>
      <c r="E69" s="11">
        <v>10.846575209999999</v>
      </c>
      <c r="F69" s="4">
        <f t="shared" si="6"/>
        <v>1876.0416666666622</v>
      </c>
      <c r="G69" s="22">
        <v>4.59</v>
      </c>
      <c r="H69" s="4">
        <f t="shared" si="2"/>
        <v>125.28950140382609</v>
      </c>
      <c r="I69" s="4">
        <f t="shared" si="3"/>
        <v>8.4275449374770908</v>
      </c>
      <c r="J69" s="33">
        <f t="shared" si="7"/>
        <v>172.63560325011326</v>
      </c>
      <c r="K69" s="4">
        <f t="shared" si="8"/>
        <v>9.9248387547021881</v>
      </c>
      <c r="L69" s="33">
        <f t="shared" si="4"/>
        <v>13.675371889745518</v>
      </c>
      <c r="M69" s="15" t="s">
        <v>45</v>
      </c>
      <c r="N69" s="6"/>
      <c r="O69" s="7" t="s">
        <v>45</v>
      </c>
      <c r="P69" s="7"/>
      <c r="R69" s="22">
        <f t="shared" si="9"/>
        <v>1.0047535252938302</v>
      </c>
      <c r="S69" s="22">
        <f t="shared" si="10"/>
        <v>1.5839073864861757</v>
      </c>
      <c r="T69" s="39">
        <f t="shared" si="5"/>
        <v>0.10953518207915169</v>
      </c>
      <c r="U69" s="39">
        <f t="shared" si="0"/>
        <v>8.2824970216905935E-2</v>
      </c>
      <c r="V69" s="39">
        <f t="shared" si="1"/>
        <v>2.6710211862245758E-2</v>
      </c>
      <c r="Y69" s="37"/>
    </row>
    <row r="70" spans="1:25">
      <c r="A70" s="1">
        <v>1876.02</v>
      </c>
      <c r="B70" s="11">
        <v>4.5199999999999996</v>
      </c>
      <c r="C70" s="4">
        <v>0.3</v>
      </c>
      <c r="D70" s="11">
        <v>0.34670000000000001</v>
      </c>
      <c r="E70" s="11">
        <v>10.846575209999999</v>
      </c>
      <c r="F70" s="4">
        <f t="shared" si="6"/>
        <v>1876.1249999999955</v>
      </c>
      <c r="G70" s="22">
        <f>G69*11/12+G81*1/12</f>
        <v>4.5783333333333331</v>
      </c>
      <c r="H70" s="4">
        <f t="shared" si="2"/>
        <v>126.9750103913215</v>
      </c>
      <c r="I70" s="4">
        <f t="shared" si="3"/>
        <v>8.4275449374770908</v>
      </c>
      <c r="J70" s="33">
        <f t="shared" si="7"/>
        <v>175.92574367079925</v>
      </c>
      <c r="K70" s="4">
        <f t="shared" si="8"/>
        <v>9.7394327660776927</v>
      </c>
      <c r="L70" s="33">
        <f t="shared" si="4"/>
        <v>13.494127285545598</v>
      </c>
      <c r="M70" s="15" t="s">
        <v>45</v>
      </c>
      <c r="N70" s="6"/>
      <c r="O70" s="7" t="s">
        <v>45</v>
      </c>
      <c r="P70" s="7"/>
      <c r="R70" s="22">
        <f t="shared" si="9"/>
        <v>1.0047443025681573</v>
      </c>
      <c r="S70" s="22">
        <f t="shared" si="10"/>
        <v>1.5914365303109221</v>
      </c>
      <c r="T70" s="39">
        <f t="shared" si="5"/>
        <v>0.109966211808318</v>
      </c>
      <c r="U70" s="39">
        <f t="shared" si="0"/>
        <v>8.2501543111416442E-2</v>
      </c>
      <c r="V70" s="39">
        <f t="shared" si="1"/>
        <v>2.7464668696901562E-2</v>
      </c>
      <c r="Y70" s="37"/>
    </row>
    <row r="71" spans="1:25">
      <c r="A71" s="1">
        <v>1876.03</v>
      </c>
      <c r="B71" s="11">
        <v>4.51</v>
      </c>
      <c r="C71" s="4">
        <v>0.3</v>
      </c>
      <c r="D71" s="11">
        <v>0.34</v>
      </c>
      <c r="E71" s="11">
        <v>10.846575209999999</v>
      </c>
      <c r="F71" s="4">
        <f t="shared" si="6"/>
        <v>1876.2083333333287</v>
      </c>
      <c r="G71" s="22">
        <f>G69*10/12+G81*2/12</f>
        <v>4.5666666666666664</v>
      </c>
      <c r="H71" s="4">
        <f t="shared" si="2"/>
        <v>126.69409222673893</v>
      </c>
      <c r="I71" s="4">
        <f t="shared" si="3"/>
        <v>8.4275449374770908</v>
      </c>
      <c r="J71" s="33">
        <f t="shared" si="7"/>
        <v>176.50956804138815</v>
      </c>
      <c r="K71" s="4">
        <f t="shared" si="8"/>
        <v>9.5512175958073708</v>
      </c>
      <c r="L71" s="33">
        <f t="shared" si="4"/>
        <v>13.306708011989352</v>
      </c>
      <c r="M71" s="15" t="s">
        <v>45</v>
      </c>
      <c r="N71" s="6"/>
      <c r="O71" s="7" t="s">
        <v>45</v>
      </c>
      <c r="P71" s="7"/>
      <c r="R71" s="22">
        <f t="shared" si="9"/>
        <v>1.0047350802178763</v>
      </c>
      <c r="S71" s="22">
        <f t="shared" si="10"/>
        <v>1.5989867867287357</v>
      </c>
      <c r="T71" s="39">
        <f t="shared" si="5"/>
        <v>0.10901821433351011</v>
      </c>
      <c r="U71" s="39">
        <f t="shared" si="0"/>
        <v>8.3477150939624822E-2</v>
      </c>
      <c r="V71" s="39">
        <f t="shared" si="1"/>
        <v>2.5541063393885288E-2</v>
      </c>
      <c r="Y71" s="37"/>
    </row>
    <row r="72" spans="1:25">
      <c r="A72" s="1">
        <v>1876.04</v>
      </c>
      <c r="B72" s="11">
        <v>4.34</v>
      </c>
      <c r="C72" s="4">
        <v>0.3</v>
      </c>
      <c r="D72" s="11">
        <v>0.33329999999999999</v>
      </c>
      <c r="E72" s="11">
        <v>10.751490909999999</v>
      </c>
      <c r="F72" s="4">
        <f t="shared" si="6"/>
        <v>1876.291666666662</v>
      </c>
      <c r="G72" s="22">
        <f>G69*9/12+G81*3/12</f>
        <v>4.5550000000000006</v>
      </c>
      <c r="H72" s="4">
        <f t="shared" si="2"/>
        <v>122.99670911408511</v>
      </c>
      <c r="I72" s="4">
        <f t="shared" si="3"/>
        <v>8.5020766668722434</v>
      </c>
      <c r="J72" s="33">
        <f t="shared" si="7"/>
        <v>172.34548011774982</v>
      </c>
      <c r="K72" s="4">
        <f t="shared" si="8"/>
        <v>9.4458071768950624</v>
      </c>
      <c r="L72" s="33">
        <f t="shared" si="4"/>
        <v>13.235656341761755</v>
      </c>
      <c r="M72" s="15" t="s">
        <v>45</v>
      </c>
      <c r="N72" s="6"/>
      <c r="O72" s="7" t="s">
        <v>45</v>
      </c>
      <c r="P72" s="7"/>
      <c r="R72" s="22">
        <f t="shared" si="9"/>
        <v>1.0047258582433127</v>
      </c>
      <c r="S72" s="22">
        <f t="shared" si="10"/>
        <v>1.6207662356618915</v>
      </c>
      <c r="T72" s="39">
        <f t="shared" si="5"/>
        <v>0.11192838192299148</v>
      </c>
      <c r="U72" s="39">
        <f t="shared" si="0"/>
        <v>8.3517230858883851E-2</v>
      </c>
      <c r="V72" s="39">
        <f t="shared" si="1"/>
        <v>2.8411151064107631E-2</v>
      </c>
      <c r="Y72" s="37"/>
    </row>
    <row r="73" spans="1:25">
      <c r="A73" s="1">
        <v>1876.05</v>
      </c>
      <c r="B73" s="11">
        <v>4.18</v>
      </c>
      <c r="C73" s="4">
        <v>0.3</v>
      </c>
      <c r="D73" s="11">
        <v>0.32669999999999999</v>
      </c>
      <c r="E73" s="11">
        <v>10.370910739999999</v>
      </c>
      <c r="F73" s="4">
        <f t="shared" si="6"/>
        <v>1876.3749999999952</v>
      </c>
      <c r="G73" s="22">
        <f>G69*8/12+G81*4/12</f>
        <v>4.543333333333333</v>
      </c>
      <c r="H73" s="4">
        <f t="shared" si="2"/>
        <v>122.80946504414715</v>
      </c>
      <c r="I73" s="4">
        <f t="shared" si="3"/>
        <v>8.8140764385751549</v>
      </c>
      <c r="J73" s="33">
        <f t="shared" si="7"/>
        <v>173.11231513726719</v>
      </c>
      <c r="K73" s="4">
        <f t="shared" si="8"/>
        <v>9.5985292416083432</v>
      </c>
      <c r="L73" s="33">
        <f t="shared" si="4"/>
        <v>13.530094104149569</v>
      </c>
      <c r="M73" s="15" t="s">
        <v>45</v>
      </c>
      <c r="N73" s="6"/>
      <c r="O73" s="7" t="s">
        <v>45</v>
      </c>
      <c r="P73" s="7"/>
      <c r="R73" s="22">
        <f t="shared" si="9"/>
        <v>1.0047166366447913</v>
      </c>
      <c r="S73" s="22">
        <f t="shared" si="10"/>
        <v>1.6881839075548075</v>
      </c>
      <c r="T73" s="39">
        <f t="shared" ref="T73:T128" si="11">(($J193/$J73)^(1/10)-1)</f>
        <v>0.11241410249312955</v>
      </c>
      <c r="U73" s="39">
        <f t="shared" ref="U73:U128" si="12">(($S193/$S73)^(1/10)-1)</f>
        <v>8.1971734677914743E-2</v>
      </c>
      <c r="V73" s="39">
        <f t="shared" ref="V73:V128" si="13">T73-U73</f>
        <v>3.044236781521481E-2</v>
      </c>
      <c r="Y73" s="37"/>
    </row>
    <row r="74" spans="1:25">
      <c r="A74" s="1">
        <v>1876.06</v>
      </c>
      <c r="B74" s="11">
        <v>4.1500000000000004</v>
      </c>
      <c r="C74" s="4">
        <v>0.3</v>
      </c>
      <c r="D74" s="11">
        <v>0.32</v>
      </c>
      <c r="E74" s="11">
        <v>10.08541488</v>
      </c>
      <c r="F74" s="4">
        <f t="shared" si="6"/>
        <v>1876.4583333333285</v>
      </c>
      <c r="G74" s="22">
        <f>G69*7/12+G81*5/12</f>
        <v>4.5316666666666663</v>
      </c>
      <c r="H74" s="4">
        <f t="shared" ref="H74:H137" si="14">B74*$E$1839/E74</f>
        <v>125.37957189124582</v>
      </c>
      <c r="I74" s="4">
        <f t="shared" ref="I74:I137" si="15">C74*$E$1839/E74</f>
        <v>9.06358351021054</v>
      </c>
      <c r="J74" s="33">
        <f t="shared" si="7"/>
        <v>177.79980921588316</v>
      </c>
      <c r="K74" s="4">
        <f t="shared" si="8"/>
        <v>9.6678224108912438</v>
      </c>
      <c r="L74" s="33">
        <f t="shared" ref="L74:L137" si="16">K74*(J74/H74)</f>
        <v>13.709864807007857</v>
      </c>
      <c r="M74" s="15" t="s">
        <v>45</v>
      </c>
      <c r="N74" s="6"/>
      <c r="O74" s="7" t="s">
        <v>45</v>
      </c>
      <c r="P74" s="7"/>
      <c r="R74" s="22">
        <f t="shared" si="9"/>
        <v>1.0047074154226387</v>
      </c>
      <c r="S74" s="22">
        <f t="shared" si="10"/>
        <v>1.7441606243682406</v>
      </c>
      <c r="T74" s="39">
        <f t="shared" si="11"/>
        <v>0.11623666750572381</v>
      </c>
      <c r="U74" s="39">
        <f t="shared" si="12"/>
        <v>7.9999817603011891E-2</v>
      </c>
      <c r="V74" s="39">
        <f t="shared" si="13"/>
        <v>3.6236849902711921E-2</v>
      </c>
      <c r="Y74" s="37"/>
    </row>
    <row r="75" spans="1:25">
      <c r="A75" s="1">
        <v>1876.07</v>
      </c>
      <c r="B75" s="11">
        <v>4.0999999999999996</v>
      </c>
      <c r="C75" s="4">
        <v>0.3</v>
      </c>
      <c r="D75" s="11">
        <v>0.31330000000000002</v>
      </c>
      <c r="E75" s="11">
        <v>10.08541488</v>
      </c>
      <c r="F75" s="4">
        <f t="shared" ref="F75:F138" si="17">F74+1/12</f>
        <v>1876.5416666666617</v>
      </c>
      <c r="G75" s="22">
        <f>G69*6/12+G81*6/12</f>
        <v>4.5199999999999996</v>
      </c>
      <c r="H75" s="4">
        <f t="shared" si="14"/>
        <v>123.86897463954402</v>
      </c>
      <c r="I75" s="4">
        <f t="shared" si="15"/>
        <v>9.06358351021054</v>
      </c>
      <c r="J75" s="33">
        <f t="shared" ref="J75:J138" si="18">J74*((H75+(I75/12))/H74)</f>
        <v>176.72872602783562</v>
      </c>
      <c r="K75" s="4">
        <f t="shared" ref="K75:K138" si="19">D75*$E$1839/E75</f>
        <v>9.4654023791632085</v>
      </c>
      <c r="L75" s="33">
        <f t="shared" si="16"/>
        <v>13.504660942566078</v>
      </c>
      <c r="M75" s="15" t="s">
        <v>45</v>
      </c>
      <c r="N75" s="6"/>
      <c r="O75" s="7" t="s">
        <v>45</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c r="A76" s="1">
        <v>1876.08</v>
      </c>
      <c r="B76" s="11">
        <v>3.93</v>
      </c>
      <c r="C76" s="4">
        <v>0.3</v>
      </c>
      <c r="D76" s="11">
        <v>0.30669999999999997</v>
      </c>
      <c r="E76" s="11">
        <v>10.180580170000001</v>
      </c>
      <c r="F76" s="4">
        <f t="shared" si="17"/>
        <v>1876.624999999995</v>
      </c>
      <c r="G76" s="22">
        <f>G69*5/12+G81*7/12</f>
        <v>4.5083333333333337</v>
      </c>
      <c r="H76" s="4">
        <f t="shared" si="14"/>
        <v>117.62306076904065</v>
      </c>
      <c r="I76" s="4">
        <f t="shared" si="15"/>
        <v>8.9788596006901251</v>
      </c>
      <c r="J76" s="33">
        <f t="shared" si="18"/>
        <v>168.88497659415719</v>
      </c>
      <c r="K76" s="4">
        <f t="shared" si="19"/>
        <v>9.1793874651055365</v>
      </c>
      <c r="L76" s="33">
        <f t="shared" si="16"/>
        <v>13.179903898582188</v>
      </c>
      <c r="M76" s="15" t="s">
        <v>45</v>
      </c>
      <c r="N76" s="6"/>
      <c r="O76" s="7" t="s">
        <v>45</v>
      </c>
      <c r="P76" s="7"/>
      <c r="R76" s="22">
        <f t="shared" si="20"/>
        <v>1.0046889741087426</v>
      </c>
      <c r="S76" s="22">
        <f t="shared" si="21"/>
        <v>1.7441464460155387</v>
      </c>
      <c r="T76" s="39">
        <f t="shared" si="11"/>
        <v>0.12251791865412565</v>
      </c>
      <c r="U76" s="39">
        <f t="shared" si="12"/>
        <v>7.7695185070670192E-2</v>
      </c>
      <c r="V76" s="39">
        <f t="shared" si="13"/>
        <v>4.4822733583455454E-2</v>
      </c>
      <c r="Y76" s="37"/>
    </row>
    <row r="77" spans="1:25">
      <c r="A77" s="1">
        <v>1876.09</v>
      </c>
      <c r="B77" s="11">
        <v>3.69</v>
      </c>
      <c r="C77" s="4">
        <v>0.3</v>
      </c>
      <c r="D77" s="11">
        <v>0.3</v>
      </c>
      <c r="E77" s="11">
        <v>10.275745450000001</v>
      </c>
      <c r="F77" s="4">
        <f t="shared" si="17"/>
        <v>1876.7083333333283</v>
      </c>
      <c r="G77" s="22">
        <f>G69*4/12+G81*8/12</f>
        <v>4.496666666666667</v>
      </c>
      <c r="H77" s="4">
        <f t="shared" si="14"/>
        <v>109.41717128658534</v>
      </c>
      <c r="I77" s="4">
        <f t="shared" si="15"/>
        <v>8.8957049826492156</v>
      </c>
      <c r="J77" s="33">
        <f t="shared" si="18"/>
        <v>158.16721823718441</v>
      </c>
      <c r="K77" s="4">
        <f t="shared" si="19"/>
        <v>8.8957049826492156</v>
      </c>
      <c r="L77" s="33">
        <f t="shared" si="16"/>
        <v>12.859123433917432</v>
      </c>
      <c r="M77" s="15" t="s">
        <v>45</v>
      </c>
      <c r="N77" s="6"/>
      <c r="O77" s="7" t="s">
        <v>45</v>
      </c>
      <c r="P77" s="7"/>
      <c r="R77" s="22">
        <f t="shared" si="20"/>
        <v>1.004679754017652</v>
      </c>
      <c r="S77" s="22">
        <f t="shared" si="21"/>
        <v>1.7360961513783471</v>
      </c>
      <c r="T77" s="39">
        <f t="shared" si="11"/>
        <v>0.13319853175354246</v>
      </c>
      <c r="U77" s="39">
        <f t="shared" si="12"/>
        <v>7.8391420705782089E-2</v>
      </c>
      <c r="V77" s="39">
        <f t="shared" si="13"/>
        <v>5.4807111047760371E-2</v>
      </c>
      <c r="Y77" s="37"/>
    </row>
    <row r="78" spans="1:25">
      <c r="A78" s="1">
        <v>1876.1</v>
      </c>
      <c r="B78" s="11">
        <v>3.67</v>
      </c>
      <c r="C78" s="4">
        <v>0.3</v>
      </c>
      <c r="D78" s="11">
        <v>0.29330000000000001</v>
      </c>
      <c r="E78" s="11">
        <v>10.465995039999999</v>
      </c>
      <c r="F78" s="4">
        <f t="shared" si="17"/>
        <v>1876.7916666666615</v>
      </c>
      <c r="G78" s="22">
        <f>G69*3/12+G81*9/12</f>
        <v>4.4850000000000003</v>
      </c>
      <c r="H78" s="4">
        <f t="shared" si="14"/>
        <v>106.84593253925337</v>
      </c>
      <c r="I78" s="4">
        <f t="shared" si="15"/>
        <v>8.7339999350888302</v>
      </c>
      <c r="J78" s="33">
        <f t="shared" si="18"/>
        <v>155.50249656833932</v>
      </c>
      <c r="K78" s="4">
        <f t="shared" si="19"/>
        <v>8.5389406032051802</v>
      </c>
      <c r="L78" s="33">
        <f t="shared" si="16"/>
        <v>12.427488349725863</v>
      </c>
      <c r="M78" s="15" t="s">
        <v>45</v>
      </c>
      <c r="N78" s="6"/>
      <c r="O78" s="7" t="s">
        <v>45</v>
      </c>
      <c r="P78" s="7"/>
      <c r="R78" s="22">
        <f t="shared" si="20"/>
        <v>1.0046705343042359</v>
      </c>
      <c r="S78" s="22">
        <f t="shared" si="21"/>
        <v>1.7125144225562385</v>
      </c>
      <c r="T78" s="39">
        <f t="shared" si="11"/>
        <v>0.13835154000468131</v>
      </c>
      <c r="U78" s="39">
        <f t="shared" si="12"/>
        <v>8.0066311899993803E-2</v>
      </c>
      <c r="V78" s="39">
        <f t="shared" si="13"/>
        <v>5.8285228104687503E-2</v>
      </c>
      <c r="Y78" s="37"/>
    </row>
    <row r="79" spans="1:25">
      <c r="A79" s="1">
        <v>1876.11</v>
      </c>
      <c r="B79" s="11">
        <v>3.6</v>
      </c>
      <c r="C79" s="4">
        <v>0.3</v>
      </c>
      <c r="D79" s="11">
        <v>0.28670000000000001</v>
      </c>
      <c r="E79" s="11">
        <v>10.56116033</v>
      </c>
      <c r="F79" s="4">
        <f t="shared" si="17"/>
        <v>1876.8749999999948</v>
      </c>
      <c r="G79" s="22">
        <f>G69*2/12+G81*10/12</f>
        <v>4.4733333333333336</v>
      </c>
      <c r="H79" s="4">
        <f t="shared" si="14"/>
        <v>103.86358749654549</v>
      </c>
      <c r="I79" s="4">
        <f t="shared" si="15"/>
        <v>8.6552989580454565</v>
      </c>
      <c r="J79" s="33">
        <f t="shared" si="18"/>
        <v>152.21175782234172</v>
      </c>
      <c r="K79" s="4">
        <f t="shared" si="19"/>
        <v>8.2715807042387759</v>
      </c>
      <c r="L79" s="33">
        <f t="shared" si="16"/>
        <v>12.121975268795937</v>
      </c>
      <c r="M79" s="15" t="s">
        <v>45</v>
      </c>
      <c r="N79" s="6"/>
      <c r="O79" s="7" t="s">
        <v>45</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c r="A80" s="1">
        <v>1876.12</v>
      </c>
      <c r="B80" s="11">
        <v>3.58</v>
      </c>
      <c r="C80" s="4">
        <v>0.3</v>
      </c>
      <c r="D80" s="11">
        <v>0.28000000000000003</v>
      </c>
      <c r="E80" s="11">
        <v>10.751490909999999</v>
      </c>
      <c r="F80" s="4">
        <f t="shared" si="17"/>
        <v>1876.958333333328</v>
      </c>
      <c r="G80" s="22">
        <f>G69*1/12+G81*11/12</f>
        <v>4.4616666666666669</v>
      </c>
      <c r="H80" s="4">
        <f t="shared" si="14"/>
        <v>101.45811489134211</v>
      </c>
      <c r="I80" s="4">
        <f t="shared" si="15"/>
        <v>8.5020766668722434</v>
      </c>
      <c r="J80" s="33">
        <f t="shared" si="18"/>
        <v>149.7248592183787</v>
      </c>
      <c r="K80" s="4">
        <f t="shared" si="19"/>
        <v>7.9352715557474269</v>
      </c>
      <c r="L80" s="33">
        <f t="shared" si="16"/>
        <v>11.710324184677662</v>
      </c>
      <c r="M80" s="15" t="s">
        <v>45</v>
      </c>
      <c r="N80" s="6"/>
      <c r="O80" s="7" t="s">
        <v>45</v>
      </c>
      <c r="P80" s="7"/>
      <c r="R80" s="22">
        <f t="shared" si="20"/>
        <v>1.0046520960117353</v>
      </c>
      <c r="S80" s="22">
        <f t="shared" si="21"/>
        <v>1.6826330509190333</v>
      </c>
      <c r="T80" s="39">
        <f t="shared" si="11"/>
        <v>0.14180043980962043</v>
      </c>
      <c r="U80" s="39">
        <f t="shared" si="12"/>
        <v>8.1044370213336769E-2</v>
      </c>
      <c r="V80" s="39">
        <f t="shared" si="13"/>
        <v>6.0756069596283657E-2</v>
      </c>
      <c r="Y80" s="37"/>
    </row>
    <row r="81" spans="1:25">
      <c r="A81" s="1">
        <v>1877.01</v>
      </c>
      <c r="B81" s="11">
        <v>3.55</v>
      </c>
      <c r="C81" s="4">
        <v>0.2908</v>
      </c>
      <c r="D81" s="11">
        <v>0.28170000000000001</v>
      </c>
      <c r="E81" s="11">
        <v>10.9417405</v>
      </c>
      <c r="F81" s="4">
        <f t="shared" si="17"/>
        <v>1877.0416666666613</v>
      </c>
      <c r="G81" s="22">
        <v>4.45</v>
      </c>
      <c r="H81" s="4">
        <f t="shared" si="14"/>
        <v>98.858586529263803</v>
      </c>
      <c r="I81" s="4">
        <f t="shared" si="15"/>
        <v>8.09804984865068</v>
      </c>
      <c r="J81" s="33">
        <f t="shared" si="18"/>
        <v>146.88453372484284</v>
      </c>
      <c r="K81" s="4">
        <f t="shared" si="19"/>
        <v>7.8446376972658065</v>
      </c>
      <c r="L81" s="33">
        <f t="shared" si="16"/>
        <v>11.655598070503727</v>
      </c>
      <c r="M81" s="15" t="s">
        <v>45</v>
      </c>
      <c r="N81" s="6"/>
      <c r="O81" s="7" t="s">
        <v>45</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c r="A82" s="1">
        <v>1877.02</v>
      </c>
      <c r="B82" s="11">
        <v>3.34</v>
      </c>
      <c r="C82" s="4">
        <v>0.28170000000000001</v>
      </c>
      <c r="D82" s="11">
        <v>0.2833</v>
      </c>
      <c r="E82" s="11">
        <v>10.65632562</v>
      </c>
      <c r="F82" s="4">
        <f t="shared" si="17"/>
        <v>1877.1249999999945</v>
      </c>
      <c r="G82" s="22">
        <f>G81*11/12+G93*1/12</f>
        <v>4.440833333333333</v>
      </c>
      <c r="H82" s="4">
        <f t="shared" si="14"/>
        <v>95.501773903188976</v>
      </c>
      <c r="I82" s="4">
        <f t="shared" si="15"/>
        <v>8.0547454217150705</v>
      </c>
      <c r="J82" s="33">
        <f t="shared" si="18"/>
        <v>142.89428114180106</v>
      </c>
      <c r="K82" s="4">
        <f t="shared" si="19"/>
        <v>8.1004947744830655</v>
      </c>
      <c r="L82" s="33">
        <f t="shared" si="16"/>
        <v>12.120344265710251</v>
      </c>
      <c r="M82" s="15" t="s">
        <v>45</v>
      </c>
      <c r="N82" s="6"/>
      <c r="O82" s="7" t="s">
        <v>45</v>
      </c>
      <c r="P82" s="7"/>
      <c r="R82" s="22">
        <f t="shared" si="20"/>
        <v>1.0044352053538859</v>
      </c>
      <c r="S82" s="22">
        <f t="shared" si="21"/>
        <v>1.7131343139871542</v>
      </c>
      <c r="T82" s="39">
        <f t="shared" si="11"/>
        <v>0.14175117808280069</v>
      </c>
      <c r="U82" s="39">
        <f t="shared" si="12"/>
        <v>7.5638237390101226E-2</v>
      </c>
      <c r="V82" s="39">
        <f t="shared" si="13"/>
        <v>6.6112940692699462E-2</v>
      </c>
      <c r="Y82" s="37"/>
    </row>
    <row r="83" spans="1:25">
      <c r="A83" s="1">
        <v>1877.03</v>
      </c>
      <c r="B83" s="11">
        <v>3.17</v>
      </c>
      <c r="C83" s="4">
        <v>0.27250000000000002</v>
      </c>
      <c r="D83" s="11">
        <v>0.28499999999999998</v>
      </c>
      <c r="E83" s="11">
        <v>10.180580170000001</v>
      </c>
      <c r="F83" s="4">
        <f t="shared" si="17"/>
        <v>1877.2083333333278</v>
      </c>
      <c r="G83" s="22">
        <f>G81*10/12+G93*2/12</f>
        <v>4.4316666666666666</v>
      </c>
      <c r="H83" s="4">
        <f t="shared" si="14"/>
        <v>94.876616447292321</v>
      </c>
      <c r="I83" s="4">
        <f t="shared" si="15"/>
        <v>8.1557974706268634</v>
      </c>
      <c r="J83" s="33">
        <f t="shared" si="18"/>
        <v>142.97581515399349</v>
      </c>
      <c r="K83" s="4">
        <f t="shared" si="19"/>
        <v>8.5299166206556176</v>
      </c>
      <c r="L83" s="33">
        <f t="shared" si="16"/>
        <v>12.854292529617711</v>
      </c>
      <c r="M83" s="15" t="s">
        <v>45</v>
      </c>
      <c r="N83" s="6"/>
      <c r="O83" s="7" t="s">
        <v>45</v>
      </c>
      <c r="P83" s="7"/>
      <c r="R83" s="22">
        <f t="shared" si="20"/>
        <v>1.0044278777306086</v>
      </c>
      <c r="S83" s="22">
        <f t="shared" si="21"/>
        <v>1.8011434150689984</v>
      </c>
      <c r="T83" s="39">
        <f t="shared" si="11"/>
        <v>0.14471927044295541</v>
      </c>
      <c r="U83" s="39">
        <f t="shared" si="12"/>
        <v>7.0466246038505931E-2</v>
      </c>
      <c r="V83" s="39">
        <f t="shared" si="13"/>
        <v>7.4253024404449475E-2</v>
      </c>
      <c r="Y83" s="37"/>
    </row>
    <row r="84" spans="1:25">
      <c r="A84" s="1">
        <v>1877.04</v>
      </c>
      <c r="B84" s="11">
        <v>2.94</v>
      </c>
      <c r="C84" s="4">
        <v>0.26329999999999998</v>
      </c>
      <c r="D84" s="11">
        <v>0.28670000000000001</v>
      </c>
      <c r="E84" s="11">
        <v>10.465995039999999</v>
      </c>
      <c r="F84" s="4">
        <f t="shared" si="17"/>
        <v>1877.2916666666611</v>
      </c>
      <c r="G84" s="22">
        <f>G81*9/12+G93*3/12</f>
        <v>4.4225000000000003</v>
      </c>
      <c r="H84" s="4">
        <f t="shared" si="14"/>
        <v>85.593199363870539</v>
      </c>
      <c r="I84" s="4">
        <f t="shared" si="15"/>
        <v>7.6655406096962961</v>
      </c>
      <c r="J84" s="33">
        <f t="shared" si="18"/>
        <v>129.94866549275156</v>
      </c>
      <c r="K84" s="4">
        <f t="shared" si="19"/>
        <v>8.3467926046332259</v>
      </c>
      <c r="L84" s="33">
        <f t="shared" si="16"/>
        <v>12.672204896861182</v>
      </c>
      <c r="M84" s="15" t="s">
        <v>45</v>
      </c>
      <c r="N84" s="6"/>
      <c r="O84" s="7" t="s">
        <v>45</v>
      </c>
      <c r="P84" s="7"/>
      <c r="R84" s="22">
        <f t="shared" si="20"/>
        <v>1.0044205502913774</v>
      </c>
      <c r="S84" s="22">
        <f t="shared" si="21"/>
        <v>1.7597827500645762</v>
      </c>
      <c r="T84" s="39">
        <f t="shared" si="11"/>
        <v>0.15871290353602885</v>
      </c>
      <c r="U84" s="39">
        <f t="shared" si="12"/>
        <v>7.3160830614048544E-2</v>
      </c>
      <c r="V84" s="39">
        <f t="shared" si="13"/>
        <v>8.5552072921980304E-2</v>
      </c>
      <c r="Y84" s="37"/>
    </row>
    <row r="85" spans="1:25">
      <c r="A85" s="1">
        <v>1877.05</v>
      </c>
      <c r="B85" s="11">
        <v>2.94</v>
      </c>
      <c r="C85" s="4">
        <v>0.25419999999999998</v>
      </c>
      <c r="D85" s="11">
        <v>0.2883</v>
      </c>
      <c r="E85" s="11">
        <v>10.65632562</v>
      </c>
      <c r="F85" s="4">
        <f t="shared" si="17"/>
        <v>1877.3749999999943</v>
      </c>
      <c r="G85" s="22">
        <f>G81*8/12+G93*4/12</f>
        <v>4.4133333333333331</v>
      </c>
      <c r="H85" s="4">
        <f t="shared" si="14"/>
        <v>84.064435711190299</v>
      </c>
      <c r="I85" s="4">
        <f t="shared" si="15"/>
        <v>7.2684284210151597</v>
      </c>
      <c r="J85" s="33">
        <f t="shared" si="18"/>
        <v>128.5472623094451</v>
      </c>
      <c r="K85" s="4">
        <f t="shared" si="19"/>
        <v>8.2434615018830488</v>
      </c>
      <c r="L85" s="33">
        <f t="shared" si="16"/>
        <v>12.605501946875178</v>
      </c>
      <c r="M85" s="15" t="s">
        <v>45</v>
      </c>
      <c r="N85" s="6"/>
      <c r="O85" s="7" t="s">
        <v>45</v>
      </c>
      <c r="P85" s="7"/>
      <c r="R85" s="22">
        <f t="shared" si="20"/>
        <v>1.0044132230363174</v>
      </c>
      <c r="S85" s="22">
        <f t="shared" si="21"/>
        <v>1.7359918744254137</v>
      </c>
      <c r="T85" s="39">
        <f t="shared" si="11"/>
        <v>0.16233557057379455</v>
      </c>
      <c r="U85" s="39">
        <f t="shared" si="12"/>
        <v>7.482890996850311E-2</v>
      </c>
      <c r="V85" s="39">
        <f t="shared" si="13"/>
        <v>8.7506660605291442E-2</v>
      </c>
      <c r="Y85" s="37"/>
    </row>
    <row r="86" spans="1:25">
      <c r="A86" s="1">
        <v>1877.06</v>
      </c>
      <c r="B86" s="11">
        <v>2.73</v>
      </c>
      <c r="C86" s="4">
        <v>0.245</v>
      </c>
      <c r="D86" s="11">
        <v>0.28999999999999998</v>
      </c>
      <c r="E86" s="11">
        <v>10.08541488</v>
      </c>
      <c r="F86" s="4">
        <f t="shared" si="17"/>
        <v>1877.4583333333276</v>
      </c>
      <c r="G86" s="22">
        <f>G81*7/12+G93*5/12</f>
        <v>4.4041666666666668</v>
      </c>
      <c r="H86" s="4">
        <f t="shared" si="14"/>
        <v>82.478609942915909</v>
      </c>
      <c r="I86" s="4">
        <f t="shared" si="15"/>
        <v>7.4019265333386075</v>
      </c>
      <c r="J86" s="33">
        <f t="shared" si="18"/>
        <v>127.06551666217725</v>
      </c>
      <c r="K86" s="4">
        <f t="shared" si="19"/>
        <v>8.7614640598701889</v>
      </c>
      <c r="L86" s="33">
        <f t="shared" si="16"/>
        <v>13.49780213627524</v>
      </c>
      <c r="M86" s="15" t="s">
        <v>45</v>
      </c>
      <c r="N86" s="6"/>
      <c r="O86" s="7" t="s">
        <v>45</v>
      </c>
      <c r="P86" s="7"/>
      <c r="R86" s="22">
        <f t="shared" si="20"/>
        <v>1.0044058959655546</v>
      </c>
      <c r="S86" s="22">
        <f t="shared" si="21"/>
        <v>1.8423571486255097</v>
      </c>
      <c r="T86" s="39">
        <f t="shared" si="11"/>
        <v>0.16205707677969539</v>
      </c>
      <c r="U86" s="39">
        <f t="shared" si="12"/>
        <v>6.9928055828592628E-2</v>
      </c>
      <c r="V86" s="39">
        <f t="shared" si="13"/>
        <v>9.2129020951102758E-2</v>
      </c>
      <c r="Y86" s="37"/>
    </row>
    <row r="87" spans="1:25">
      <c r="A87" s="1">
        <v>1877.07</v>
      </c>
      <c r="B87" s="11">
        <v>2.85</v>
      </c>
      <c r="C87" s="4">
        <v>0.23580000000000001</v>
      </c>
      <c r="D87" s="11">
        <v>0.29170000000000001</v>
      </c>
      <c r="E87" s="11">
        <v>10.180580170000001</v>
      </c>
      <c r="F87" s="4">
        <f t="shared" si="17"/>
        <v>1877.5416666666608</v>
      </c>
      <c r="G87" s="22">
        <f>G81*6/12+G93*6/12</f>
        <v>4.3949999999999996</v>
      </c>
      <c r="H87" s="4">
        <f t="shared" si="14"/>
        <v>85.299166206556194</v>
      </c>
      <c r="I87" s="4">
        <f t="shared" si="15"/>
        <v>7.0573836461424388</v>
      </c>
      <c r="J87" s="33">
        <f t="shared" si="18"/>
        <v>132.31687351886998</v>
      </c>
      <c r="K87" s="4">
        <f t="shared" si="19"/>
        <v>8.7304444850710308</v>
      </c>
      <c r="L87" s="33">
        <f t="shared" si="16"/>
        <v>13.542748072089251</v>
      </c>
      <c r="M87" s="15" t="s">
        <v>45</v>
      </c>
      <c r="N87" s="6"/>
      <c r="O87" s="7" t="s">
        <v>45</v>
      </c>
      <c r="P87" s="7"/>
      <c r="R87" s="22">
        <f t="shared" si="20"/>
        <v>1.0043985690792139</v>
      </c>
      <c r="S87" s="22">
        <f t="shared" si="21"/>
        <v>1.8331766521383228</v>
      </c>
      <c r="T87" s="39">
        <f t="shared" si="11"/>
        <v>0.15629330873783354</v>
      </c>
      <c r="U87" s="39">
        <f t="shared" si="12"/>
        <v>7.1953547612414237E-2</v>
      </c>
      <c r="V87" s="39">
        <f t="shared" si="13"/>
        <v>8.4339761125419299E-2</v>
      </c>
      <c r="Y87" s="37"/>
    </row>
    <row r="88" spans="1:25">
      <c r="A88" s="1">
        <v>1877.08</v>
      </c>
      <c r="B88" s="11">
        <v>3.05</v>
      </c>
      <c r="C88" s="4">
        <v>0.22670000000000001</v>
      </c>
      <c r="D88" s="11">
        <v>0.29330000000000001</v>
      </c>
      <c r="E88" s="11">
        <v>9.8000000000000007</v>
      </c>
      <c r="F88" s="4">
        <f t="shared" si="17"/>
        <v>1877.6249999999941</v>
      </c>
      <c r="G88" s="22">
        <f>G81*5/12+G93*7/12</f>
        <v>4.3858333333333333</v>
      </c>
      <c r="H88" s="4">
        <f t="shared" si="14"/>
        <v>94.830102040816328</v>
      </c>
      <c r="I88" s="4">
        <f t="shared" si="15"/>
        <v>7.0485193877551033</v>
      </c>
      <c r="J88" s="33">
        <f t="shared" si="18"/>
        <v>148.01249550674083</v>
      </c>
      <c r="K88" s="4">
        <f t="shared" si="19"/>
        <v>9.1192357142857148</v>
      </c>
      <c r="L88" s="33">
        <f t="shared" si="16"/>
        <v>14.233463912172816</v>
      </c>
      <c r="M88" s="15" t="s">
        <v>45</v>
      </c>
      <c r="N88" s="6"/>
      <c r="O88" s="7" t="s">
        <v>45</v>
      </c>
      <c r="P88" s="7"/>
      <c r="R88" s="22">
        <f t="shared" si="20"/>
        <v>1.0043912423774213</v>
      </c>
      <c r="S88" s="22">
        <f t="shared" si="21"/>
        <v>1.9127440302159064</v>
      </c>
      <c r="T88" s="39">
        <f t="shared" si="11"/>
        <v>0.13955989189381079</v>
      </c>
      <c r="U88" s="39">
        <f t="shared" si="12"/>
        <v>6.6339364450650917E-2</v>
      </c>
      <c r="V88" s="39">
        <f t="shared" si="13"/>
        <v>7.3220527443159877E-2</v>
      </c>
      <c r="Y88" s="37"/>
    </row>
    <row r="89" spans="1:25">
      <c r="A89" s="1">
        <v>1877.09</v>
      </c>
      <c r="B89" s="11">
        <v>3.24</v>
      </c>
      <c r="C89" s="4">
        <v>0.2175</v>
      </c>
      <c r="D89" s="11">
        <v>0.29499999999999998</v>
      </c>
      <c r="E89" s="11">
        <v>9.7048347110000002</v>
      </c>
      <c r="F89" s="4">
        <f t="shared" si="17"/>
        <v>1877.7083333333273</v>
      </c>
      <c r="G89" s="22">
        <f>G81*4/12+G93*8/12</f>
        <v>4.3766666666666669</v>
      </c>
      <c r="H89" s="4">
        <f t="shared" si="14"/>
        <v>101.72538012224165</v>
      </c>
      <c r="I89" s="4">
        <f t="shared" si="15"/>
        <v>6.82878709153937</v>
      </c>
      <c r="J89" s="33">
        <f t="shared" si="18"/>
        <v>159.66297473742236</v>
      </c>
      <c r="K89" s="4">
        <f t="shared" si="19"/>
        <v>9.2620330666855821</v>
      </c>
      <c r="L89" s="33">
        <f t="shared" si="16"/>
        <v>14.537215292450494</v>
      </c>
      <c r="M89" s="15" t="s">
        <v>45</v>
      </c>
      <c r="N89" s="6"/>
      <c r="O89" s="7" t="s">
        <v>45</v>
      </c>
      <c r="P89" s="7"/>
      <c r="R89" s="22">
        <f t="shared" si="20"/>
        <v>1.0043839158603021</v>
      </c>
      <c r="S89" s="22">
        <f t="shared" si="21"/>
        <v>1.9399820211954759</v>
      </c>
      <c r="T89" s="39">
        <f t="shared" si="11"/>
        <v>0.13127468006042053</v>
      </c>
      <c r="U89" s="39">
        <f t="shared" si="12"/>
        <v>6.6318028704753784E-2</v>
      </c>
      <c r="V89" s="39">
        <f t="shared" si="13"/>
        <v>6.495665135566675E-2</v>
      </c>
      <c r="Y89" s="37"/>
    </row>
    <row r="90" spans="1:25">
      <c r="A90" s="1">
        <v>1877.1</v>
      </c>
      <c r="B90" s="11">
        <v>3.31</v>
      </c>
      <c r="C90" s="4">
        <v>0.20830000000000001</v>
      </c>
      <c r="D90" s="11">
        <v>0.29670000000000002</v>
      </c>
      <c r="E90" s="11">
        <v>9.7048347110000002</v>
      </c>
      <c r="F90" s="4">
        <f t="shared" si="17"/>
        <v>1877.7916666666606</v>
      </c>
      <c r="G90" s="22">
        <f>G81*3/12+G93*9/12</f>
        <v>4.3675000000000006</v>
      </c>
      <c r="H90" s="4">
        <f t="shared" si="14"/>
        <v>103.92315068043823</v>
      </c>
      <c r="I90" s="4">
        <f t="shared" si="15"/>
        <v>6.5399372467478196</v>
      </c>
      <c r="J90" s="33">
        <f t="shared" si="18"/>
        <v>163.9678794806641</v>
      </c>
      <c r="K90" s="4">
        <f t="shared" si="19"/>
        <v>9.3154074945275003</v>
      </c>
      <c r="L90" s="33">
        <f t="shared" si="16"/>
        <v>14.697664604807565</v>
      </c>
      <c r="M90" s="15" t="s">
        <v>45</v>
      </c>
      <c r="N90" s="6"/>
      <c r="O90" s="7" t="s">
        <v>45</v>
      </c>
      <c r="P90" s="7"/>
      <c r="R90" s="22">
        <f t="shared" si="20"/>
        <v>1.0043765895279828</v>
      </c>
      <c r="S90" s="22">
        <f t="shared" si="21"/>
        <v>1.9484867391468959</v>
      </c>
      <c r="T90" s="39">
        <f t="shared" si="11"/>
        <v>0.12353034304649135</v>
      </c>
      <c r="U90" s="39">
        <f t="shared" si="12"/>
        <v>6.4786319405561565E-2</v>
      </c>
      <c r="V90" s="39">
        <f t="shared" si="13"/>
        <v>5.8744023640929788E-2</v>
      </c>
      <c r="Y90" s="37"/>
    </row>
    <row r="91" spans="1:25">
      <c r="A91" s="1">
        <v>1877.11</v>
      </c>
      <c r="B91" s="11">
        <v>3.26</v>
      </c>
      <c r="C91" s="4">
        <v>0.19919999999999999</v>
      </c>
      <c r="D91" s="11">
        <v>0.29830000000000001</v>
      </c>
      <c r="E91" s="11">
        <v>9.5145851239999999</v>
      </c>
      <c r="F91" s="4">
        <f t="shared" si="17"/>
        <v>1877.8749999999939</v>
      </c>
      <c r="G91" s="22">
        <f>G81*2/12+G93*10/12</f>
        <v>4.3583333333333334</v>
      </c>
      <c r="H91" s="4">
        <f t="shared" si="14"/>
        <v>104.39992780078259</v>
      </c>
      <c r="I91" s="4">
        <f t="shared" si="15"/>
        <v>6.3792839318760404</v>
      </c>
      <c r="J91" s="33">
        <f t="shared" si="18"/>
        <v>165.55888787389904</v>
      </c>
      <c r="K91" s="4">
        <f t="shared" si="19"/>
        <v>9.55291363894891</v>
      </c>
      <c r="L91" s="33">
        <f t="shared" si="16"/>
        <v>15.149146089811067</v>
      </c>
      <c r="M91" s="15" t="s">
        <v>45</v>
      </c>
      <c r="N91" s="6"/>
      <c r="O91" s="7" t="s">
        <v>45</v>
      </c>
      <c r="P91" s="7"/>
      <c r="R91" s="22">
        <f t="shared" si="20"/>
        <v>1.0043692633805883</v>
      </c>
      <c r="S91" s="22">
        <f t="shared" si="21"/>
        <v>1.9961460925673595</v>
      </c>
      <c r="T91" s="39">
        <f t="shared" si="11"/>
        <v>0.12369224054914918</v>
      </c>
      <c r="U91" s="39">
        <f t="shared" si="12"/>
        <v>6.1170700598773164E-2</v>
      </c>
      <c r="V91" s="39">
        <f t="shared" si="13"/>
        <v>6.2521539950376015E-2</v>
      </c>
      <c r="Y91" s="37"/>
    </row>
    <row r="92" spans="1:25">
      <c r="A92" s="1">
        <v>1877.12</v>
      </c>
      <c r="B92" s="11">
        <v>3.25</v>
      </c>
      <c r="C92" s="4">
        <v>0.19</v>
      </c>
      <c r="D92" s="11">
        <v>0.3</v>
      </c>
      <c r="E92" s="11">
        <v>9.5145851239999999</v>
      </c>
      <c r="F92" s="4">
        <f t="shared" si="17"/>
        <v>1877.9583333333271</v>
      </c>
      <c r="G92" s="22">
        <f>G81*1/12+G93*11/12</f>
        <v>4.3491666666666662</v>
      </c>
      <c r="H92" s="4">
        <f t="shared" si="14"/>
        <v>104.07968262347958</v>
      </c>
      <c r="I92" s="4">
        <f t="shared" si="15"/>
        <v>6.0846583687572684</v>
      </c>
      <c r="J92" s="33">
        <f t="shared" si="18"/>
        <v>165.85513332766115</v>
      </c>
      <c r="K92" s="4">
        <f t="shared" si="19"/>
        <v>9.6073553190904235</v>
      </c>
      <c r="L92" s="33">
        <f t="shared" si="16"/>
        <v>15.30970461486103</v>
      </c>
      <c r="M92" s="15" t="s">
        <v>45</v>
      </c>
      <c r="N92" s="6"/>
      <c r="O92" s="7" t="s">
        <v>45</v>
      </c>
      <c r="P92" s="7"/>
      <c r="R92" s="22">
        <f t="shared" si="20"/>
        <v>1.0043619374182455</v>
      </c>
      <c r="S92" s="22">
        <f t="shared" si="21"/>
        <v>2.0048677805919186</v>
      </c>
      <c r="T92" s="39">
        <f t="shared" si="11"/>
        <v>0.12068740905577857</v>
      </c>
      <c r="U92" s="39">
        <f t="shared" si="12"/>
        <v>5.8455430646356277E-2</v>
      </c>
      <c r="V92" s="39">
        <f t="shared" si="13"/>
        <v>6.2231978409422295E-2</v>
      </c>
      <c r="Y92" s="37"/>
    </row>
    <row r="93" spans="1:25">
      <c r="A93" s="1">
        <v>1878.01</v>
      </c>
      <c r="B93" s="11">
        <v>3.25</v>
      </c>
      <c r="C93" s="4">
        <v>0.18920000000000001</v>
      </c>
      <c r="D93" s="11">
        <v>0.30080000000000001</v>
      </c>
      <c r="E93" s="11">
        <v>9.229089256</v>
      </c>
      <c r="F93" s="4">
        <f t="shared" si="17"/>
        <v>1878.0416666666604</v>
      </c>
      <c r="G93" s="22">
        <v>4.34</v>
      </c>
      <c r="H93" s="4">
        <f t="shared" si="14"/>
        <v>107.2993198495945</v>
      </c>
      <c r="I93" s="4">
        <f t="shared" si="15"/>
        <v>6.2464711740133172</v>
      </c>
      <c r="J93" s="33">
        <f t="shared" si="18"/>
        <v>171.81525402445664</v>
      </c>
      <c r="K93" s="4">
        <f t="shared" si="19"/>
        <v>9.9309647417717013</v>
      </c>
      <c r="L93" s="33">
        <f t="shared" si="16"/>
        <v>15.902162587863559</v>
      </c>
      <c r="M93" s="15" t="s">
        <v>45</v>
      </c>
      <c r="N93" s="6"/>
      <c r="O93" s="7" t="s">
        <v>45</v>
      </c>
      <c r="P93" s="7"/>
      <c r="R93" s="22">
        <f t="shared" si="20"/>
        <v>1.0044217286102688</v>
      </c>
      <c r="S93" s="22">
        <f t="shared" si="21"/>
        <v>2.0759026922234454</v>
      </c>
      <c r="T93" s="39">
        <f t="shared" si="11"/>
        <v>0.11673997892457599</v>
      </c>
      <c r="U93" s="39">
        <f t="shared" si="12"/>
        <v>5.3783076352889481E-2</v>
      </c>
      <c r="V93" s="39">
        <f t="shared" si="13"/>
        <v>6.2956902571686513E-2</v>
      </c>
      <c r="Y93" s="37"/>
    </row>
    <row r="94" spans="1:25">
      <c r="A94" s="1">
        <v>1878.02</v>
      </c>
      <c r="B94" s="11">
        <v>3.18</v>
      </c>
      <c r="C94" s="4">
        <v>0.1883</v>
      </c>
      <c r="D94" s="11">
        <v>0.30170000000000002</v>
      </c>
      <c r="E94" s="11">
        <v>9.1340049590000003</v>
      </c>
      <c r="F94" s="4">
        <f t="shared" si="17"/>
        <v>1878.1249999999936</v>
      </c>
      <c r="G94" s="22">
        <f>G93*11/12+G105*1/12</f>
        <v>4.33</v>
      </c>
      <c r="H94" s="4">
        <f t="shared" si="14"/>
        <v>106.08117735312477</v>
      </c>
      <c r="I94" s="4">
        <f t="shared" si="15"/>
        <v>6.2814734891803123</v>
      </c>
      <c r="J94" s="33">
        <f t="shared" si="18"/>
        <v>170.70287310998651</v>
      </c>
      <c r="K94" s="4">
        <f t="shared" si="19"/>
        <v>10.064368304225706</v>
      </c>
      <c r="L94" s="33">
        <f t="shared" si="16"/>
        <v>16.195300885938028</v>
      </c>
      <c r="M94" s="15" t="s">
        <v>45</v>
      </c>
      <c r="N94" s="6"/>
      <c r="O94" s="7" t="s">
        <v>45</v>
      </c>
      <c r="P94" s="7"/>
      <c r="R94" s="22">
        <f t="shared" si="20"/>
        <v>1.0044137681563745</v>
      </c>
      <c r="S94" s="22">
        <f t="shared" si="21"/>
        <v>2.1067873132148214</v>
      </c>
      <c r="T94" s="39">
        <f t="shared" si="11"/>
        <v>0.11854460093593122</v>
      </c>
      <c r="U94" s="39">
        <f t="shared" si="12"/>
        <v>5.3913136018938435E-2</v>
      </c>
      <c r="V94" s="39">
        <f t="shared" si="13"/>
        <v>6.4631464916992787E-2</v>
      </c>
      <c r="Y94" s="37"/>
    </row>
    <row r="95" spans="1:25">
      <c r="A95" s="1">
        <v>1878.03</v>
      </c>
      <c r="B95" s="11">
        <v>3.24</v>
      </c>
      <c r="C95" s="4">
        <v>0.1875</v>
      </c>
      <c r="D95" s="11">
        <v>0.30249999999999999</v>
      </c>
      <c r="E95" s="11">
        <v>8.9436743799999991</v>
      </c>
      <c r="F95" s="4">
        <f t="shared" si="17"/>
        <v>1878.2083333333269</v>
      </c>
      <c r="G95" s="22">
        <f>G93*10/12+G105*2/12</f>
        <v>4.32</v>
      </c>
      <c r="H95" s="4">
        <f t="shared" si="14"/>
        <v>110.38282008652469</v>
      </c>
      <c r="I95" s="4">
        <f t="shared" si="15"/>
        <v>6.3878946809331421</v>
      </c>
      <c r="J95" s="33">
        <f t="shared" si="18"/>
        <v>178.48155850485622</v>
      </c>
      <c r="K95" s="4">
        <f t="shared" si="19"/>
        <v>10.305803418572136</v>
      </c>
      <c r="L95" s="33">
        <f t="shared" si="16"/>
        <v>16.663787483863892</v>
      </c>
      <c r="M95" s="15" t="s">
        <v>45</v>
      </c>
      <c r="N95" s="6"/>
      <c r="O95" s="7" t="s">
        <v>45</v>
      </c>
      <c r="P95" s="7"/>
      <c r="R95" s="22">
        <f t="shared" si="20"/>
        <v>1.0044058079432483</v>
      </c>
      <c r="S95" s="22">
        <f t="shared" si="21"/>
        <v>2.1611186719048097</v>
      </c>
      <c r="T95" s="39">
        <f t="shared" si="11"/>
        <v>0.10972463559295131</v>
      </c>
      <c r="U95" s="39">
        <f t="shared" si="12"/>
        <v>5.1712284110447371E-2</v>
      </c>
      <c r="V95" s="39">
        <f t="shared" si="13"/>
        <v>5.8012351482503943E-2</v>
      </c>
      <c r="Y95" s="37"/>
    </row>
    <row r="96" spans="1:25">
      <c r="A96" s="1">
        <v>1878.04</v>
      </c>
      <c r="B96" s="11">
        <v>3.33</v>
      </c>
      <c r="C96" s="4">
        <v>0.1867</v>
      </c>
      <c r="D96" s="11">
        <v>0.30330000000000001</v>
      </c>
      <c r="E96" s="11">
        <v>8.8485090910000004</v>
      </c>
      <c r="F96" s="4">
        <f t="shared" si="17"/>
        <v>1878.2916666666601</v>
      </c>
      <c r="G96" s="22">
        <f>G93*9/12+G105*3/12</f>
        <v>4.3100000000000005</v>
      </c>
      <c r="H96" s="4">
        <f t="shared" si="14"/>
        <v>114.66914816553927</v>
      </c>
      <c r="I96" s="4">
        <f t="shared" si="15"/>
        <v>6.4290480367886422</v>
      </c>
      <c r="J96" s="33">
        <f t="shared" si="18"/>
        <v>186.27853927209341</v>
      </c>
      <c r="K96" s="4">
        <f t="shared" si="19"/>
        <v>10.444189981563982</v>
      </c>
      <c r="L96" s="33">
        <f t="shared" si="16"/>
        <v>16.966450739106886</v>
      </c>
      <c r="M96" s="15" t="s">
        <v>45</v>
      </c>
      <c r="N96" s="6"/>
      <c r="O96" s="7" t="s">
        <v>45</v>
      </c>
      <c r="P96" s="7"/>
      <c r="R96" s="22">
        <f t="shared" si="20"/>
        <v>1.0043978479710691</v>
      </c>
      <c r="S96" s="22">
        <f t="shared" si="21"/>
        <v>2.1939852759131644</v>
      </c>
      <c r="T96" s="39">
        <f t="shared" si="11"/>
        <v>0.10714224225389746</v>
      </c>
      <c r="U96" s="39">
        <f t="shared" si="12"/>
        <v>5.1818822714418289E-2</v>
      </c>
      <c r="V96" s="39">
        <f t="shared" si="13"/>
        <v>5.5323419539479168E-2</v>
      </c>
      <c r="Y96" s="37"/>
    </row>
    <row r="97" spans="1:25">
      <c r="A97" s="1">
        <v>1878.05</v>
      </c>
      <c r="B97" s="11">
        <v>3.34</v>
      </c>
      <c r="C97" s="4">
        <v>0.18579999999999999</v>
      </c>
      <c r="D97" s="11">
        <v>0.30420000000000003</v>
      </c>
      <c r="E97" s="11">
        <v>8.5630942149999996</v>
      </c>
      <c r="F97" s="4">
        <f t="shared" si="17"/>
        <v>1878.3749999999934</v>
      </c>
      <c r="G97" s="22">
        <f>G93*8/12+G105*4/12</f>
        <v>4.3</v>
      </c>
      <c r="H97" s="4">
        <f t="shared" si="14"/>
        <v>118.84699320688253</v>
      </c>
      <c r="I97" s="4">
        <f t="shared" si="15"/>
        <v>6.6113087837840645</v>
      </c>
      <c r="J97" s="33">
        <f t="shared" si="18"/>
        <v>193.96039294365178</v>
      </c>
      <c r="K97" s="4">
        <f t="shared" si="19"/>
        <v>10.824327944171758</v>
      </c>
      <c r="L97" s="33">
        <f t="shared" si="16"/>
        <v>17.665494471095474</v>
      </c>
      <c r="M97" s="15" t="s">
        <v>45</v>
      </c>
      <c r="N97" s="6"/>
      <c r="O97" s="7" t="s">
        <v>45</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c r="A98" s="1">
        <v>1878.06</v>
      </c>
      <c r="B98" s="11">
        <v>3.41</v>
      </c>
      <c r="C98" s="4">
        <v>0.185</v>
      </c>
      <c r="D98" s="11">
        <v>0.30499999999999999</v>
      </c>
      <c r="E98" s="11">
        <v>8.3728446279999993</v>
      </c>
      <c r="F98" s="4">
        <f t="shared" si="17"/>
        <v>1878.4583333333267</v>
      </c>
      <c r="G98" s="22">
        <f>G93*7/12+G105*5/12</f>
        <v>4.29</v>
      </c>
      <c r="H98" s="4">
        <f t="shared" si="14"/>
        <v>124.09486216014857</v>
      </c>
      <c r="I98" s="4">
        <f t="shared" si="15"/>
        <v>6.7324192081019012</v>
      </c>
      <c r="J98" s="33">
        <f t="shared" si="18"/>
        <v>203.44062673119387</v>
      </c>
      <c r="K98" s="4">
        <f t="shared" si="19"/>
        <v>11.099393829573403</v>
      </c>
      <c r="L98" s="33">
        <f t="shared" si="16"/>
        <v>18.196302390913232</v>
      </c>
      <c r="M98" s="15" t="s">
        <v>45</v>
      </c>
      <c r="N98" s="6"/>
      <c r="O98" s="7" t="s">
        <v>45</v>
      </c>
      <c r="P98" s="7"/>
      <c r="R98" s="22">
        <f t="shared" si="20"/>
        <v>1.0043819287502689</v>
      </c>
      <c r="S98" s="22">
        <f t="shared" si="21"/>
        <v>2.3390466481712737</v>
      </c>
      <c r="T98" s="39">
        <f t="shared" si="11"/>
        <v>9.892094350792946E-2</v>
      </c>
      <c r="U98" s="39">
        <f t="shared" si="12"/>
        <v>4.8516120025503318E-2</v>
      </c>
      <c r="V98" s="39">
        <f t="shared" si="13"/>
        <v>5.0404823482426142E-2</v>
      </c>
      <c r="Y98" s="37"/>
    </row>
    <row r="99" spans="1:25">
      <c r="A99" s="1">
        <v>1878.07</v>
      </c>
      <c r="B99" s="11">
        <v>3.48</v>
      </c>
      <c r="C99" s="4">
        <v>0.1842</v>
      </c>
      <c r="D99" s="11">
        <v>0.30580000000000002</v>
      </c>
      <c r="E99" s="11">
        <v>8.4679289260000008</v>
      </c>
      <c r="F99" s="4">
        <f t="shared" si="17"/>
        <v>1878.5416666666599</v>
      </c>
      <c r="G99" s="22">
        <f>G93*6/12+G105*6/12</f>
        <v>4.2799999999999994</v>
      </c>
      <c r="H99" s="4">
        <f t="shared" si="14"/>
        <v>125.22022908627329</v>
      </c>
      <c r="I99" s="4">
        <f t="shared" si="15"/>
        <v>6.6280362637044652</v>
      </c>
      <c r="J99" s="33">
        <f t="shared" si="18"/>
        <v>206.19104686223304</v>
      </c>
      <c r="K99" s="4">
        <f t="shared" si="19"/>
        <v>11.003547716834015</v>
      </c>
      <c r="L99" s="33">
        <f t="shared" si="16"/>
        <v>18.118741991514614</v>
      </c>
      <c r="M99" s="15" t="s">
        <v>45</v>
      </c>
      <c r="N99" s="6"/>
      <c r="O99" s="7" t="s">
        <v>45</v>
      </c>
      <c r="P99" s="7"/>
      <c r="R99" s="22">
        <f t="shared" si="20"/>
        <v>1.0043739695020064</v>
      </c>
      <c r="S99" s="22">
        <f t="shared" si="21"/>
        <v>2.3229165130070015</v>
      </c>
      <c r="T99" s="39">
        <f t="shared" si="11"/>
        <v>9.9383617716456873E-2</v>
      </c>
      <c r="U99" s="39">
        <f t="shared" si="12"/>
        <v>4.8472788674609246E-2</v>
      </c>
      <c r="V99" s="39">
        <f t="shared" si="13"/>
        <v>5.0910829041847627E-2</v>
      </c>
      <c r="Y99" s="37"/>
    </row>
    <row r="100" spans="1:25">
      <c r="A100" s="1">
        <v>1878.08</v>
      </c>
      <c r="B100" s="11">
        <v>3.45</v>
      </c>
      <c r="C100" s="4">
        <v>0.18329999999999999</v>
      </c>
      <c r="D100" s="11">
        <v>0.30669999999999997</v>
      </c>
      <c r="E100" s="11">
        <v>8.5630942149999996</v>
      </c>
      <c r="F100" s="4">
        <f t="shared" si="17"/>
        <v>1878.6249999999932</v>
      </c>
      <c r="G100" s="22">
        <f>G93*5/12+G105*7/12</f>
        <v>4.2699999999999996</v>
      </c>
      <c r="H100" s="4">
        <f t="shared" si="14"/>
        <v>122.76111573764814</v>
      </c>
      <c r="I100" s="4">
        <f t="shared" si="15"/>
        <v>6.5223514535393923</v>
      </c>
      <c r="J100" s="33">
        <f t="shared" si="18"/>
        <v>203.03679386543442</v>
      </c>
      <c r="K100" s="4">
        <f t="shared" si="19"/>
        <v>10.913285274416429</v>
      </c>
      <c r="L100" s="33">
        <f t="shared" si="16"/>
        <v>18.049676718414126</v>
      </c>
      <c r="M100" s="15" t="s">
        <v>45</v>
      </c>
      <c r="N100" s="6"/>
      <c r="O100" s="7" t="s">
        <v>45</v>
      </c>
      <c r="P100" s="7"/>
      <c r="R100" s="22">
        <f t="shared" si="20"/>
        <v>1.0043660104954082</v>
      </c>
      <c r="S100" s="22">
        <f t="shared" si="21"/>
        <v>2.3071484085249341</v>
      </c>
      <c r="T100" s="39">
        <f t="shared" si="11"/>
        <v>0.10382760299540639</v>
      </c>
      <c r="U100" s="39">
        <f t="shared" si="12"/>
        <v>4.9658128364912901E-2</v>
      </c>
      <c r="V100" s="39">
        <f t="shared" si="13"/>
        <v>5.4169474630493486E-2</v>
      </c>
      <c r="Y100" s="37"/>
    </row>
    <row r="101" spans="1:25">
      <c r="A101" s="1">
        <v>1878.09</v>
      </c>
      <c r="B101" s="11">
        <v>3.52</v>
      </c>
      <c r="C101" s="4">
        <v>0.1825</v>
      </c>
      <c r="D101" s="11">
        <v>0.3075</v>
      </c>
      <c r="E101" s="11">
        <v>8.5630942149999996</v>
      </c>
      <c r="F101" s="4">
        <f t="shared" si="17"/>
        <v>1878.7083333333264</v>
      </c>
      <c r="G101" s="22">
        <f>G93*4/12+G105*8/12</f>
        <v>4.26</v>
      </c>
      <c r="H101" s="4">
        <f t="shared" si="14"/>
        <v>125.25192098449897</v>
      </c>
      <c r="I101" s="4">
        <f t="shared" si="15"/>
        <v>6.4938851078610975</v>
      </c>
      <c r="J101" s="33">
        <f t="shared" si="18"/>
        <v>208.05141033227997</v>
      </c>
      <c r="K101" s="4">
        <f t="shared" si="19"/>
        <v>10.941751620094726</v>
      </c>
      <c r="L101" s="33">
        <f t="shared" si="16"/>
        <v>18.174945646925028</v>
      </c>
      <c r="M101" s="15" t="s">
        <v>45</v>
      </c>
      <c r="N101" s="6"/>
      <c r="O101" s="7" t="s">
        <v>45</v>
      </c>
      <c r="P101" s="7"/>
      <c r="R101" s="22">
        <f t="shared" si="20"/>
        <v>1.0043580517306545</v>
      </c>
      <c r="S101" s="22">
        <f t="shared" si="21"/>
        <v>2.317221442691018</v>
      </c>
      <c r="T101" s="39">
        <f t="shared" si="11"/>
        <v>0.10423562132954323</v>
      </c>
      <c r="U101" s="39">
        <f t="shared" si="12"/>
        <v>4.9670451105291447E-2</v>
      </c>
      <c r="V101" s="39">
        <f t="shared" si="13"/>
        <v>5.456517022425178E-2</v>
      </c>
      <c r="Y101" s="37"/>
    </row>
    <row r="102" spans="1:25">
      <c r="A102" s="1">
        <v>1878.1</v>
      </c>
      <c r="B102" s="11">
        <v>3.48</v>
      </c>
      <c r="C102" s="4">
        <v>0.1817</v>
      </c>
      <c r="D102" s="11">
        <v>0.30830000000000002</v>
      </c>
      <c r="E102" s="11">
        <v>8.4679289260000008</v>
      </c>
      <c r="F102" s="4">
        <f t="shared" si="17"/>
        <v>1878.7916666666597</v>
      </c>
      <c r="G102" s="22">
        <f>G93*3/12+G105*9/12</f>
        <v>4.25</v>
      </c>
      <c r="H102" s="4">
        <f t="shared" si="14"/>
        <v>125.22022908627329</v>
      </c>
      <c r="I102" s="4">
        <f t="shared" si="15"/>
        <v>6.5380792025792687</v>
      </c>
      <c r="J102" s="33">
        <f t="shared" si="18"/>
        <v>208.90378186972981</v>
      </c>
      <c r="K102" s="4">
        <f t="shared" si="19"/>
        <v>11.093504777959211</v>
      </c>
      <c r="L102" s="33">
        <f t="shared" si="16"/>
        <v>18.50719423863152</v>
      </c>
      <c r="M102" s="15" t="s">
        <v>45</v>
      </c>
      <c r="N102" s="6"/>
      <c r="O102" s="7" t="s">
        <v>45</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c r="A103" s="1">
        <v>1878.11</v>
      </c>
      <c r="B103" s="11">
        <v>3.47</v>
      </c>
      <c r="C103" s="4">
        <v>0.18079999999999999</v>
      </c>
      <c r="D103" s="11">
        <v>0.30919999999999997</v>
      </c>
      <c r="E103" s="11">
        <v>8.3728446279999993</v>
      </c>
      <c r="F103" s="4">
        <f t="shared" si="17"/>
        <v>1878.874999999993</v>
      </c>
      <c r="G103" s="22">
        <f>G93*2/12+G105*10/12</f>
        <v>4.2399999999999993</v>
      </c>
      <c r="H103" s="4">
        <f t="shared" si="14"/>
        <v>126.27834947088431</v>
      </c>
      <c r="I103" s="4">
        <f t="shared" si="15"/>
        <v>6.5795750963503981</v>
      </c>
      <c r="J103" s="33">
        <f t="shared" si="18"/>
        <v>211.58375508594054</v>
      </c>
      <c r="K103" s="4">
        <f t="shared" si="19"/>
        <v>11.252237941324907</v>
      </c>
      <c r="L103" s="33">
        <f t="shared" si="16"/>
        <v>18.853515006505134</v>
      </c>
      <c r="M103" s="15" t="s">
        <v>45</v>
      </c>
      <c r="N103" s="6"/>
      <c r="O103" s="7" t="s">
        <v>45</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c r="A104" s="1">
        <v>1878.12</v>
      </c>
      <c r="B104" s="11">
        <v>3.45</v>
      </c>
      <c r="C104" s="4">
        <v>0.18</v>
      </c>
      <c r="D104" s="11">
        <v>0.31</v>
      </c>
      <c r="E104" s="11">
        <v>8.18251405</v>
      </c>
      <c r="F104" s="4">
        <f t="shared" si="17"/>
        <v>1878.9583333333262</v>
      </c>
      <c r="G104" s="22">
        <f>G93*1/12+G105*11/12</f>
        <v>4.2299999999999995</v>
      </c>
      <c r="H104" s="4">
        <f t="shared" si="14"/>
        <v>128.47090681133633</v>
      </c>
      <c r="I104" s="4">
        <f t="shared" si="15"/>
        <v>6.7028299205914594</v>
      </c>
      <c r="J104" s="33">
        <f t="shared" si="18"/>
        <v>216.19336297305284</v>
      </c>
      <c r="K104" s="4">
        <f t="shared" si="19"/>
        <v>11.543762641018626</v>
      </c>
      <c r="L104" s="33">
        <f t="shared" si="16"/>
        <v>19.426070296129385</v>
      </c>
      <c r="M104" s="15" t="s">
        <v>45</v>
      </c>
      <c r="N104" s="6"/>
      <c r="O104" s="7" t="s">
        <v>45</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c r="A105" s="1">
        <v>1879.01</v>
      </c>
      <c r="B105" s="11">
        <v>3.58</v>
      </c>
      <c r="C105" s="4">
        <v>0.1817</v>
      </c>
      <c r="D105" s="11">
        <v>0.31580000000000003</v>
      </c>
      <c r="E105" s="11">
        <v>8.2776793390000005</v>
      </c>
      <c r="F105" s="4">
        <f t="shared" si="17"/>
        <v>1879.0416666666595</v>
      </c>
      <c r="G105" s="22">
        <v>4.22</v>
      </c>
      <c r="H105" s="4">
        <f t="shared" si="14"/>
        <v>131.77920469335061</v>
      </c>
      <c r="I105" s="4">
        <f t="shared" si="15"/>
        <v>6.6883467856932413</v>
      </c>
      <c r="J105" s="33">
        <f t="shared" si="18"/>
        <v>222.69857166919249</v>
      </c>
      <c r="K105" s="4">
        <f t="shared" si="19"/>
        <v>11.624545486636904</v>
      </c>
      <c r="L105" s="33">
        <f t="shared" si="16"/>
        <v>19.64475109863994</v>
      </c>
      <c r="M105" s="15" t="s">
        <v>45</v>
      </c>
      <c r="N105" s="6"/>
      <c r="O105" s="7" t="s">
        <v>45</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c r="A106" s="1">
        <v>1879.02</v>
      </c>
      <c r="B106" s="11">
        <v>3.71</v>
      </c>
      <c r="C106" s="4">
        <v>0.18329999999999999</v>
      </c>
      <c r="D106" s="11">
        <v>0.32169999999999999</v>
      </c>
      <c r="E106" s="11">
        <v>8.3728446279999993</v>
      </c>
      <c r="F106" s="4">
        <f t="shared" si="17"/>
        <v>1879.1249999999927</v>
      </c>
      <c r="G106" s="22">
        <f>G105*11/12+G117*1/12</f>
        <v>4.2033333333333331</v>
      </c>
      <c r="H106" s="4">
        <f t="shared" si="14"/>
        <v>135.01229871382731</v>
      </c>
      <c r="I106" s="4">
        <f t="shared" si="15"/>
        <v>6.6705537342977204</v>
      </c>
      <c r="J106" s="33">
        <f t="shared" si="18"/>
        <v>229.1016986886271</v>
      </c>
      <c r="K106" s="4">
        <f t="shared" si="19"/>
        <v>11.707131131061521</v>
      </c>
      <c r="L106" s="33">
        <f t="shared" si="16"/>
        <v>19.865772632919498</v>
      </c>
      <c r="M106" s="15" t="s">
        <v>45</v>
      </c>
      <c r="N106" s="6"/>
      <c r="O106" s="7" t="s">
        <v>45</v>
      </c>
      <c r="P106" s="7"/>
      <c r="R106" s="22">
        <f t="shared" si="20"/>
        <v>1.004853493821275</v>
      </c>
      <c r="S106" s="22">
        <f t="shared" si="21"/>
        <v>2.4230765874387807</v>
      </c>
      <c r="T106" s="39">
        <f t="shared" si="11"/>
        <v>9.6609408759285031E-2</v>
      </c>
      <c r="U106" s="39">
        <f t="shared" si="12"/>
        <v>4.9668133462527964E-2</v>
      </c>
      <c r="V106" s="39">
        <f t="shared" si="13"/>
        <v>4.6941275296757068E-2</v>
      </c>
      <c r="Y106" s="37"/>
    </row>
    <row r="107" spans="1:25">
      <c r="A107" s="1">
        <v>1879.03</v>
      </c>
      <c r="B107" s="11">
        <v>3.65</v>
      </c>
      <c r="C107" s="4">
        <v>0.185</v>
      </c>
      <c r="D107" s="11">
        <v>0.32750000000000001</v>
      </c>
      <c r="E107" s="11">
        <v>8.2776793390000005</v>
      </c>
      <c r="F107" s="4">
        <f t="shared" si="17"/>
        <v>1879.208333333326</v>
      </c>
      <c r="G107" s="22">
        <f>G105*10/12+G117*2/12</f>
        <v>4.1866666666666656</v>
      </c>
      <c r="H107" s="4">
        <f t="shared" si="14"/>
        <v>134.35589305327645</v>
      </c>
      <c r="I107" s="4">
        <f t="shared" si="15"/>
        <v>6.8098192369468888</v>
      </c>
      <c r="J107" s="33">
        <f t="shared" si="18"/>
        <v>228.95080955376417</v>
      </c>
      <c r="K107" s="4">
        <f t="shared" si="19"/>
        <v>12.055220541081654</v>
      </c>
      <c r="L107" s="33">
        <f t="shared" si="16"/>
        <v>20.542846610645967</v>
      </c>
      <c r="M107" s="15" t="s">
        <v>45</v>
      </c>
      <c r="N107" s="6"/>
      <c r="O107" s="7" t="s">
        <v>45</v>
      </c>
      <c r="P107" s="7"/>
      <c r="R107" s="22">
        <f t="shared" si="20"/>
        <v>1.0048406505677119</v>
      </c>
      <c r="S107" s="22">
        <f t="shared" si="21"/>
        <v>2.4628293569541437</v>
      </c>
      <c r="T107" s="39">
        <f t="shared" si="11"/>
        <v>9.6110971247693522E-2</v>
      </c>
      <c r="U107" s="39">
        <f t="shared" si="12"/>
        <v>4.9555504087045454E-2</v>
      </c>
      <c r="V107" s="39">
        <f t="shared" si="13"/>
        <v>4.6555467160648067E-2</v>
      </c>
      <c r="Y107" s="37"/>
    </row>
    <row r="108" spans="1:25">
      <c r="A108" s="1">
        <v>1879.04</v>
      </c>
      <c r="B108" s="11">
        <v>3.77</v>
      </c>
      <c r="C108" s="4">
        <v>0.1867</v>
      </c>
      <c r="D108" s="11">
        <v>0.33329999999999999</v>
      </c>
      <c r="E108" s="11">
        <v>8.18251405</v>
      </c>
      <c r="F108" s="4">
        <f t="shared" si="17"/>
        <v>1879.2916666666592</v>
      </c>
      <c r="G108" s="22">
        <f>G105*9/12+G117*3/12</f>
        <v>4.17</v>
      </c>
      <c r="H108" s="4">
        <f t="shared" si="14"/>
        <v>140.38704889238781</v>
      </c>
      <c r="I108" s="4">
        <f t="shared" si="15"/>
        <v>6.9523241454134759</v>
      </c>
      <c r="J108" s="33">
        <f t="shared" si="18"/>
        <v>240.21554084042015</v>
      </c>
      <c r="K108" s="4">
        <f t="shared" si="19"/>
        <v>12.411406736295188</v>
      </c>
      <c r="L108" s="33">
        <f t="shared" si="16"/>
        <v>21.237092775096031</v>
      </c>
      <c r="M108" s="15" t="s">
        <v>45</v>
      </c>
      <c r="N108" s="6"/>
      <c r="O108" s="7" t="s">
        <v>45</v>
      </c>
      <c r="P108" s="7"/>
      <c r="R108" s="22">
        <f t="shared" si="20"/>
        <v>1.004827808441316</v>
      </c>
      <c r="S108" s="22">
        <f t="shared" si="21"/>
        <v>2.5035332096859122</v>
      </c>
      <c r="T108" s="39">
        <f t="shared" si="11"/>
        <v>9.1045780350762717E-2</v>
      </c>
      <c r="U108" s="39">
        <f t="shared" si="12"/>
        <v>4.8158813833927505E-2</v>
      </c>
      <c r="V108" s="39">
        <f t="shared" si="13"/>
        <v>4.2886966516835212E-2</v>
      </c>
      <c r="Y108" s="37"/>
    </row>
    <row r="109" spans="1:25">
      <c r="A109" s="1">
        <v>1879.05</v>
      </c>
      <c r="B109" s="11">
        <v>3.94</v>
      </c>
      <c r="C109" s="4">
        <v>0.1883</v>
      </c>
      <c r="D109" s="11">
        <v>0.3392</v>
      </c>
      <c r="E109" s="11">
        <v>8.18251405</v>
      </c>
      <c r="F109" s="4">
        <f t="shared" si="17"/>
        <v>1879.3749999999925</v>
      </c>
      <c r="G109" s="22">
        <f>G105*8/12+G117*4/12</f>
        <v>4.1533333333333324</v>
      </c>
      <c r="H109" s="4">
        <f t="shared" si="14"/>
        <v>146.71749937294641</v>
      </c>
      <c r="I109" s="4">
        <f t="shared" si="15"/>
        <v>7.0119048558187336</v>
      </c>
      <c r="J109" s="33">
        <f t="shared" si="18"/>
        <v>252.04737748177092</v>
      </c>
      <c r="K109" s="4">
        <f t="shared" si="19"/>
        <v>12.631110605914575</v>
      </c>
      <c r="L109" s="33">
        <f t="shared" si="16"/>
        <v>21.699104173049925</v>
      </c>
      <c r="M109" s="15" t="s">
        <v>45</v>
      </c>
      <c r="N109" s="6"/>
      <c r="O109" s="7" t="s">
        <v>45</v>
      </c>
      <c r="P109" s="7"/>
      <c r="R109" s="22">
        <f t="shared" si="20"/>
        <v>1.0048149674434854</v>
      </c>
      <c r="S109" s="22">
        <f t="shared" si="21"/>
        <v>2.515619788448749</v>
      </c>
      <c r="T109" s="39">
        <f t="shared" si="11"/>
        <v>9.1789140645424094E-2</v>
      </c>
      <c r="U109" s="39">
        <f t="shared" si="12"/>
        <v>5.0567110086689793E-2</v>
      </c>
      <c r="V109" s="39">
        <f t="shared" si="13"/>
        <v>4.1222030558734302E-2</v>
      </c>
      <c r="Y109" s="37"/>
    </row>
    <row r="110" spans="1:25">
      <c r="A110" s="1">
        <v>1879.06</v>
      </c>
      <c r="B110" s="11">
        <v>3.96</v>
      </c>
      <c r="C110" s="4">
        <v>0.19</v>
      </c>
      <c r="D110" s="11">
        <v>0.34499999999999997</v>
      </c>
      <c r="E110" s="11">
        <v>8.0873811569999994</v>
      </c>
      <c r="F110" s="4">
        <f t="shared" si="17"/>
        <v>1879.4583333333258</v>
      </c>
      <c r="G110" s="22">
        <f>G105*7/12+G117*5/12</f>
        <v>4.1366666666666667</v>
      </c>
      <c r="H110" s="4">
        <f t="shared" si="14"/>
        <v>149.19687554921558</v>
      </c>
      <c r="I110" s="4">
        <f t="shared" si="15"/>
        <v>7.1584359480684254</v>
      </c>
      <c r="J110" s="33">
        <f t="shared" si="18"/>
        <v>257.33151661739794</v>
      </c>
      <c r="K110" s="4">
        <f t="shared" si="19"/>
        <v>12.998212642545298</v>
      </c>
      <c r="L110" s="33">
        <f t="shared" si="16"/>
        <v>22.419033644697549</v>
      </c>
      <c r="M110" s="15" t="s">
        <v>45</v>
      </c>
      <c r="N110" s="6"/>
      <c r="O110" s="7" t="s">
        <v>45</v>
      </c>
      <c r="P110" s="7"/>
      <c r="R110" s="22">
        <f t="shared" si="20"/>
        <v>1.00480212757562</v>
      </c>
      <c r="S110" s="22">
        <f t="shared" si="21"/>
        <v>2.5574664536825686</v>
      </c>
      <c r="T110" s="39">
        <f t="shared" si="11"/>
        <v>9.1733185230576719E-2</v>
      </c>
      <c r="U110" s="39">
        <f t="shared" si="12"/>
        <v>4.9157552491394085E-2</v>
      </c>
      <c r="V110" s="39">
        <f t="shared" si="13"/>
        <v>4.2575632739182634E-2</v>
      </c>
      <c r="Y110" s="37"/>
    </row>
    <row r="111" spans="1:25">
      <c r="A111" s="1">
        <v>1879.07</v>
      </c>
      <c r="B111" s="11">
        <v>4.04</v>
      </c>
      <c r="C111" s="4">
        <v>0.19170000000000001</v>
      </c>
      <c r="D111" s="11">
        <v>0.3508</v>
      </c>
      <c r="E111" s="11">
        <v>8.18251405</v>
      </c>
      <c r="F111" s="4">
        <f t="shared" si="17"/>
        <v>1879.541666666659</v>
      </c>
      <c r="G111" s="22">
        <f>G105*6/12+G117*6/12</f>
        <v>4.1199999999999992</v>
      </c>
      <c r="H111" s="4">
        <f t="shared" si="14"/>
        <v>150.44129377327502</v>
      </c>
      <c r="I111" s="4">
        <f t="shared" si="15"/>
        <v>7.1385138654299061</v>
      </c>
      <c r="J111" s="33">
        <f t="shared" si="18"/>
        <v>260.5038914439038</v>
      </c>
      <c r="K111" s="4">
        <f t="shared" si="19"/>
        <v>13.06307075635269</v>
      </c>
      <c r="L111" s="33">
        <f t="shared" si="16"/>
        <v>22.619991365970652</v>
      </c>
      <c r="M111" s="15" t="s">
        <v>45</v>
      </c>
      <c r="N111" s="6"/>
      <c r="O111" s="7" t="s">
        <v>45</v>
      </c>
      <c r="P111" s="7"/>
      <c r="R111" s="22">
        <f t="shared" si="20"/>
        <v>1.0047892888391219</v>
      </c>
      <c r="S111" s="22">
        <f t="shared" si="21"/>
        <v>2.5398709093681653</v>
      </c>
      <c r="T111" s="39">
        <f t="shared" si="11"/>
        <v>8.8541710736451451E-2</v>
      </c>
      <c r="U111" s="39">
        <f t="shared" si="12"/>
        <v>5.0204458524767626E-2</v>
      </c>
      <c r="V111" s="39">
        <f t="shared" si="13"/>
        <v>3.8337252211683825E-2</v>
      </c>
      <c r="Y111" s="37"/>
    </row>
    <row r="112" spans="1:25">
      <c r="A112" s="1">
        <v>1879.08</v>
      </c>
      <c r="B112" s="11">
        <v>4.07</v>
      </c>
      <c r="C112" s="4">
        <v>0.1933</v>
      </c>
      <c r="D112" s="11">
        <v>0.35670000000000002</v>
      </c>
      <c r="E112" s="11">
        <v>8.18251405</v>
      </c>
      <c r="F112" s="4">
        <f t="shared" si="17"/>
        <v>1879.6249999999923</v>
      </c>
      <c r="G112" s="22">
        <f>G105*5/12+G117*7/12</f>
        <v>4.1033333333333326</v>
      </c>
      <c r="H112" s="4">
        <f t="shared" si="14"/>
        <v>151.5584320933736</v>
      </c>
      <c r="I112" s="4">
        <f t="shared" si="15"/>
        <v>7.1980945758351629</v>
      </c>
      <c r="J112" s="33">
        <f t="shared" si="18"/>
        <v>263.47701032046962</v>
      </c>
      <c r="K112" s="4">
        <f t="shared" si="19"/>
        <v>13.282774625972078</v>
      </c>
      <c r="L112" s="33">
        <f t="shared" si="16"/>
        <v>23.091461813590048</v>
      </c>
      <c r="M112" s="15" t="s">
        <v>45</v>
      </c>
      <c r="N112" s="6"/>
      <c r="O112" s="7" t="s">
        <v>45</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c r="A113" s="1">
        <v>1879.09</v>
      </c>
      <c r="B113" s="11">
        <v>4.22</v>
      </c>
      <c r="C113" s="4">
        <v>0.19500000000000001</v>
      </c>
      <c r="D113" s="11">
        <v>0.36249999999999999</v>
      </c>
      <c r="E113" s="11">
        <v>8.4679289260000008</v>
      </c>
      <c r="F113" s="4">
        <f t="shared" si="17"/>
        <v>1879.7083333333255</v>
      </c>
      <c r="G113" s="22">
        <f>G105*4/12+G117*8/12</f>
        <v>4.086666666666666</v>
      </c>
      <c r="H113" s="4">
        <f t="shared" si="14"/>
        <v>151.84751917933139</v>
      </c>
      <c r="I113" s="4">
        <f t="shared" si="15"/>
        <v>7.0166507677653138</v>
      </c>
      <c r="J113" s="33">
        <f t="shared" si="18"/>
        <v>264.99608327369674</v>
      </c>
      <c r="K113" s="4">
        <f t="shared" si="19"/>
        <v>13.043773863153467</v>
      </c>
      <c r="L113" s="33">
        <f t="shared" si="16"/>
        <v>22.763289143771345</v>
      </c>
      <c r="M113" s="15" t="s">
        <v>45</v>
      </c>
      <c r="N113" s="6"/>
      <c r="O113" s="7" t="s">
        <v>45</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c r="A114" s="1">
        <v>1879.1</v>
      </c>
      <c r="B114" s="11">
        <v>4.68</v>
      </c>
      <c r="C114" s="4">
        <v>0.19670000000000001</v>
      </c>
      <c r="D114" s="11">
        <v>0.36830000000000002</v>
      </c>
      <c r="E114" s="11">
        <v>8.9436743799999991</v>
      </c>
      <c r="F114" s="4">
        <f t="shared" si="17"/>
        <v>1879.7916666666588</v>
      </c>
      <c r="G114" s="22">
        <f>G105*3/12+G117*9/12</f>
        <v>4.0699999999999994</v>
      </c>
      <c r="H114" s="4">
        <f t="shared" si="14"/>
        <v>159.4418512360912</v>
      </c>
      <c r="I114" s="4">
        <f t="shared" si="15"/>
        <v>6.701327379944261</v>
      </c>
      <c r="J114" s="33">
        <f t="shared" si="18"/>
        <v>279.22386730884278</v>
      </c>
      <c r="K114" s="4">
        <f t="shared" si="19"/>
        <v>12.547528591934274</v>
      </c>
      <c r="L114" s="33">
        <f t="shared" si="16"/>
        <v>21.973963745693766</v>
      </c>
      <c r="M114" s="15" t="s">
        <v>45</v>
      </c>
      <c r="N114" s="6"/>
      <c r="O114" s="7" t="s">
        <v>45</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c r="A115" s="1">
        <v>1879.11</v>
      </c>
      <c r="B115" s="11">
        <v>4.93</v>
      </c>
      <c r="C115" s="4">
        <v>0.1983</v>
      </c>
      <c r="D115" s="11">
        <v>0.37419999999999998</v>
      </c>
      <c r="E115" s="11">
        <v>9.4194198349999994</v>
      </c>
      <c r="F115" s="4">
        <f t="shared" si="17"/>
        <v>1879.874999999992</v>
      </c>
      <c r="G115" s="22">
        <f>G105*2/12+G117*10/12</f>
        <v>4.0533333333333328</v>
      </c>
      <c r="H115" s="4">
        <f t="shared" si="14"/>
        <v>159.47595778864655</v>
      </c>
      <c r="I115" s="4">
        <f t="shared" si="15"/>
        <v>6.414621182452052</v>
      </c>
      <c r="J115" s="33">
        <f t="shared" si="18"/>
        <v>280.21973491468918</v>
      </c>
      <c r="K115" s="4">
        <f t="shared" si="19"/>
        <v>12.104645720996256</v>
      </c>
      <c r="L115" s="33">
        <f t="shared" si="16"/>
        <v>21.269416796161604</v>
      </c>
      <c r="M115" s="15" t="s">
        <v>45</v>
      </c>
      <c r="N115" s="6"/>
      <c r="O115" s="7" t="s">
        <v>45</v>
      </c>
      <c r="P115" s="7"/>
      <c r="R115" s="22">
        <f t="shared" si="20"/>
        <v>1.0047379452349057</v>
      </c>
      <c r="S115" s="22">
        <f t="shared" si="21"/>
        <v>2.2487488045936366</v>
      </c>
      <c r="T115" s="39">
        <f t="shared" si="11"/>
        <v>8.1779571543002527E-2</v>
      </c>
      <c r="U115" s="39">
        <f t="shared" si="12"/>
        <v>6.305032386033349E-2</v>
      </c>
      <c r="V115" s="39">
        <f t="shared" si="13"/>
        <v>1.8729247682669037E-2</v>
      </c>
      <c r="Y115" s="37"/>
    </row>
    <row r="116" spans="1:25">
      <c r="A116" s="1">
        <v>1879.12</v>
      </c>
      <c r="B116" s="11">
        <v>4.92</v>
      </c>
      <c r="C116" s="4">
        <v>0.2</v>
      </c>
      <c r="D116" s="11">
        <v>0.38</v>
      </c>
      <c r="E116" s="11">
        <v>9.7048347110000002</v>
      </c>
      <c r="F116" s="4">
        <f t="shared" si="17"/>
        <v>1879.9583333333253</v>
      </c>
      <c r="G116" s="22">
        <f>G105*1/12+G117*11/12</f>
        <v>4.0366666666666671</v>
      </c>
      <c r="H116" s="4">
        <f t="shared" si="14"/>
        <v>154.47187351895954</v>
      </c>
      <c r="I116" s="4">
        <f t="shared" si="15"/>
        <v>6.2793444519902248</v>
      </c>
      <c r="J116" s="33">
        <f t="shared" si="18"/>
        <v>272.34638419061355</v>
      </c>
      <c r="K116" s="4">
        <f t="shared" si="19"/>
        <v>11.930754458781427</v>
      </c>
      <c r="L116" s="33">
        <f t="shared" si="16"/>
        <v>21.034883331795353</v>
      </c>
      <c r="M116" s="15" t="s">
        <v>45</v>
      </c>
      <c r="N116" s="6"/>
      <c r="O116" s="7" t="s">
        <v>45</v>
      </c>
      <c r="P116" s="7"/>
      <c r="R116" s="22">
        <f t="shared" si="20"/>
        <v>1.004725112176339</v>
      </c>
      <c r="S116" s="22">
        <f t="shared" si="21"/>
        <v>2.1929552076819072</v>
      </c>
      <c r="T116" s="39">
        <f t="shared" si="11"/>
        <v>8.3300077284706786E-2</v>
      </c>
      <c r="U116" s="39">
        <f t="shared" si="12"/>
        <v>6.4743286223947427E-2</v>
      </c>
      <c r="V116" s="39">
        <f t="shared" si="13"/>
        <v>1.8556791060759359E-2</v>
      </c>
      <c r="Y116" s="37"/>
    </row>
    <row r="117" spans="1:25">
      <c r="A117" s="1">
        <v>1880.01</v>
      </c>
      <c r="B117" s="11">
        <v>5.1100000000000003</v>
      </c>
      <c r="C117" s="4">
        <v>0.20499999999999999</v>
      </c>
      <c r="D117" s="11">
        <v>0.38919999999999999</v>
      </c>
      <c r="E117" s="11">
        <v>9.9903305790000001</v>
      </c>
      <c r="F117" s="4">
        <f t="shared" si="17"/>
        <v>1880.0416666666586</v>
      </c>
      <c r="G117" s="22">
        <v>4.0199999999999996</v>
      </c>
      <c r="H117" s="4">
        <f t="shared" si="14"/>
        <v>155.85240024718507</v>
      </c>
      <c r="I117" s="4">
        <f t="shared" si="15"/>
        <v>6.2523957046326686</v>
      </c>
      <c r="J117" s="33">
        <f t="shared" si="18"/>
        <v>275.69898746914907</v>
      </c>
      <c r="K117" s="4">
        <f t="shared" si="19"/>
        <v>11.870401991429439</v>
      </c>
      <c r="L117" s="33">
        <f t="shared" si="16"/>
        <v>20.99844342915711</v>
      </c>
      <c r="M117" s="15" t="s">
        <v>45</v>
      </c>
      <c r="N117" s="6"/>
      <c r="O117" s="7" t="s">
        <v>45</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c r="A118" s="1">
        <v>1880.02</v>
      </c>
      <c r="B118" s="11">
        <v>5.2</v>
      </c>
      <c r="C118" s="4">
        <v>0.21</v>
      </c>
      <c r="D118" s="11">
        <v>0.39829999999999999</v>
      </c>
      <c r="E118" s="11">
        <v>9.9903305790000001</v>
      </c>
      <c r="F118" s="4">
        <f t="shared" si="17"/>
        <v>1880.1249999999918</v>
      </c>
      <c r="G118" s="22">
        <f>G117*11/12+G129*1/12</f>
        <v>3.9933333333333332</v>
      </c>
      <c r="H118" s="4">
        <f t="shared" si="14"/>
        <v>158.59735445897502</v>
      </c>
      <c r="I118" s="4">
        <f t="shared" si="15"/>
        <v>6.4048931608432218</v>
      </c>
      <c r="J118" s="33">
        <f t="shared" si="18"/>
        <v>281.49891724467426</v>
      </c>
      <c r="K118" s="4">
        <f t="shared" si="19"/>
        <v>12.147947361732644</v>
      </c>
      <c r="L118" s="33">
        <f t="shared" si="16"/>
        <v>21.561734372798799</v>
      </c>
      <c r="M118" s="15" t="s">
        <v>45</v>
      </c>
      <c r="N118" s="6"/>
      <c r="O118" s="7" t="s">
        <v>45</v>
      </c>
      <c r="P118" s="7"/>
      <c r="R118" s="22">
        <f t="shared" si="20"/>
        <v>1.0055111531554377</v>
      </c>
      <c r="S118" s="22">
        <f t="shared" si="21"/>
        <v>2.1521900595454988</v>
      </c>
      <c r="T118" s="39">
        <f t="shared" si="11"/>
        <v>8.3135500088081127E-2</v>
      </c>
      <c r="U118" s="39">
        <f t="shared" si="12"/>
        <v>6.9862487185594402E-2</v>
      </c>
      <c r="V118" s="39">
        <f t="shared" si="13"/>
        <v>1.3273012902486725E-2</v>
      </c>
      <c r="Y118" s="37"/>
    </row>
    <row r="119" spans="1:25">
      <c r="A119" s="1">
        <v>1880.03</v>
      </c>
      <c r="B119" s="11">
        <v>5.3</v>
      </c>
      <c r="C119" s="4">
        <v>0.215</v>
      </c>
      <c r="D119" s="11">
        <v>0.40749999999999997</v>
      </c>
      <c r="E119" s="11">
        <v>10.08541488</v>
      </c>
      <c r="F119" s="4">
        <f t="shared" si="17"/>
        <v>1880.2083333333251</v>
      </c>
      <c r="G119" s="22">
        <f>G117*10/12+G129*2/12</f>
        <v>3.9666666666666663</v>
      </c>
      <c r="H119" s="4">
        <f t="shared" si="14"/>
        <v>160.1233086803862</v>
      </c>
      <c r="I119" s="4">
        <f t="shared" si="15"/>
        <v>6.4955681823175535</v>
      </c>
      <c r="J119" s="33">
        <f t="shared" si="18"/>
        <v>285.16814035747421</v>
      </c>
      <c r="K119" s="4">
        <f t="shared" si="19"/>
        <v>12.311367601369316</v>
      </c>
      <c r="L119" s="33">
        <f t="shared" si="16"/>
        <v>21.925663621824668</v>
      </c>
      <c r="M119" s="15" t="s">
        <v>45</v>
      </c>
      <c r="N119" s="6"/>
      <c r="O119" s="7" t="s">
        <v>45</v>
      </c>
      <c r="P119" s="7"/>
      <c r="R119" s="22">
        <f t="shared" si="20"/>
        <v>1.0054916470183479</v>
      </c>
      <c r="S119" s="22">
        <f t="shared" si="21"/>
        <v>2.143648647263011</v>
      </c>
      <c r="T119" s="39">
        <f t="shared" si="11"/>
        <v>8.1292342077649016E-2</v>
      </c>
      <c r="U119" s="39">
        <f t="shared" si="12"/>
        <v>7.0444823014995439E-2</v>
      </c>
      <c r="V119" s="39">
        <f t="shared" si="13"/>
        <v>1.0847519062653577E-2</v>
      </c>
      <c r="Y119" s="37"/>
    </row>
    <row r="120" spans="1:25">
      <c r="A120" s="1">
        <v>1880.04</v>
      </c>
      <c r="B120" s="11">
        <v>5.18</v>
      </c>
      <c r="C120" s="4">
        <v>0.22</v>
      </c>
      <c r="D120" s="11">
        <v>0.41670000000000001</v>
      </c>
      <c r="E120" s="11">
        <v>9.7048347110000002</v>
      </c>
      <c r="F120" s="4">
        <f t="shared" si="17"/>
        <v>1880.2916666666583</v>
      </c>
      <c r="G120" s="22">
        <f>G117*9/12+G129*3/12</f>
        <v>3.9399999999999995</v>
      </c>
      <c r="H120" s="4">
        <f t="shared" si="14"/>
        <v>162.63502130654683</v>
      </c>
      <c r="I120" s="4">
        <f t="shared" si="15"/>
        <v>6.9072788971892471</v>
      </c>
      <c r="J120" s="33">
        <f t="shared" si="18"/>
        <v>290.66643465624759</v>
      </c>
      <c r="K120" s="4">
        <f t="shared" si="19"/>
        <v>13.083014165721634</v>
      </c>
      <c r="L120" s="33">
        <f t="shared" si="16"/>
        <v>23.382375158544086</v>
      </c>
      <c r="M120" s="15" t="s">
        <v>45</v>
      </c>
      <c r="N120" s="6"/>
      <c r="O120" s="7" t="s">
        <v>45</v>
      </c>
      <c r="P120" s="7"/>
      <c r="R120" s="22">
        <f t="shared" si="20"/>
        <v>1.005472145577851</v>
      </c>
      <c r="S120" s="22">
        <f t="shared" si="21"/>
        <v>2.2399467633136738</v>
      </c>
      <c r="T120" s="39">
        <f t="shared" si="11"/>
        <v>8.1824199605325498E-2</v>
      </c>
      <c r="U120" s="39">
        <f t="shared" si="12"/>
        <v>6.5909053785043969E-2</v>
      </c>
      <c r="V120" s="39">
        <f t="shared" si="13"/>
        <v>1.5915145820281529E-2</v>
      </c>
      <c r="Y120" s="37"/>
    </row>
    <row r="121" spans="1:25">
      <c r="A121" s="1">
        <v>1880.05</v>
      </c>
      <c r="B121" s="11">
        <v>4.7699999999999996</v>
      </c>
      <c r="C121" s="4">
        <v>0.22500000000000001</v>
      </c>
      <c r="D121" s="11">
        <v>0.42580000000000001</v>
      </c>
      <c r="E121" s="11">
        <v>9.4194198349999994</v>
      </c>
      <c r="F121" s="4">
        <f t="shared" si="17"/>
        <v>1880.3749999999916</v>
      </c>
      <c r="G121" s="22">
        <f>G117*8/12+G129*4/12</f>
        <v>3.9133333333333331</v>
      </c>
      <c r="H121" s="4">
        <f t="shared" si="14"/>
        <v>154.3002674750191</v>
      </c>
      <c r="I121" s="4">
        <f t="shared" si="15"/>
        <v>7.2783145035386383</v>
      </c>
      <c r="J121" s="33">
        <f t="shared" si="18"/>
        <v>276.85430273463606</v>
      </c>
      <c r="K121" s="4">
        <f t="shared" si="19"/>
        <v>13.773805847141118</v>
      </c>
      <c r="L121" s="33">
        <f t="shared" si="16"/>
        <v>24.713744675976528</v>
      </c>
      <c r="M121" s="15" t="s">
        <v>45</v>
      </c>
      <c r="N121" s="6"/>
      <c r="O121" s="7" t="s">
        <v>45</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c r="A122" s="1">
        <v>1880.06</v>
      </c>
      <c r="B122" s="11">
        <v>4.79</v>
      </c>
      <c r="C122" s="4">
        <v>0.23</v>
      </c>
      <c r="D122" s="11">
        <v>0.435</v>
      </c>
      <c r="E122" s="11">
        <v>9.229089256</v>
      </c>
      <c r="F122" s="4">
        <f t="shared" si="17"/>
        <v>1880.4583333333248</v>
      </c>
      <c r="G122" s="22">
        <f>G117*7/12+G129*5/12</f>
        <v>3.8866666666666667</v>
      </c>
      <c r="H122" s="4">
        <f t="shared" si="14"/>
        <v>158.14268987063312</v>
      </c>
      <c r="I122" s="4">
        <f t="shared" si="15"/>
        <v>7.5934903278174577</v>
      </c>
      <c r="J122" s="33">
        <f t="shared" si="18"/>
        <v>284.883984509833</v>
      </c>
      <c r="K122" s="4">
        <f t="shared" si="19"/>
        <v>14.361601272176495</v>
      </c>
      <c r="L122" s="33">
        <f t="shared" si="16"/>
        <v>25.871510075527635</v>
      </c>
      <c r="M122" s="15" t="s">
        <v>45</v>
      </c>
      <c r="N122" s="6"/>
      <c r="O122" s="7" t="s">
        <v>45</v>
      </c>
      <c r="P122" s="7"/>
      <c r="R122" s="22">
        <f t="shared" si="20"/>
        <v>1.0054331568240089</v>
      </c>
      <c r="S122" s="22">
        <f t="shared" si="21"/>
        <v>2.3812152762304288</v>
      </c>
      <c r="T122" s="39">
        <f t="shared" si="11"/>
        <v>8.712214361342796E-2</v>
      </c>
      <c r="U122" s="39">
        <f t="shared" si="12"/>
        <v>5.8412780526710506E-2</v>
      </c>
      <c r="V122" s="39">
        <f t="shared" si="13"/>
        <v>2.8709363086717454E-2</v>
      </c>
      <c r="Y122" s="37"/>
    </row>
    <row r="123" spans="1:25">
      <c r="A123" s="1">
        <v>1880.07</v>
      </c>
      <c r="B123" s="11">
        <v>5.01</v>
      </c>
      <c r="C123" s="4">
        <v>0.23499999999999999</v>
      </c>
      <c r="D123" s="11">
        <v>0.44419999999999998</v>
      </c>
      <c r="E123" s="11">
        <v>9.229089256</v>
      </c>
      <c r="F123" s="4">
        <f t="shared" si="17"/>
        <v>1880.5416666666581</v>
      </c>
      <c r="G123" s="22">
        <f>G117*6/12+G129*6/12</f>
        <v>3.8600000000000003</v>
      </c>
      <c r="H123" s="4">
        <f t="shared" si="14"/>
        <v>165.40602844506722</v>
      </c>
      <c r="I123" s="4">
        <f t="shared" si="15"/>
        <v>7.7585662045091395</v>
      </c>
      <c r="J123" s="33">
        <f t="shared" si="18"/>
        <v>299.13313996330845</v>
      </c>
      <c r="K123" s="4">
        <f t="shared" si="19"/>
        <v>14.665340885289194</v>
      </c>
      <c r="L123" s="33">
        <f t="shared" si="16"/>
        <v>26.521944265808706</v>
      </c>
      <c r="M123" s="15" t="s">
        <v>45</v>
      </c>
      <c r="N123" s="6"/>
      <c r="O123" s="7" t="s">
        <v>45</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c r="A124" s="1">
        <v>1880.08</v>
      </c>
      <c r="B124" s="11">
        <v>5.19</v>
      </c>
      <c r="C124" s="4">
        <v>0.24</v>
      </c>
      <c r="D124" s="11">
        <v>0.45329999999999998</v>
      </c>
      <c r="E124" s="11">
        <v>9.229089256</v>
      </c>
      <c r="F124" s="4">
        <f t="shared" si="17"/>
        <v>1880.6249999999914</v>
      </c>
      <c r="G124" s="22">
        <f>G117*5/12+G129*7/12</f>
        <v>3.8333333333333335</v>
      </c>
      <c r="H124" s="4">
        <f t="shared" si="14"/>
        <v>171.34876000596785</v>
      </c>
      <c r="I124" s="4">
        <f t="shared" si="15"/>
        <v>7.9236420812008248</v>
      </c>
      <c r="J124" s="33">
        <f t="shared" si="18"/>
        <v>311.07458267641454</v>
      </c>
      <c r="K124" s="4">
        <f t="shared" si="19"/>
        <v>14.965778980868057</v>
      </c>
      <c r="L124" s="33">
        <f t="shared" si="16"/>
        <v>27.169577712373545</v>
      </c>
      <c r="M124" s="15" t="s">
        <v>45</v>
      </c>
      <c r="N124" s="6"/>
      <c r="O124" s="7" t="s">
        <v>45</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c r="A125" s="1">
        <v>1880.09</v>
      </c>
      <c r="B125" s="11">
        <v>5.18</v>
      </c>
      <c r="C125" s="4">
        <v>0.245</v>
      </c>
      <c r="D125" s="11">
        <v>0.46250000000000002</v>
      </c>
      <c r="E125" s="11">
        <v>9.3242545450000005</v>
      </c>
      <c r="F125" s="4">
        <f t="shared" si="17"/>
        <v>1880.7083333333246</v>
      </c>
      <c r="G125" s="22">
        <f>G117*4/12+G129*8/12</f>
        <v>3.8066666666666666</v>
      </c>
      <c r="H125" s="4">
        <f t="shared" si="14"/>
        <v>169.27315662423285</v>
      </c>
      <c r="I125" s="4">
        <f t="shared" si="15"/>
        <v>8.0061628133083111</v>
      </c>
      <c r="J125" s="33">
        <f t="shared" si="18"/>
        <v>308.51766517808773</v>
      </c>
      <c r="K125" s="4">
        <f t="shared" si="19"/>
        <v>15.113674698592222</v>
      </c>
      <c r="L125" s="33">
        <f t="shared" si="16"/>
        <v>27.546220105186407</v>
      </c>
      <c r="M125" s="15" t="s">
        <v>45</v>
      </c>
      <c r="N125" s="6"/>
      <c r="O125" s="7" t="s">
        <v>45</v>
      </c>
      <c r="P125" s="7"/>
      <c r="R125" s="22">
        <f t="shared" si="20"/>
        <v>1.0053747091518059</v>
      </c>
      <c r="S125" s="22">
        <f t="shared" si="21"/>
        <v>2.3953983376449153</v>
      </c>
      <c r="T125" s="39">
        <f t="shared" si="11"/>
        <v>6.9279584626232404E-2</v>
      </c>
      <c r="U125" s="39">
        <f t="shared" si="12"/>
        <v>5.3184267575099975E-2</v>
      </c>
      <c r="V125" s="39">
        <f t="shared" si="13"/>
        <v>1.6095317051132429E-2</v>
      </c>
      <c r="Y125" s="37"/>
    </row>
    <row r="126" spans="1:25">
      <c r="A126" s="1">
        <v>1880.1</v>
      </c>
      <c r="B126" s="11">
        <v>5.33</v>
      </c>
      <c r="C126" s="4">
        <v>0.25</v>
      </c>
      <c r="D126" s="11">
        <v>0.47170000000000001</v>
      </c>
      <c r="E126" s="11">
        <v>9.3242545450000005</v>
      </c>
      <c r="F126" s="4">
        <f t="shared" si="17"/>
        <v>1880.7916666666579</v>
      </c>
      <c r="G126" s="22">
        <f>G117*3/12+G129*9/12</f>
        <v>3.7800000000000002</v>
      </c>
      <c r="H126" s="4">
        <f t="shared" si="14"/>
        <v>174.17488895891142</v>
      </c>
      <c r="I126" s="4">
        <f t="shared" si="15"/>
        <v>8.1695538911309296</v>
      </c>
      <c r="J126" s="33">
        <f t="shared" si="18"/>
        <v>318.69239512685033</v>
      </c>
      <c r="K126" s="4">
        <f t="shared" si="19"/>
        <v>15.414314281785838</v>
      </c>
      <c r="L126" s="33">
        <f t="shared" si="16"/>
        <v>28.203978007755218</v>
      </c>
      <c r="M126" s="15" t="s">
        <v>45</v>
      </c>
      <c r="N126" s="6"/>
      <c r="O126" s="7" t="s">
        <v>45</v>
      </c>
      <c r="P126" s="7"/>
      <c r="R126" s="22">
        <f t="shared" si="20"/>
        <v>1.0053552360876774</v>
      </c>
      <c r="S126" s="22">
        <f t="shared" si="21"/>
        <v>2.408272907012476</v>
      </c>
      <c r="T126" s="39">
        <f t="shared" si="11"/>
        <v>6.1289257063371183E-2</v>
      </c>
      <c r="U126" s="39">
        <f t="shared" si="12"/>
        <v>5.278512270498581E-2</v>
      </c>
      <c r="V126" s="39">
        <f t="shared" si="13"/>
        <v>8.5041343583853735E-3</v>
      </c>
      <c r="Y126" s="37"/>
    </row>
    <row r="127" spans="1:25">
      <c r="A127" s="1">
        <v>1880.11</v>
      </c>
      <c r="B127" s="11">
        <v>5.61</v>
      </c>
      <c r="C127" s="4">
        <v>0.255</v>
      </c>
      <c r="D127" s="11">
        <v>0.48080000000000001</v>
      </c>
      <c r="E127" s="11">
        <v>9.4194198349999994</v>
      </c>
      <c r="F127" s="4">
        <f t="shared" si="17"/>
        <v>1880.8749999999911</v>
      </c>
      <c r="G127" s="22">
        <f>G117*2/12+G129*10/12</f>
        <v>3.7533333333333334</v>
      </c>
      <c r="H127" s="4">
        <f t="shared" si="14"/>
        <v>181.47264162156335</v>
      </c>
      <c r="I127" s="4">
        <f t="shared" si="15"/>
        <v>8.2487564373437881</v>
      </c>
      <c r="J127" s="33">
        <f t="shared" si="18"/>
        <v>333.30303323778077</v>
      </c>
      <c r="K127" s="4">
        <f t="shared" si="19"/>
        <v>15.552949392450564</v>
      </c>
      <c r="L127" s="33">
        <f t="shared" si="16"/>
        <v>28.565436431501784</v>
      </c>
      <c r="M127" s="15" t="s">
        <v>45</v>
      </c>
      <c r="N127" s="6"/>
      <c r="O127" s="7" t="s">
        <v>45</v>
      </c>
      <c r="P127" s="7"/>
      <c r="R127" s="22">
        <f t="shared" si="20"/>
        <v>1.0053357677859338</v>
      </c>
      <c r="S127" s="22">
        <f t="shared" si="21"/>
        <v>2.3967084696086709</v>
      </c>
      <c r="T127" s="39">
        <f t="shared" si="11"/>
        <v>5.1490916591568903E-2</v>
      </c>
      <c r="U127" s="39">
        <f t="shared" si="12"/>
        <v>5.5970256736687318E-2</v>
      </c>
      <c r="V127" s="39">
        <f t="shared" si="13"/>
        <v>-4.4793401451184156E-3</v>
      </c>
      <c r="Y127" s="37"/>
    </row>
    <row r="128" spans="1:25">
      <c r="A128" s="1">
        <v>1880.12</v>
      </c>
      <c r="B128" s="11">
        <v>5.84</v>
      </c>
      <c r="C128" s="4">
        <v>0.26</v>
      </c>
      <c r="D128" s="11">
        <v>0.49</v>
      </c>
      <c r="E128" s="11">
        <v>9.5145851239999999</v>
      </c>
      <c r="F128" s="4">
        <f t="shared" si="17"/>
        <v>1880.9583333333244</v>
      </c>
      <c r="G128" s="22">
        <f>G117*1/12+G129*11/12</f>
        <v>3.726666666666667</v>
      </c>
      <c r="H128" s="4">
        <f t="shared" si="14"/>
        <v>187.02318354496023</v>
      </c>
      <c r="I128" s="4">
        <f t="shared" si="15"/>
        <v>8.326374609878366</v>
      </c>
      <c r="J128" s="33">
        <f t="shared" si="18"/>
        <v>344.77186732775567</v>
      </c>
      <c r="K128" s="4">
        <f t="shared" si="19"/>
        <v>15.692013687847691</v>
      </c>
      <c r="L128" s="33">
        <f t="shared" si="16"/>
        <v>28.927776539486349</v>
      </c>
      <c r="M128" s="15" t="s">
        <v>45</v>
      </c>
      <c r="N128" s="6"/>
      <c r="O128" s="7" t="s">
        <v>45</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c r="A129" s="1">
        <v>1881.01</v>
      </c>
      <c r="B129" s="11">
        <v>6.19</v>
      </c>
      <c r="C129" s="4">
        <v>0.26500000000000001</v>
      </c>
      <c r="D129" s="11">
        <v>0.48580000000000001</v>
      </c>
      <c r="E129" s="11">
        <v>9.4194198349999994</v>
      </c>
      <c r="F129" s="4">
        <f t="shared" si="17"/>
        <v>1881.0416666666576</v>
      </c>
      <c r="G129" s="22">
        <v>3.7</v>
      </c>
      <c r="H129" s="4">
        <f t="shared" si="14"/>
        <v>200.23451900846294</v>
      </c>
      <c r="I129" s="4">
        <f t="shared" si="15"/>
        <v>8.5722370819455076</v>
      </c>
      <c r="J129" s="33">
        <f t="shared" si="18"/>
        <v>370.44347421342059</v>
      </c>
      <c r="K129" s="4">
        <f t="shared" si="19"/>
        <v>15.714689714751422</v>
      </c>
      <c r="L129" s="33">
        <f t="shared" si="16"/>
        <v>29.072930496426451</v>
      </c>
      <c r="M129" s="15">
        <f t="shared" ref="M129:M192" si="22">H129/AVERAGE(K9:K128)</f>
        <v>18.474039364735109</v>
      </c>
      <c r="N129" s="6"/>
      <c r="O129" s="7">
        <f t="shared" ref="O129:O192" si="23">J129/AVERAGE(L9:L128)</f>
        <v>24.135137742891764</v>
      </c>
      <c r="P129" s="7"/>
      <c r="Q129" s="46">
        <f t="shared" ref="Q129:Q160" si="24">1/M129-(G129/100-(((E129/E9)^(1/10))-1))</f>
        <v>-1.0488999915277748E-2</v>
      </c>
      <c r="R129" s="22">
        <f t="shared" si="20"/>
        <v>1.003636193113409</v>
      </c>
      <c r="S129" s="22">
        <f t="shared" si="21"/>
        <v>2.422306367277153</v>
      </c>
      <c r="T129" s="39">
        <f>(($J249/$J129)^(1/10)-1)</f>
        <v>4.5353276058498038E-2</v>
      </c>
      <c r="U129" s="39">
        <f>(($S249/$S129)^(1/10)-1)</f>
        <v>5.6467965502210449E-2</v>
      </c>
      <c r="V129" s="39">
        <f>T129-U129</f>
        <v>-1.1114689443712411E-2</v>
      </c>
      <c r="Y129" s="37"/>
      <c r="Z129" s="37"/>
    </row>
    <row r="130" spans="1:26">
      <c r="A130" s="1">
        <v>1881.02</v>
      </c>
      <c r="B130" s="11">
        <v>6.17</v>
      </c>
      <c r="C130" s="4">
        <v>0.27</v>
      </c>
      <c r="D130" s="11">
        <v>0.48170000000000002</v>
      </c>
      <c r="E130" s="11">
        <v>9.5145851239999999</v>
      </c>
      <c r="F130" s="4">
        <f t="shared" si="17"/>
        <v>1881.1249999999909</v>
      </c>
      <c r="G130" s="22">
        <f>G129*11/12+G141*1/12</f>
        <v>3.6933333333333338</v>
      </c>
      <c r="H130" s="4">
        <f t="shared" si="14"/>
        <v>197.59127439595972</v>
      </c>
      <c r="I130" s="4">
        <f t="shared" si="15"/>
        <v>8.6466197871813826</v>
      </c>
      <c r="J130" s="33">
        <f t="shared" si="18"/>
        <v>366.88639991475281</v>
      </c>
      <c r="K130" s="4">
        <f t="shared" si="19"/>
        <v>15.42621019068619</v>
      </c>
      <c r="L130" s="33">
        <f t="shared" si="16"/>
        <v>28.643302891237667</v>
      </c>
      <c r="M130" s="15">
        <f t="shared" si="22"/>
        <v>18.147258164990234</v>
      </c>
      <c r="N130" s="6"/>
      <c r="O130" s="7">
        <f t="shared" si="23"/>
        <v>23.655503266150099</v>
      </c>
      <c r="P130" s="7"/>
      <c r="Q130" s="46">
        <f t="shared" si="24"/>
        <v>-1.1392839551264057E-2</v>
      </c>
      <c r="R130" s="22">
        <f t="shared" si="20"/>
        <v>1.0036308102375502</v>
      </c>
      <c r="S130" s="22">
        <f t="shared" si="21"/>
        <v>2.4067982309690459</v>
      </c>
      <c r="T130" s="39">
        <f t="shared" ref="T130:T193" si="25">(($J250/$J130)^(1/10)-1)</f>
        <v>4.6774019030632941E-2</v>
      </c>
      <c r="U130" s="39">
        <f t="shared" ref="U130:U193" si="26">(($S250/$S130)^(1/10)-1)</f>
        <v>5.619874876652009E-2</v>
      </c>
      <c r="V130" s="39">
        <f t="shared" ref="V130:V193" si="27">T130-U130</f>
        <v>-9.4247297358871496E-3</v>
      </c>
      <c r="Y130" s="37"/>
      <c r="Z130" s="37"/>
    </row>
    <row r="131" spans="1:26">
      <c r="A131" s="1">
        <v>1881.03</v>
      </c>
      <c r="B131" s="11">
        <v>6.24</v>
      </c>
      <c r="C131" s="4">
        <v>0.27500000000000002</v>
      </c>
      <c r="D131" s="11">
        <v>0.47749999999999998</v>
      </c>
      <c r="E131" s="11">
        <v>9.5145851239999999</v>
      </c>
      <c r="F131" s="4">
        <f t="shared" si="17"/>
        <v>1881.2083333333242</v>
      </c>
      <c r="G131" s="22">
        <f>G129*10/12+G141*2/12</f>
        <v>3.686666666666667</v>
      </c>
      <c r="H131" s="4">
        <f t="shared" si="14"/>
        <v>199.83299063708083</v>
      </c>
      <c r="I131" s="4">
        <f t="shared" si="15"/>
        <v>8.8067423758328882</v>
      </c>
      <c r="J131" s="33">
        <f t="shared" si="18"/>
        <v>372.4114989950466</v>
      </c>
      <c r="K131" s="4">
        <f t="shared" si="19"/>
        <v>15.291707216218924</v>
      </c>
      <c r="L131" s="33">
        <f t="shared" si="16"/>
        <v>28.497835059316465</v>
      </c>
      <c r="M131" s="15">
        <f t="shared" si="22"/>
        <v>18.270119140204997</v>
      </c>
      <c r="N131" s="6"/>
      <c r="O131" s="7">
        <f t="shared" si="23"/>
        <v>23.767712891469262</v>
      </c>
      <c r="P131" s="7"/>
      <c r="Q131" s="46">
        <f t="shared" si="24"/>
        <v>-1.3123118077292363E-2</v>
      </c>
      <c r="R131" s="22">
        <f t="shared" si="20"/>
        <v>1.0036254274364746</v>
      </c>
      <c r="S131" s="22">
        <f t="shared" si="21"/>
        <v>2.4155368586257659</v>
      </c>
      <c r="T131" s="39">
        <f t="shared" si="25"/>
        <v>4.2422581098677137E-2</v>
      </c>
      <c r="U131" s="39">
        <f t="shared" si="26"/>
        <v>5.4884513803230339E-2</v>
      </c>
      <c r="V131" s="39">
        <f t="shared" si="27"/>
        <v>-1.2461932704553202E-2</v>
      </c>
      <c r="Y131" s="37"/>
      <c r="Z131" s="37"/>
    </row>
    <row r="132" spans="1:26">
      <c r="A132" s="1">
        <v>1881.04</v>
      </c>
      <c r="B132" s="11">
        <v>6.22</v>
      </c>
      <c r="C132" s="4">
        <v>0.28000000000000003</v>
      </c>
      <c r="D132" s="11">
        <v>0.4733</v>
      </c>
      <c r="E132" s="11">
        <v>9.6096694209999995</v>
      </c>
      <c r="F132" s="4">
        <f t="shared" si="17"/>
        <v>1881.2916666666574</v>
      </c>
      <c r="G132" s="22">
        <f>G129*9/12+G141*3/12</f>
        <v>3.68</v>
      </c>
      <c r="H132" s="4">
        <f t="shared" si="14"/>
        <v>197.22156059378563</v>
      </c>
      <c r="I132" s="4">
        <f t="shared" si="15"/>
        <v>8.8781409913601248</v>
      </c>
      <c r="J132" s="33">
        <f t="shared" si="18"/>
        <v>368.92358762224461</v>
      </c>
      <c r="K132" s="4">
        <f t="shared" si="19"/>
        <v>15.007229040038382</v>
      </c>
      <c r="L132" s="33">
        <f t="shared" si="16"/>
        <v>28.072593894149257</v>
      </c>
      <c r="M132" s="15">
        <f t="shared" si="22"/>
        <v>17.950108278222892</v>
      </c>
      <c r="N132" s="6"/>
      <c r="O132" s="7">
        <f t="shared" si="23"/>
        <v>23.308850117141493</v>
      </c>
      <c r="P132" s="7"/>
      <c r="Q132" s="46">
        <f t="shared" si="24"/>
        <v>-7.5035017219817618E-3</v>
      </c>
      <c r="R132" s="22">
        <f t="shared" si="20"/>
        <v>1.0036200447102193</v>
      </c>
      <c r="S132" s="22">
        <f t="shared" si="21"/>
        <v>2.4003066741761567</v>
      </c>
      <c r="T132" s="39">
        <f t="shared" si="25"/>
        <v>4.5970733040427092E-2</v>
      </c>
      <c r="U132" s="39">
        <f t="shared" si="26"/>
        <v>5.4635360559144752E-2</v>
      </c>
      <c r="V132" s="39">
        <f t="shared" si="27"/>
        <v>-8.6646275187176602E-3</v>
      </c>
      <c r="Y132" s="37"/>
      <c r="Z132" s="37"/>
    </row>
    <row r="133" spans="1:26">
      <c r="A133" s="1">
        <v>1881.05</v>
      </c>
      <c r="B133" s="11">
        <v>6.5</v>
      </c>
      <c r="C133" s="4">
        <v>0.28499999999999998</v>
      </c>
      <c r="D133" s="11">
        <v>0.46920000000000001</v>
      </c>
      <c r="E133" s="11">
        <v>9.5145851239999999</v>
      </c>
      <c r="F133" s="4">
        <f t="shared" si="17"/>
        <v>1881.3749999999907</v>
      </c>
      <c r="G133" s="22">
        <f>G129*8/12+G141*4/12</f>
        <v>3.6733333333333338</v>
      </c>
      <c r="H133" s="4">
        <f t="shared" si="14"/>
        <v>208.15936524695917</v>
      </c>
      <c r="I133" s="4">
        <f t="shared" si="15"/>
        <v>9.1269875531359013</v>
      </c>
      <c r="J133" s="33">
        <f t="shared" si="18"/>
        <v>390.80664579156155</v>
      </c>
      <c r="K133" s="4">
        <f t="shared" si="19"/>
        <v>15.025903719057423</v>
      </c>
      <c r="L133" s="33">
        <f t="shared" si="16"/>
        <v>28.210227416215492</v>
      </c>
      <c r="M133" s="15">
        <f t="shared" si="22"/>
        <v>18.869718693152603</v>
      </c>
      <c r="N133" s="6"/>
      <c r="O133" s="7">
        <f t="shared" si="23"/>
        <v>24.4566860477379</v>
      </c>
      <c r="P133" s="7"/>
      <c r="Q133" s="46">
        <f t="shared" si="24"/>
        <v>-8.8810899862742376E-3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c r="A134" s="1">
        <v>1881.06</v>
      </c>
      <c r="B134" s="11">
        <v>6.58</v>
      </c>
      <c r="C134" s="4">
        <v>0.28999999999999998</v>
      </c>
      <c r="D134" s="11">
        <v>0.46500000000000002</v>
      </c>
      <c r="E134" s="11">
        <v>9.5145851239999999</v>
      </c>
      <c r="F134" s="4">
        <f t="shared" si="17"/>
        <v>1881.4583333333239</v>
      </c>
      <c r="G134" s="22">
        <f>G129*7/12+G141*5/12</f>
        <v>3.666666666666667</v>
      </c>
      <c r="H134" s="4">
        <f t="shared" si="14"/>
        <v>210.72132666538329</v>
      </c>
      <c r="I134" s="4">
        <f t="shared" si="15"/>
        <v>9.2871101417874087</v>
      </c>
      <c r="J134" s="33">
        <f t="shared" si="18"/>
        <v>397.06957280745195</v>
      </c>
      <c r="K134" s="4">
        <f t="shared" si="19"/>
        <v>14.891400744590156</v>
      </c>
      <c r="L134" s="33">
        <f t="shared" si="16"/>
        <v>28.060387743991665</v>
      </c>
      <c r="M134" s="15">
        <f t="shared" si="22"/>
        <v>19.028710731115787</v>
      </c>
      <c r="N134" s="6"/>
      <c r="O134" s="7">
        <f t="shared" si="23"/>
        <v>24.616330670871363</v>
      </c>
      <c r="P134" s="7"/>
      <c r="Q134" s="46">
        <f t="shared" si="24"/>
        <v>-7.7324654335102216E-3</v>
      </c>
      <c r="R134" s="22">
        <f t="shared" si="20"/>
        <v>1.0036092794823186</v>
      </c>
      <c r="S134" s="22">
        <f t="shared" si="21"/>
        <v>2.4418649924415798</v>
      </c>
      <c r="T134" s="39">
        <f t="shared" si="25"/>
        <v>4.0279351615211789E-2</v>
      </c>
      <c r="U134" s="39">
        <f t="shared" si="26"/>
        <v>5.7281368771541885E-2</v>
      </c>
      <c r="V134" s="39">
        <f t="shared" si="27"/>
        <v>-1.7002017156330096E-2</v>
      </c>
      <c r="Y134" s="37"/>
      <c r="Z134" s="37"/>
    </row>
    <row r="135" spans="1:26">
      <c r="A135" s="1">
        <v>1881.07</v>
      </c>
      <c r="B135" s="11">
        <v>6.35</v>
      </c>
      <c r="C135" s="4">
        <v>0.29499999999999998</v>
      </c>
      <c r="D135" s="11">
        <v>0.46079999999999999</v>
      </c>
      <c r="E135" s="11">
        <v>9.6096694209999995</v>
      </c>
      <c r="F135" s="4">
        <f t="shared" si="17"/>
        <v>1881.5416666666572</v>
      </c>
      <c r="G135" s="22">
        <f>G129*6/12+G141*6/12</f>
        <v>3.66</v>
      </c>
      <c r="H135" s="4">
        <f t="shared" si="14"/>
        <v>201.34355462548854</v>
      </c>
      <c r="I135" s="4">
        <f t="shared" si="15"/>
        <v>9.3537556873258456</v>
      </c>
      <c r="J135" s="33">
        <f t="shared" si="18"/>
        <v>380.86750942884174</v>
      </c>
      <c r="K135" s="4">
        <f t="shared" si="19"/>
        <v>14.610883460066947</v>
      </c>
      <c r="L135" s="33">
        <f t="shared" si="16"/>
        <v>27.638385566111854</v>
      </c>
      <c r="M135" s="15">
        <f t="shared" si="22"/>
        <v>18.116367187389748</v>
      </c>
      <c r="N135" s="6"/>
      <c r="O135" s="7">
        <f t="shared" si="23"/>
        <v>23.397455434510494</v>
      </c>
      <c r="P135" s="7"/>
      <c r="Q135" s="46">
        <f t="shared" si="24"/>
        <v>-4.0478721406957199E-3</v>
      </c>
      <c r="R135" s="22">
        <f t="shared" si="20"/>
        <v>1.0036038969807477</v>
      </c>
      <c r="S135" s="22">
        <f t="shared" si="21"/>
        <v>2.4264297656938569</v>
      </c>
      <c r="T135" s="39">
        <f t="shared" si="25"/>
        <v>4.4567268499420054E-2</v>
      </c>
      <c r="U135" s="39">
        <f t="shared" si="26"/>
        <v>5.9584011133140269E-2</v>
      </c>
      <c r="V135" s="39">
        <f t="shared" si="27"/>
        <v>-1.5016742633720215E-2</v>
      </c>
      <c r="Y135" s="37"/>
      <c r="Z135" s="37"/>
    </row>
    <row r="136" spans="1:26">
      <c r="A136" s="1">
        <v>1881.08</v>
      </c>
      <c r="B136" s="11">
        <v>6.2</v>
      </c>
      <c r="C136" s="4">
        <v>0.3</v>
      </c>
      <c r="D136" s="11">
        <v>0.45669999999999999</v>
      </c>
      <c r="E136" s="11">
        <v>9.8000000000000007</v>
      </c>
      <c r="F136" s="4">
        <f t="shared" si="17"/>
        <v>1881.6249999999905</v>
      </c>
      <c r="G136" s="22">
        <f>G129*5/12+G141*7/12</f>
        <v>3.6533333333333333</v>
      </c>
      <c r="H136" s="4">
        <f t="shared" si="14"/>
        <v>192.76938775510206</v>
      </c>
      <c r="I136" s="4">
        <f t="shared" si="15"/>
        <v>9.3275510204081638</v>
      </c>
      <c r="J136" s="33">
        <f t="shared" si="18"/>
        <v>366.11871438369019</v>
      </c>
      <c r="K136" s="4">
        <f t="shared" si="19"/>
        <v>14.199641836734695</v>
      </c>
      <c r="L136" s="33">
        <f t="shared" si="16"/>
        <v>26.968776912746986</v>
      </c>
      <c r="M136" s="15">
        <f t="shared" si="22"/>
        <v>17.286243553973456</v>
      </c>
      <c r="N136" s="6"/>
      <c r="O136" s="7">
        <f t="shared" si="23"/>
        <v>22.294300579943204</v>
      </c>
      <c r="P136" s="7"/>
      <c r="Q136" s="46">
        <f t="shared" si="24"/>
        <v>2.1436052233798006E-3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c r="A137" s="1">
        <v>1881.09</v>
      </c>
      <c r="B137" s="11">
        <v>6.25</v>
      </c>
      <c r="C137" s="4">
        <v>0.30499999999999999</v>
      </c>
      <c r="D137" s="11">
        <v>0.45250000000000001</v>
      </c>
      <c r="E137" s="11">
        <v>10.180580170000001</v>
      </c>
      <c r="F137" s="4">
        <f t="shared" si="17"/>
        <v>1881.7083333333237</v>
      </c>
      <c r="G137" s="22">
        <f>G129*4/12+G141*8/12</f>
        <v>3.6466666666666669</v>
      </c>
      <c r="H137" s="4">
        <f t="shared" si="14"/>
        <v>187.0595750143776</v>
      </c>
      <c r="I137" s="4">
        <f t="shared" si="15"/>
        <v>9.1285072607016264</v>
      </c>
      <c r="J137" s="33">
        <f t="shared" si="18"/>
        <v>356.71909163983725</v>
      </c>
      <c r="K137" s="4">
        <f t="shared" si="19"/>
        <v>13.543113231040939</v>
      </c>
      <c r="L137" s="33">
        <f t="shared" si="16"/>
        <v>25.826462234724218</v>
      </c>
      <c r="M137" s="15">
        <f t="shared" si="22"/>
        <v>16.724836648772904</v>
      </c>
      <c r="N137" s="6"/>
      <c r="O137" s="7">
        <f t="shared" si="23"/>
        <v>21.542784022650437</v>
      </c>
      <c r="P137" s="7"/>
      <c r="Q137" s="46">
        <f t="shared" si="24"/>
        <v>5.564050621919725E-3</v>
      </c>
      <c r="R137" s="22">
        <f t="shared" si="20"/>
        <v>1.0035931322025515</v>
      </c>
      <c r="S137" s="22">
        <f t="shared" si="21"/>
        <v>2.3068852566080684</v>
      </c>
      <c r="T137" s="39">
        <f t="shared" si="25"/>
        <v>6.52507750753617E-2</v>
      </c>
      <c r="U137" s="39">
        <f t="shared" si="26"/>
        <v>6.6944701713953059E-2</v>
      </c>
      <c r="V137" s="39">
        <f t="shared" si="27"/>
        <v>-1.6939266385913587E-3</v>
      </c>
      <c r="Y137" s="37"/>
      <c r="Z137" s="37"/>
    </row>
    <row r="138" spans="1:26">
      <c r="A138" s="1">
        <v>1881.1</v>
      </c>
      <c r="B138" s="11">
        <v>6.15</v>
      </c>
      <c r="C138" s="4">
        <v>0.31</v>
      </c>
      <c r="D138" s="11">
        <v>0.44829999999999998</v>
      </c>
      <c r="E138" s="11">
        <v>10.275745450000001</v>
      </c>
      <c r="F138" s="4">
        <f t="shared" si="17"/>
        <v>1881.791666666657</v>
      </c>
      <c r="G138" s="22">
        <f>G129*3/12+G141*9/12</f>
        <v>3.64</v>
      </c>
      <c r="H138" s="4">
        <f t="shared" ref="H138:H201" si="28">B138*$E$1839/E138</f>
        <v>182.36195214430893</v>
      </c>
      <c r="I138" s="4">
        <f t="shared" ref="I138:I201" si="29">C138*$E$1839/E138</f>
        <v>9.1922284820708562</v>
      </c>
      <c r="J138" s="33">
        <f t="shared" si="18"/>
        <v>349.22159707544273</v>
      </c>
      <c r="K138" s="4">
        <f t="shared" si="19"/>
        <v>13.293148479072144</v>
      </c>
      <c r="L138" s="33">
        <f t="shared" ref="L138:L201" si="30">K138*(J138/H138)</f>
        <v>25.456266986816416</v>
      </c>
      <c r="M138" s="15">
        <f t="shared" si="22"/>
        <v>16.261989411181361</v>
      </c>
      <c r="N138" s="6"/>
      <c r="O138" s="7">
        <f t="shared" si="23"/>
        <v>20.927319306516619</v>
      </c>
      <c r="P138" s="7"/>
      <c r="Q138" s="46">
        <f t="shared" si="24"/>
        <v>6.724035747653706E-3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c r="A139" s="1">
        <v>1881.11</v>
      </c>
      <c r="B139" s="11">
        <v>6.19</v>
      </c>
      <c r="C139" s="4">
        <v>0.315</v>
      </c>
      <c r="D139" s="11">
        <v>0.44419999999999998</v>
      </c>
      <c r="E139" s="11">
        <v>10.180580170000001</v>
      </c>
      <c r="F139" s="4">
        <f t="shared" ref="F139:F202" si="31">F138+1/12</f>
        <v>1881.8749999999902</v>
      </c>
      <c r="G139" s="22">
        <f>G129*2/12+G141*10/12</f>
        <v>3.6333333333333337</v>
      </c>
      <c r="H139" s="4">
        <f t="shared" si="28"/>
        <v>185.26380309423959</v>
      </c>
      <c r="I139" s="4">
        <f t="shared" si="29"/>
        <v>9.4278025807246326</v>
      </c>
      <c r="J139" s="33">
        <f t="shared" ref="J139:J202" si="32">J138*((H139+(I139/12))/H138)</f>
        <v>356.28313064049632</v>
      </c>
      <c r="K139" s="4">
        <f t="shared" ref="K139:K202" si="33">D139*$E$1839/E139</f>
        <v>13.294698115421845</v>
      </c>
      <c r="L139" s="33">
        <f t="shared" si="30"/>
        <v>25.567199778757423</v>
      </c>
      <c r="M139" s="15">
        <f t="shared" si="22"/>
        <v>16.478642316644876</v>
      </c>
      <c r="N139" s="6"/>
      <c r="O139" s="7">
        <f t="shared" si="23"/>
        <v>21.189774650457188</v>
      </c>
      <c r="P139" s="7"/>
      <c r="Q139" s="46">
        <f t="shared" si="24"/>
        <v>5.0693073656584084E-3</v>
      </c>
      <c r="R139" s="22">
        <f t="shared" ref="R139:R202" si="34">((G139/G140+G139/1200+((1+G140/1200)^(-119))*(1-G139/G140)))</f>
        <v>1.0035823677245315</v>
      </c>
      <c r="S139" s="22">
        <f t="shared" ref="S139:S202" si="35">S138*R138*E138/E139</f>
        <v>2.3234804663770237</v>
      </c>
      <c r="T139" s="39">
        <f t="shared" si="25"/>
        <v>6.5847343483768306E-2</v>
      </c>
      <c r="U139" s="39">
        <f t="shared" si="26"/>
        <v>6.8192546948356636E-2</v>
      </c>
      <c r="V139" s="39">
        <f t="shared" si="27"/>
        <v>-2.3452034645883302E-3</v>
      </c>
      <c r="Y139" s="37"/>
      <c r="Z139" s="37"/>
    </row>
    <row r="140" spans="1:26">
      <c r="A140" s="1">
        <v>1881.12</v>
      </c>
      <c r="B140" s="11">
        <v>6.01</v>
      </c>
      <c r="C140" s="4">
        <v>0.32</v>
      </c>
      <c r="D140" s="11">
        <v>0.44</v>
      </c>
      <c r="E140" s="11">
        <v>10.180580170000001</v>
      </c>
      <c r="F140" s="4">
        <f t="shared" si="31"/>
        <v>1881.9583333333235</v>
      </c>
      <c r="G140" s="22">
        <f>G129*1/12+G141*11/12</f>
        <v>3.6266666666666669</v>
      </c>
      <c r="H140" s="4">
        <f t="shared" si="28"/>
        <v>179.87648733382551</v>
      </c>
      <c r="I140" s="4">
        <f t="shared" si="29"/>
        <v>9.5774502407361339</v>
      </c>
      <c r="J140" s="33">
        <f t="shared" si="32"/>
        <v>347.45759267094172</v>
      </c>
      <c r="K140" s="4">
        <f t="shared" si="33"/>
        <v>13.168994081012183</v>
      </c>
      <c r="L140" s="33">
        <f t="shared" si="30"/>
        <v>25.437827084062288</v>
      </c>
      <c r="M140" s="15">
        <f t="shared" si="22"/>
        <v>15.958754206105088</v>
      </c>
      <c r="N140" s="6"/>
      <c r="O140" s="7">
        <f t="shared" si="23"/>
        <v>20.509855894384813</v>
      </c>
      <c r="P140" s="7"/>
      <c r="Q140" s="46">
        <f t="shared" si="24"/>
        <v>4.8775071089470767E-3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c r="A141" s="1">
        <v>1882.01</v>
      </c>
      <c r="B141" s="11">
        <v>5.92</v>
      </c>
      <c r="C141" s="4">
        <v>0.32</v>
      </c>
      <c r="D141" s="11">
        <v>0.43919999999999998</v>
      </c>
      <c r="E141" s="11">
        <v>10.180580170000001</v>
      </c>
      <c r="F141" s="4">
        <f t="shared" si="31"/>
        <v>1882.0416666666567</v>
      </c>
      <c r="G141" s="22">
        <v>3.62</v>
      </c>
      <c r="H141" s="4">
        <f t="shared" si="28"/>
        <v>177.18282945361847</v>
      </c>
      <c r="I141" s="4">
        <f t="shared" si="29"/>
        <v>9.5774502407361339</v>
      </c>
      <c r="J141" s="33">
        <f t="shared" si="32"/>
        <v>343.79608725732663</v>
      </c>
      <c r="K141" s="4">
        <f t="shared" si="33"/>
        <v>13.145050455410342</v>
      </c>
      <c r="L141" s="33">
        <f t="shared" si="30"/>
        <v>25.505952960036797</v>
      </c>
      <c r="M141" s="15">
        <f t="shared" si="22"/>
        <v>15.678764160028752</v>
      </c>
      <c r="N141" s="6"/>
      <c r="O141" s="7">
        <f t="shared" si="23"/>
        <v>20.14205377538326</v>
      </c>
      <c r="P141" s="7"/>
      <c r="Q141" s="46">
        <f t="shared" si="24"/>
        <v>6.0631781355543271E-3</v>
      </c>
      <c r="R141" s="22">
        <f t="shared" si="34"/>
        <v>1.0029473239550168</v>
      </c>
      <c r="S141" s="22">
        <f t="shared" si="35"/>
        <v>2.3401448572336023</v>
      </c>
      <c r="T141" s="39">
        <f t="shared" si="25"/>
        <v>7.8324813670879845E-2</v>
      </c>
      <c r="U141" s="39">
        <f t="shared" si="26"/>
        <v>7.0841489005616154E-2</v>
      </c>
      <c r="V141" s="39">
        <f t="shared" si="27"/>
        <v>7.4833246652636909E-3</v>
      </c>
      <c r="Y141" s="37"/>
      <c r="Z141" s="37"/>
    </row>
    <row r="142" spans="1:26">
      <c r="A142" s="1">
        <v>1882.02</v>
      </c>
      <c r="B142" s="11">
        <v>5.79</v>
      </c>
      <c r="C142" s="4">
        <v>0.32</v>
      </c>
      <c r="D142" s="11">
        <v>0.43830000000000002</v>
      </c>
      <c r="E142" s="11">
        <v>10.275745450000001</v>
      </c>
      <c r="F142" s="4">
        <f t="shared" si="31"/>
        <v>1882.12499999999</v>
      </c>
      <c r="G142" s="22">
        <f>G141*11/12+G153*1/12</f>
        <v>3.6208333333333336</v>
      </c>
      <c r="H142" s="4">
        <f t="shared" si="28"/>
        <v>171.68710616512985</v>
      </c>
      <c r="I142" s="4">
        <f t="shared" si="29"/>
        <v>9.4887519814924968</v>
      </c>
      <c r="J142" s="33">
        <f t="shared" si="32"/>
        <v>334.66676858762207</v>
      </c>
      <c r="K142" s="4">
        <f t="shared" si="33"/>
        <v>12.996624979650504</v>
      </c>
      <c r="L142" s="33">
        <f t="shared" si="30"/>
        <v>25.33410097961222</v>
      </c>
      <c r="M142" s="15">
        <f t="shared" si="22"/>
        <v>15.153861528363043</v>
      </c>
      <c r="N142" s="6"/>
      <c r="O142" s="7">
        <f t="shared" si="23"/>
        <v>19.462129672651717</v>
      </c>
      <c r="P142" s="7"/>
      <c r="Q142" s="46">
        <f t="shared" si="24"/>
        <v>9.1749223696453511E-3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c r="A143" s="1">
        <v>1882.03</v>
      </c>
      <c r="B143" s="11">
        <v>5.78</v>
      </c>
      <c r="C143" s="4">
        <v>0.32</v>
      </c>
      <c r="D143" s="11">
        <v>0.4375</v>
      </c>
      <c r="E143" s="11">
        <v>10.275745450000001</v>
      </c>
      <c r="F143" s="4">
        <f t="shared" si="31"/>
        <v>1882.2083333333233</v>
      </c>
      <c r="G143" s="22">
        <f>G141*10/12+G153*2/12</f>
        <v>3.621666666666667</v>
      </c>
      <c r="H143" s="4">
        <f t="shared" si="28"/>
        <v>171.39058266570825</v>
      </c>
      <c r="I143" s="4">
        <f t="shared" si="29"/>
        <v>9.4887519814924968</v>
      </c>
      <c r="J143" s="33">
        <f t="shared" si="32"/>
        <v>335.63011564745983</v>
      </c>
      <c r="K143" s="4">
        <f t="shared" si="33"/>
        <v>12.972903099696774</v>
      </c>
      <c r="L143" s="33">
        <f t="shared" si="30"/>
        <v>25.404528649786101</v>
      </c>
      <c r="M143" s="15">
        <f t="shared" si="22"/>
        <v>15.091670299486754</v>
      </c>
      <c r="N143" s="6"/>
      <c r="O143" s="7">
        <f t="shared" si="23"/>
        <v>19.377440588099791</v>
      </c>
      <c r="P143" s="7"/>
      <c r="Q143" s="46">
        <f t="shared" si="24"/>
        <v>7.9781280657485257E-3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c r="A144" s="1">
        <v>1882.04</v>
      </c>
      <c r="B144" s="11">
        <v>5.78</v>
      </c>
      <c r="C144" s="4">
        <v>0.32</v>
      </c>
      <c r="D144" s="11">
        <v>0.43669999999999998</v>
      </c>
      <c r="E144" s="11">
        <v>10.370910739999999</v>
      </c>
      <c r="F144" s="4">
        <f t="shared" si="31"/>
        <v>1882.2916666666565</v>
      </c>
      <c r="G144" s="22">
        <f>G141*9/12+G153*3/12</f>
        <v>3.6225000000000001</v>
      </c>
      <c r="H144" s="4">
        <f t="shared" si="28"/>
        <v>169.81787271654798</v>
      </c>
      <c r="I144" s="4">
        <f t="shared" si="29"/>
        <v>9.401681534480165</v>
      </c>
      <c r="J144" s="33">
        <f t="shared" si="32"/>
        <v>334.08457253998512</v>
      </c>
      <c r="K144" s="4">
        <f t="shared" si="33"/>
        <v>12.8303572690859</v>
      </c>
      <c r="L144" s="33">
        <f t="shared" si="30"/>
        <v>25.241303257476037</v>
      </c>
      <c r="M144" s="15">
        <f t="shared" si="22"/>
        <v>14.916997168375303</v>
      </c>
      <c r="N144" s="6"/>
      <c r="O144" s="7">
        <f t="shared" si="23"/>
        <v>19.149099336903024</v>
      </c>
      <c r="P144" s="7"/>
      <c r="Q144" s="46">
        <f t="shared" si="24"/>
        <v>7.4981727357587638E-3</v>
      </c>
      <c r="R144" s="22">
        <f t="shared" si="34"/>
        <v>1.0029494154185046</v>
      </c>
      <c r="S144" s="22">
        <f t="shared" si="35"/>
        <v>2.317574217329899</v>
      </c>
      <c r="T144" s="39">
        <f t="shared" si="25"/>
        <v>8.8000811534221457E-2</v>
      </c>
      <c r="U144" s="39">
        <f t="shared" si="26"/>
        <v>7.6783745334904951E-2</v>
      </c>
      <c r="V144" s="39">
        <f t="shared" si="27"/>
        <v>1.1217066199316506E-2</v>
      </c>
      <c r="Y144" s="37"/>
      <c r="Z144" s="37"/>
    </row>
    <row r="145" spans="1:26">
      <c r="A145" s="1">
        <v>1882.05</v>
      </c>
      <c r="B145" s="11">
        <v>5.71</v>
      </c>
      <c r="C145" s="4">
        <v>0.32</v>
      </c>
      <c r="D145" s="11">
        <v>0.43580000000000002</v>
      </c>
      <c r="E145" s="11">
        <v>10.465995039999999</v>
      </c>
      <c r="F145" s="4">
        <f t="shared" si="31"/>
        <v>1882.3749999999898</v>
      </c>
      <c r="G145" s="22">
        <f>G141*8/12+G153*4/12</f>
        <v>3.6233333333333335</v>
      </c>
      <c r="H145" s="4">
        <f t="shared" si="28"/>
        <v>166.2371320978574</v>
      </c>
      <c r="I145" s="4">
        <f t="shared" si="29"/>
        <v>9.3162665974280863</v>
      </c>
      <c r="J145" s="33">
        <f t="shared" si="32"/>
        <v>328.5674748870988</v>
      </c>
      <c r="K145" s="4">
        <f t="shared" si="33"/>
        <v>12.687590572372375</v>
      </c>
      <c r="L145" s="33">
        <f t="shared" si="30"/>
        <v>25.077006226934795</v>
      </c>
      <c r="M145" s="15">
        <f t="shared" si="22"/>
        <v>14.567103202191767</v>
      </c>
      <c r="N145" s="6"/>
      <c r="O145" s="7">
        <f t="shared" si="23"/>
        <v>18.698420500259164</v>
      </c>
      <c r="P145" s="7"/>
      <c r="Q145" s="46">
        <f t="shared" si="24"/>
        <v>9.9918347756730239E-3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c r="A146" s="1">
        <v>1882.06</v>
      </c>
      <c r="B146" s="11">
        <v>5.68</v>
      </c>
      <c r="C146" s="4">
        <v>0.32</v>
      </c>
      <c r="D146" s="11">
        <v>0.435</v>
      </c>
      <c r="E146" s="11">
        <v>10.56116033</v>
      </c>
      <c r="F146" s="4">
        <f t="shared" si="31"/>
        <v>1882.458333333323</v>
      </c>
      <c r="G146" s="22">
        <f>G141*7/12+G153*5/12</f>
        <v>3.6241666666666665</v>
      </c>
      <c r="H146" s="4">
        <f t="shared" si="28"/>
        <v>163.8736602723273</v>
      </c>
      <c r="I146" s="4">
        <f t="shared" si="29"/>
        <v>9.2323188885818208</v>
      </c>
      <c r="J146" s="33">
        <f t="shared" si="32"/>
        <v>325.41671475893992</v>
      </c>
      <c r="K146" s="4">
        <f t="shared" si="33"/>
        <v>12.550183489165914</v>
      </c>
      <c r="L146" s="33">
        <f t="shared" si="30"/>
        <v>24.921878683123044</v>
      </c>
      <c r="M146" s="15">
        <f t="shared" si="22"/>
        <v>14.327404890131673</v>
      </c>
      <c r="N146" s="6"/>
      <c r="O146" s="7">
        <f t="shared" si="23"/>
        <v>18.390197818723429</v>
      </c>
      <c r="P146" s="7"/>
      <c r="Q146" s="46">
        <f t="shared" si="24"/>
        <v>1.2729276253183243E-2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c r="A147" s="1">
        <v>1882.07</v>
      </c>
      <c r="B147" s="11">
        <v>6</v>
      </c>
      <c r="C147" s="4">
        <v>0.32</v>
      </c>
      <c r="D147" s="11">
        <v>0.43419999999999997</v>
      </c>
      <c r="E147" s="11">
        <v>10.465995039999999</v>
      </c>
      <c r="F147" s="4">
        <f t="shared" si="31"/>
        <v>1882.5416666666563</v>
      </c>
      <c r="G147" s="22">
        <f>G141*6/12+G153*6/12</f>
        <v>3.625</v>
      </c>
      <c r="H147" s="4">
        <f t="shared" si="28"/>
        <v>174.67999870177661</v>
      </c>
      <c r="I147" s="4">
        <f t="shared" si="29"/>
        <v>9.3162665974280863</v>
      </c>
      <c r="J147" s="33">
        <f t="shared" si="32"/>
        <v>348.41737402606742</v>
      </c>
      <c r="K147" s="4">
        <f t="shared" si="33"/>
        <v>12.641009239385234</v>
      </c>
      <c r="L147" s="33">
        <f t="shared" si="30"/>
        <v>25.213803967019746</v>
      </c>
      <c r="M147" s="15">
        <f t="shared" si="22"/>
        <v>15.240559761217829</v>
      </c>
      <c r="N147" s="6"/>
      <c r="O147" s="7">
        <f t="shared" si="23"/>
        <v>19.557024129217123</v>
      </c>
      <c r="P147" s="7"/>
      <c r="Q147" s="46">
        <f t="shared" si="24"/>
        <v>9.0931419186626936E-3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c r="A148" s="1">
        <v>1882.08</v>
      </c>
      <c r="B148" s="11">
        <v>6.18</v>
      </c>
      <c r="C148" s="4">
        <v>0.32</v>
      </c>
      <c r="D148" s="11">
        <v>0.43330000000000002</v>
      </c>
      <c r="E148" s="11">
        <v>10.56116033</v>
      </c>
      <c r="F148" s="4">
        <f t="shared" si="31"/>
        <v>1882.6249999999895</v>
      </c>
      <c r="G148" s="22">
        <f>G141*5/12+G153*7/12</f>
        <v>3.6258333333333335</v>
      </c>
      <c r="H148" s="4">
        <f t="shared" si="28"/>
        <v>178.29915853573641</v>
      </c>
      <c r="I148" s="4">
        <f t="shared" si="29"/>
        <v>9.2323188885818208</v>
      </c>
      <c r="J148" s="33">
        <f t="shared" si="32"/>
        <v>357.17073179744148</v>
      </c>
      <c r="K148" s="4">
        <f t="shared" si="33"/>
        <v>12.501136795070323</v>
      </c>
      <c r="L148" s="33">
        <f t="shared" si="30"/>
        <v>25.042407457577902</v>
      </c>
      <c r="M148" s="15">
        <f t="shared" si="22"/>
        <v>15.525429331463036</v>
      </c>
      <c r="N148" s="6"/>
      <c r="O148" s="7">
        <f t="shared" si="23"/>
        <v>19.913629768832692</v>
      </c>
      <c r="P148" s="7"/>
      <c r="Q148" s="46">
        <f t="shared" si="24"/>
        <v>8.0445140503407342E-3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c r="A149" s="1">
        <v>1882.09</v>
      </c>
      <c r="B149" s="11">
        <v>6.24</v>
      </c>
      <c r="C149" s="4">
        <v>0.32</v>
      </c>
      <c r="D149" s="11">
        <v>0.4325</v>
      </c>
      <c r="E149" s="11">
        <v>10.275745450000001</v>
      </c>
      <c r="F149" s="4">
        <f t="shared" si="31"/>
        <v>1882.7083333333228</v>
      </c>
      <c r="G149" s="22">
        <f>G141*4/12+G153*8/12</f>
        <v>3.6266666666666669</v>
      </c>
      <c r="H149" s="4">
        <f t="shared" si="28"/>
        <v>185.03066363910369</v>
      </c>
      <c r="I149" s="4">
        <f t="shared" si="29"/>
        <v>9.4887519814924968</v>
      </c>
      <c r="J149" s="33">
        <f t="shared" si="32"/>
        <v>372.23935018028658</v>
      </c>
      <c r="K149" s="4">
        <f t="shared" si="33"/>
        <v>12.824641349985953</v>
      </c>
      <c r="L149" s="33">
        <f t="shared" si="30"/>
        <v>25.800243421950952</v>
      </c>
      <c r="M149" s="15">
        <f t="shared" si="22"/>
        <v>16.081106624462326</v>
      </c>
      <c r="N149" s="6"/>
      <c r="O149" s="7">
        <f t="shared" si="23"/>
        <v>20.617194705981763</v>
      </c>
      <c r="P149" s="7"/>
      <c r="Q149" s="46">
        <f t="shared" si="24"/>
        <v>2.413782879711536E-3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c r="A150" s="1">
        <v>1882.1</v>
      </c>
      <c r="B150" s="11">
        <v>6.07</v>
      </c>
      <c r="C150" s="4">
        <v>0.32</v>
      </c>
      <c r="D150" s="11">
        <v>0.43169999999999997</v>
      </c>
      <c r="E150" s="11">
        <v>10.180580170000001</v>
      </c>
      <c r="F150" s="4">
        <f t="shared" si="31"/>
        <v>1882.7916666666561</v>
      </c>
      <c r="G150" s="22">
        <f>G141*3/12+G153*9/12</f>
        <v>3.6274999999999999</v>
      </c>
      <c r="H150" s="4">
        <f t="shared" si="28"/>
        <v>181.67225925396355</v>
      </c>
      <c r="I150" s="4">
        <f t="shared" si="29"/>
        <v>9.5774502407361339</v>
      </c>
      <c r="J150" s="33">
        <f t="shared" si="32"/>
        <v>367.08864564629056</v>
      </c>
      <c r="K150" s="4">
        <f t="shared" si="33"/>
        <v>12.920578965393089</v>
      </c>
      <c r="L150" s="33">
        <f t="shared" si="30"/>
        <v>26.107441239786429</v>
      </c>
      <c r="M150" s="15">
        <f t="shared" si="22"/>
        <v>15.75558103052656</v>
      </c>
      <c r="N150" s="6"/>
      <c r="O150" s="7">
        <f t="shared" si="23"/>
        <v>20.192326679272206</v>
      </c>
      <c r="P150" s="7"/>
      <c r="Q150" s="46">
        <f t="shared" si="24"/>
        <v>4.945010915350101E-3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c r="A151" s="1">
        <v>1882.11</v>
      </c>
      <c r="B151" s="11">
        <v>5.81</v>
      </c>
      <c r="C151" s="4">
        <v>0.32</v>
      </c>
      <c r="D151" s="11">
        <v>0.43080000000000002</v>
      </c>
      <c r="E151" s="11">
        <v>10.08541488</v>
      </c>
      <c r="F151" s="4">
        <f t="shared" si="31"/>
        <v>1882.8749999999893</v>
      </c>
      <c r="G151" s="22">
        <f>G141*2/12+G153*10/12</f>
        <v>3.6283333333333334</v>
      </c>
      <c r="H151" s="4">
        <f t="shared" si="28"/>
        <v>175.53140064774414</v>
      </c>
      <c r="I151" s="4">
        <f t="shared" si="29"/>
        <v>9.6678224108912438</v>
      </c>
      <c r="J151" s="33">
        <f t="shared" si="32"/>
        <v>356.30827761445812</v>
      </c>
      <c r="K151" s="4">
        <f t="shared" si="33"/>
        <v>13.015305920662335</v>
      </c>
      <c r="L151" s="33">
        <f t="shared" si="30"/>
        <v>26.419553527763949</v>
      </c>
      <c r="M151" s="15">
        <f t="shared" si="22"/>
        <v>15.192670313165344</v>
      </c>
      <c r="N151" s="6"/>
      <c r="O151" s="7">
        <f t="shared" si="23"/>
        <v>19.466185805701738</v>
      </c>
      <c r="P151" s="7"/>
      <c r="Q151" s="46">
        <f t="shared" si="24"/>
        <v>3.5008618493167359E-3</v>
      </c>
      <c r="R151" s="22">
        <f t="shared" si="34"/>
        <v>1.0029542954948398</v>
      </c>
      <c r="S151" s="22">
        <f t="shared" si="35"/>
        <v>2.4328555595556973</v>
      </c>
      <c r="T151" s="39">
        <f t="shared" si="25"/>
        <v>7.6599919710658382E-2</v>
      </c>
      <c r="U151" s="39">
        <f t="shared" si="26"/>
        <v>6.6094865782868828E-2</v>
      </c>
      <c r="V151" s="39">
        <f t="shared" si="27"/>
        <v>1.0505053927789554E-2</v>
      </c>
      <c r="Y151" s="37"/>
      <c r="Z151" s="37"/>
    </row>
    <row r="152" spans="1:26">
      <c r="A152" s="1">
        <v>1882.12</v>
      </c>
      <c r="B152" s="11">
        <v>5.84</v>
      </c>
      <c r="C152" s="4">
        <v>0.32</v>
      </c>
      <c r="D152" s="11">
        <v>0.43</v>
      </c>
      <c r="E152" s="11">
        <v>9.9903305790000001</v>
      </c>
      <c r="F152" s="4">
        <f t="shared" si="31"/>
        <v>1882.9583333333226</v>
      </c>
      <c r="G152" s="22">
        <f>G141*1/12+G153*11/12</f>
        <v>3.6291666666666669</v>
      </c>
      <c r="H152" s="4">
        <f t="shared" si="28"/>
        <v>178.1170288539258</v>
      </c>
      <c r="I152" s="4">
        <f t="shared" si="29"/>
        <v>9.7598371974753864</v>
      </c>
      <c r="J152" s="33">
        <f t="shared" si="32"/>
        <v>363.2077457059944</v>
      </c>
      <c r="K152" s="4">
        <f t="shared" si="33"/>
        <v>13.11478123410755</v>
      </c>
      <c r="L152" s="33">
        <f t="shared" si="30"/>
        <v>26.743036070818079</v>
      </c>
      <c r="M152" s="15">
        <f t="shared" si="22"/>
        <v>15.382128332081978</v>
      </c>
      <c r="N152" s="6"/>
      <c r="O152" s="7">
        <f t="shared" si="23"/>
        <v>19.704614063292844</v>
      </c>
      <c r="P152" s="7"/>
      <c r="Q152" s="46">
        <f t="shared" si="24"/>
        <v>3.1815143101115995E-3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c r="A153" s="1">
        <v>1883.01</v>
      </c>
      <c r="B153" s="11">
        <v>5.81</v>
      </c>
      <c r="C153" s="4">
        <v>0.32079999999999997</v>
      </c>
      <c r="D153" s="11">
        <v>0.42749999999999999</v>
      </c>
      <c r="E153" s="11">
        <v>9.9903305790000001</v>
      </c>
      <c r="F153" s="4">
        <f t="shared" si="31"/>
        <v>1883.0416666666558</v>
      </c>
      <c r="G153" s="22">
        <v>3.63</v>
      </c>
      <c r="H153" s="4">
        <f t="shared" si="28"/>
        <v>177.20204411666248</v>
      </c>
      <c r="I153" s="4">
        <f t="shared" si="29"/>
        <v>9.784236790469075</v>
      </c>
      <c r="J153" s="33">
        <f t="shared" si="32"/>
        <v>363.00458155599898</v>
      </c>
      <c r="K153" s="4">
        <f t="shared" si="33"/>
        <v>13.038532506002273</v>
      </c>
      <c r="L153" s="33">
        <f t="shared" si="30"/>
        <v>26.70988960674519</v>
      </c>
      <c r="M153" s="15">
        <f t="shared" si="22"/>
        <v>15.270259119098577</v>
      </c>
      <c r="N153" s="6"/>
      <c r="O153" s="7">
        <f t="shared" si="23"/>
        <v>19.556713466650177</v>
      </c>
      <c r="P153" s="7"/>
      <c r="Q153" s="46">
        <f t="shared" si="24"/>
        <v>3.6494449665530337E-3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c r="A154" s="1">
        <v>1883.02</v>
      </c>
      <c r="B154" s="11">
        <v>5.68</v>
      </c>
      <c r="C154" s="4">
        <v>0.32169999999999999</v>
      </c>
      <c r="D154" s="11">
        <v>0.42499999999999999</v>
      </c>
      <c r="E154" s="11">
        <v>10.08541488</v>
      </c>
      <c r="F154" s="4">
        <f t="shared" si="31"/>
        <v>1883.1249999999891</v>
      </c>
      <c r="G154" s="22">
        <f>G153*11/12+G165*1/12</f>
        <v>3.6291666666666669</v>
      </c>
      <c r="H154" s="4">
        <f t="shared" si="28"/>
        <v>171.60384779331955</v>
      </c>
      <c r="I154" s="4">
        <f t="shared" si="29"/>
        <v>9.7191827174491028</v>
      </c>
      <c r="J154" s="33">
        <f t="shared" si="32"/>
        <v>353.19565449459367</v>
      </c>
      <c r="K154" s="4">
        <f t="shared" si="33"/>
        <v>12.840076639464931</v>
      </c>
      <c r="L154" s="33">
        <f t="shared" si="30"/>
        <v>26.427491753556748</v>
      </c>
      <c r="M154" s="15">
        <f t="shared" si="22"/>
        <v>14.757590146176227</v>
      </c>
      <c r="N154" s="6"/>
      <c r="O154" s="7">
        <f t="shared" si="23"/>
        <v>18.898222188468392</v>
      </c>
      <c r="P154" s="7"/>
      <c r="Q154" s="46">
        <f t="shared" si="24"/>
        <v>4.730537555653086E-3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c r="A155" s="1">
        <v>1883.03</v>
      </c>
      <c r="B155" s="11">
        <v>5.75</v>
      </c>
      <c r="C155" s="4">
        <v>0.32250000000000001</v>
      </c>
      <c r="D155" s="11">
        <v>0.42249999999999999</v>
      </c>
      <c r="E155" s="11">
        <v>9.9903305790000001</v>
      </c>
      <c r="F155" s="4">
        <f t="shared" si="31"/>
        <v>1883.2083333333223</v>
      </c>
      <c r="G155" s="22">
        <f>G153*10/12+G165*2/12</f>
        <v>3.6283333333333334</v>
      </c>
      <c r="H155" s="4">
        <f t="shared" si="28"/>
        <v>175.37207464213586</v>
      </c>
      <c r="I155" s="4">
        <f t="shared" si="29"/>
        <v>9.8360859255806616</v>
      </c>
      <c r="J155" s="33">
        <f t="shared" si="32"/>
        <v>362.6384881072135</v>
      </c>
      <c r="K155" s="4">
        <f t="shared" si="33"/>
        <v>12.886035049791721</v>
      </c>
      <c r="L155" s="33">
        <f t="shared" si="30"/>
        <v>26.646045430486556</v>
      </c>
      <c r="M155" s="15">
        <f t="shared" si="22"/>
        <v>15.051254121401643</v>
      </c>
      <c r="N155" s="6"/>
      <c r="O155" s="7">
        <f t="shared" si="23"/>
        <v>19.273105236150059</v>
      </c>
      <c r="P155" s="7"/>
      <c r="Q155" s="46">
        <f t="shared" si="24"/>
        <v>2.4952795648935377E-3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c r="A156" s="1">
        <v>1883.04</v>
      </c>
      <c r="B156" s="11">
        <v>5.87</v>
      </c>
      <c r="C156" s="4">
        <v>0.32329999999999998</v>
      </c>
      <c r="D156" s="11">
        <v>0.42</v>
      </c>
      <c r="E156" s="11">
        <v>9.8951652889999995</v>
      </c>
      <c r="F156" s="4">
        <f t="shared" si="31"/>
        <v>1883.2916666666556</v>
      </c>
      <c r="G156" s="22">
        <f>G153*9/12+G165*3/12</f>
        <v>3.6274999999999999</v>
      </c>
      <c r="H156" s="4">
        <f t="shared" si="28"/>
        <v>180.75382752709473</v>
      </c>
      <c r="I156" s="4">
        <f t="shared" si="29"/>
        <v>9.9553172810067654</v>
      </c>
      <c r="J156" s="33">
        <f t="shared" si="32"/>
        <v>375.48248945757393</v>
      </c>
      <c r="K156" s="4">
        <f t="shared" si="33"/>
        <v>12.932982548787015</v>
      </c>
      <c r="L156" s="33">
        <f t="shared" si="30"/>
        <v>26.865868070218237</v>
      </c>
      <c r="M156" s="15">
        <f t="shared" si="22"/>
        <v>15.48206722203668</v>
      </c>
      <c r="N156" s="6"/>
      <c r="O156" s="7">
        <f t="shared" si="23"/>
        <v>19.821692820458171</v>
      </c>
      <c r="P156" s="7"/>
      <c r="Q156" s="46">
        <f t="shared" si="24"/>
        <v>-2.7539500508171055E-4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c r="A157" s="1">
        <v>1883.05</v>
      </c>
      <c r="B157" s="11">
        <v>5.77</v>
      </c>
      <c r="C157" s="4">
        <v>0.32419999999999999</v>
      </c>
      <c r="D157" s="11">
        <v>0.41749999999999998</v>
      </c>
      <c r="E157" s="11">
        <v>9.8000000000000007</v>
      </c>
      <c r="F157" s="4">
        <f t="shared" si="31"/>
        <v>1883.3749999999889</v>
      </c>
      <c r="G157" s="22">
        <f>G153*8/12+G165*4/12</f>
        <v>3.6266666666666669</v>
      </c>
      <c r="H157" s="4">
        <f t="shared" si="28"/>
        <v>179.39989795918368</v>
      </c>
      <c r="I157" s="4">
        <f t="shared" si="29"/>
        <v>10.079973469387756</v>
      </c>
      <c r="J157" s="33">
        <f t="shared" si="32"/>
        <v>374.41489168466074</v>
      </c>
      <c r="K157" s="4">
        <f t="shared" si="33"/>
        <v>12.980841836734694</v>
      </c>
      <c r="L157" s="33">
        <f t="shared" si="30"/>
        <v>27.091545455519213</v>
      </c>
      <c r="M157" s="15">
        <f t="shared" si="22"/>
        <v>15.335497637337072</v>
      </c>
      <c r="N157" s="6"/>
      <c r="O157" s="7">
        <f t="shared" si="23"/>
        <v>19.632642919503549</v>
      </c>
      <c r="P157" s="7"/>
      <c r="Q157" s="46">
        <f t="shared" si="24"/>
        <v>1.5315856185122018E-3</v>
      </c>
      <c r="R157" s="22">
        <f t="shared" si="34"/>
        <v>1.0030915486748841</v>
      </c>
      <c r="S157" s="22">
        <f t="shared" si="35"/>
        <v>2.5498338701624506</v>
      </c>
      <c r="T157" s="39">
        <f t="shared" si="25"/>
        <v>5.7396602854010936E-2</v>
      </c>
      <c r="U157" s="39">
        <f t="shared" si="26"/>
        <v>6.167323542397618E-2</v>
      </c>
      <c r="V157" s="39">
        <f t="shared" si="27"/>
        <v>-4.2766325699652441E-3</v>
      </c>
      <c r="Y157" s="37"/>
      <c r="Z157" s="37"/>
    </row>
    <row r="158" spans="1:26">
      <c r="A158" s="1">
        <v>1883.06</v>
      </c>
      <c r="B158" s="11">
        <v>5.82</v>
      </c>
      <c r="C158" s="4">
        <v>0.32500000000000001</v>
      </c>
      <c r="D158" s="11">
        <v>0.41499999999999998</v>
      </c>
      <c r="E158" s="11">
        <v>9.5145851239999999</v>
      </c>
      <c r="F158" s="4">
        <f t="shared" si="31"/>
        <v>1883.4583333333221</v>
      </c>
      <c r="G158" s="22">
        <f>G153*7/12+G165*5/12</f>
        <v>3.6258333333333335</v>
      </c>
      <c r="H158" s="4">
        <f t="shared" si="28"/>
        <v>186.38269319035422</v>
      </c>
      <c r="I158" s="4">
        <f t="shared" si="29"/>
        <v>10.407968262347959</v>
      </c>
      <c r="J158" s="33">
        <f t="shared" si="32"/>
        <v>390.79842411344714</v>
      </c>
      <c r="K158" s="4">
        <f t="shared" si="33"/>
        <v>13.290174858075085</v>
      </c>
      <c r="L158" s="33">
        <f t="shared" si="30"/>
        <v>27.866210654137554</v>
      </c>
      <c r="M158" s="15">
        <f t="shared" si="22"/>
        <v>15.903388388583799</v>
      </c>
      <c r="N158" s="6"/>
      <c r="O158" s="7">
        <f t="shared" si="23"/>
        <v>20.356448023345443</v>
      </c>
      <c r="P158" s="7"/>
      <c r="Q158" s="46">
        <f t="shared" si="24"/>
        <v>-7.5976968980641379E-4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c r="A159" s="1">
        <v>1883.07</v>
      </c>
      <c r="B159" s="11">
        <v>5.73</v>
      </c>
      <c r="C159" s="4">
        <v>0.32579999999999998</v>
      </c>
      <c r="D159" s="11">
        <v>0.41249999999999998</v>
      </c>
      <c r="E159" s="11">
        <v>9.3242545450000005</v>
      </c>
      <c r="F159" s="4">
        <f t="shared" si="31"/>
        <v>1883.5416666666554</v>
      </c>
      <c r="G159" s="22">
        <f>G153*6/12+G165*6/12</f>
        <v>3.625</v>
      </c>
      <c r="H159" s="4">
        <f t="shared" si="28"/>
        <v>187.24617518472093</v>
      </c>
      <c r="I159" s="4">
        <f t="shared" si="29"/>
        <v>10.646562630921828</v>
      </c>
      <c r="J159" s="33">
        <f t="shared" si="32"/>
        <v>394.46919981228956</v>
      </c>
      <c r="K159" s="4">
        <f t="shared" si="33"/>
        <v>13.479763920366034</v>
      </c>
      <c r="L159" s="33">
        <f t="shared" si="30"/>
        <v>28.397651818947541</v>
      </c>
      <c r="M159" s="15">
        <f t="shared" si="22"/>
        <v>15.948783127017027</v>
      </c>
      <c r="N159" s="6"/>
      <c r="O159" s="7">
        <f t="shared" si="23"/>
        <v>20.410434017234639</v>
      </c>
      <c r="P159" s="7"/>
      <c r="Q159" s="46">
        <f t="shared" si="24"/>
        <v>-2.893784310230893E-3</v>
      </c>
      <c r="R159" s="22">
        <f t="shared" si="34"/>
        <v>1.0030901652050708</v>
      </c>
      <c r="S159" s="22">
        <f t="shared" si="35"/>
        <v>2.6965264444908019</v>
      </c>
      <c r="T159" s="39">
        <f t="shared" si="25"/>
        <v>4.2886011694533099E-2</v>
      </c>
      <c r="U159" s="39">
        <f t="shared" si="26"/>
        <v>6.1912515956893621E-2</v>
      </c>
      <c r="V159" s="39">
        <f t="shared" si="27"/>
        <v>-1.9026504262360522E-2</v>
      </c>
      <c r="Y159" s="37"/>
      <c r="Z159" s="37"/>
    </row>
    <row r="160" spans="1:26">
      <c r="A160" s="1">
        <v>1883.08</v>
      </c>
      <c r="B160" s="11">
        <v>5.47</v>
      </c>
      <c r="C160" s="4">
        <v>0.32669999999999999</v>
      </c>
      <c r="D160" s="11">
        <v>0.41</v>
      </c>
      <c r="E160" s="11">
        <v>9.3242545450000005</v>
      </c>
      <c r="F160" s="4">
        <f t="shared" si="31"/>
        <v>1883.6249999999886</v>
      </c>
      <c r="G160" s="22">
        <f>G153*5/12+G165*7/12</f>
        <v>3.6241666666666665</v>
      </c>
      <c r="H160" s="4">
        <f t="shared" si="28"/>
        <v>178.74983913794472</v>
      </c>
      <c r="I160" s="4">
        <f t="shared" si="29"/>
        <v>10.675973024929899</v>
      </c>
      <c r="J160" s="33">
        <f t="shared" si="32"/>
        <v>378.44431883736701</v>
      </c>
      <c r="K160" s="4">
        <f t="shared" si="33"/>
        <v>13.398068381454724</v>
      </c>
      <c r="L160" s="33">
        <f t="shared" si="30"/>
        <v>28.366027554537567</v>
      </c>
      <c r="M160" s="15">
        <f t="shared" si="22"/>
        <v>15.196810876629851</v>
      </c>
      <c r="N160" s="6"/>
      <c r="O160" s="7">
        <f t="shared" si="23"/>
        <v>19.448085508176295</v>
      </c>
      <c r="P160" s="7"/>
      <c r="Q160" s="46">
        <f t="shared" si="24"/>
        <v>2.1712055410356979E-4</v>
      </c>
      <c r="R160" s="22">
        <f t="shared" si="34"/>
        <v>1.0030894734703844</v>
      </c>
      <c r="S160" s="22">
        <f t="shared" si="35"/>
        <v>2.7048591566841207</v>
      </c>
      <c r="T160" s="39">
        <f t="shared" si="25"/>
        <v>4.943056978393856E-2</v>
      </c>
      <c r="U160" s="39">
        <f t="shared" si="26"/>
        <v>6.6236070497677879E-2</v>
      </c>
      <c r="V160" s="39">
        <f t="shared" si="27"/>
        <v>-1.6805500713739319E-2</v>
      </c>
      <c r="Y160" s="37"/>
      <c r="Z160" s="37"/>
    </row>
    <row r="161" spans="1:26">
      <c r="A161" s="1">
        <v>1883.09</v>
      </c>
      <c r="B161" s="11">
        <v>5.53</v>
      </c>
      <c r="C161" s="4">
        <v>0.32750000000000001</v>
      </c>
      <c r="D161" s="11">
        <v>0.40749999999999997</v>
      </c>
      <c r="E161" s="11">
        <v>9.229089256</v>
      </c>
      <c r="F161" s="4">
        <f t="shared" si="31"/>
        <v>1883.7083333333219</v>
      </c>
      <c r="G161" s="22">
        <f>G153*4/12+G165*8/12</f>
        <v>3.6233333333333335</v>
      </c>
      <c r="H161" s="4">
        <f t="shared" si="28"/>
        <v>182.57391962100235</v>
      </c>
      <c r="I161" s="4">
        <f t="shared" si="29"/>
        <v>10.812469923305294</v>
      </c>
      <c r="J161" s="33">
        <f t="shared" si="32"/>
        <v>388.44821418893855</v>
      </c>
      <c r="K161" s="4">
        <f t="shared" si="33"/>
        <v>13.453683950372234</v>
      </c>
      <c r="L161" s="33">
        <f t="shared" si="30"/>
        <v>28.624348513922683</v>
      </c>
      <c r="M161" s="15">
        <f t="shared" si="22"/>
        <v>15.494692425793458</v>
      </c>
      <c r="N161" s="6"/>
      <c r="O161" s="7">
        <f t="shared" si="23"/>
        <v>19.828736618724491</v>
      </c>
      <c r="P161" s="7"/>
      <c r="Q161" s="46">
        <f t="shared" ref="Q161:Q192" si="36">1/M161-(G161/100-(((E161/E41)^(1/10))-1))</f>
        <v>-2.0348484115957077E-3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c r="A162" s="1">
        <v>1883.1</v>
      </c>
      <c r="B162" s="11">
        <v>5.38</v>
      </c>
      <c r="C162" s="4">
        <v>0.32829999999999998</v>
      </c>
      <c r="D162" s="11">
        <v>0.40500000000000003</v>
      </c>
      <c r="E162" s="11">
        <v>9.229089256</v>
      </c>
      <c r="F162" s="4">
        <f t="shared" si="31"/>
        <v>1883.7916666666551</v>
      </c>
      <c r="G162" s="22">
        <f>G153*3/12+G165*9/12</f>
        <v>3.6225000000000001</v>
      </c>
      <c r="H162" s="4">
        <f t="shared" si="28"/>
        <v>177.62164332025182</v>
      </c>
      <c r="I162" s="4">
        <f t="shared" si="29"/>
        <v>10.83888206357596</v>
      </c>
      <c r="J162" s="33">
        <f t="shared" si="32"/>
        <v>379.83339747974833</v>
      </c>
      <c r="K162" s="4">
        <f t="shared" si="33"/>
        <v>13.371146012026392</v>
      </c>
      <c r="L162" s="33">
        <f t="shared" si="30"/>
        <v>28.593406315854661</v>
      </c>
      <c r="M162" s="15">
        <f t="shared" si="22"/>
        <v>15.048056270223842</v>
      </c>
      <c r="N162" s="6"/>
      <c r="O162" s="7">
        <f t="shared" si="23"/>
        <v>19.259308186439711</v>
      </c>
      <c r="P162" s="7"/>
      <c r="Q162" s="46">
        <f t="shared" si="36"/>
        <v>2.1206134844089369E-3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c r="A163" s="1">
        <v>1883.11</v>
      </c>
      <c r="B163" s="11">
        <v>5.46</v>
      </c>
      <c r="C163" s="4">
        <v>0.32919999999999999</v>
      </c>
      <c r="D163" s="11">
        <v>0.40250000000000002</v>
      </c>
      <c r="E163" s="11">
        <v>9.1340049590000003</v>
      </c>
      <c r="F163" s="4">
        <f t="shared" si="31"/>
        <v>1883.8749999999884</v>
      </c>
      <c r="G163" s="22">
        <f>G153*2/12+G165*10/12</f>
        <v>3.621666666666667</v>
      </c>
      <c r="H163" s="4">
        <f t="shared" si="28"/>
        <v>182.13937998366706</v>
      </c>
      <c r="I163" s="4">
        <f t="shared" si="29"/>
        <v>10.981736976304614</v>
      </c>
      <c r="J163" s="33">
        <f t="shared" si="32"/>
        <v>391.45129362144439</v>
      </c>
      <c r="K163" s="4">
        <f t="shared" si="33"/>
        <v>13.426941473154944</v>
      </c>
      <c r="L163" s="33">
        <f t="shared" si="30"/>
        <v>28.856986388760323</v>
      </c>
      <c r="M163" s="15">
        <f t="shared" si="22"/>
        <v>15.40821814244887</v>
      </c>
      <c r="N163" s="6"/>
      <c r="O163" s="7">
        <f t="shared" si="23"/>
        <v>19.720544543933173</v>
      </c>
      <c r="P163" s="7"/>
      <c r="Q163" s="46">
        <f t="shared" si="36"/>
        <v>2.6325881891270456E-3</v>
      </c>
      <c r="R163" s="22">
        <f t="shared" si="34"/>
        <v>1.0030873982672053</v>
      </c>
      <c r="S163" s="22">
        <f t="shared" si="35"/>
        <v>2.7868632216408189</v>
      </c>
      <c r="T163" s="39">
        <f t="shared" si="25"/>
        <v>5.6424677914184596E-2</v>
      </c>
      <c r="U163" s="39">
        <f t="shared" si="26"/>
        <v>6.1280485508864002E-2</v>
      </c>
      <c r="V163" s="39">
        <f t="shared" si="27"/>
        <v>-4.8558075946794066E-3</v>
      </c>
      <c r="Y163" s="37"/>
      <c r="Z163" s="37"/>
    </row>
    <row r="164" spans="1:26">
      <c r="A164" s="1">
        <v>1883.12</v>
      </c>
      <c r="B164" s="11">
        <v>5.34</v>
      </c>
      <c r="C164" s="4">
        <v>0.33</v>
      </c>
      <c r="D164" s="11">
        <v>0.4</v>
      </c>
      <c r="E164" s="11">
        <v>9.229089256</v>
      </c>
      <c r="F164" s="4">
        <f t="shared" si="31"/>
        <v>1883.9583333333217</v>
      </c>
      <c r="G164" s="22">
        <f>G153*1/12+G165*11/12</f>
        <v>3.6208333333333336</v>
      </c>
      <c r="H164" s="4">
        <f t="shared" si="28"/>
        <v>176.30103630671834</v>
      </c>
      <c r="I164" s="4">
        <f t="shared" si="29"/>
        <v>10.895007861651134</v>
      </c>
      <c r="J164" s="33">
        <f t="shared" si="32"/>
        <v>380.85489335369545</v>
      </c>
      <c r="K164" s="4">
        <f t="shared" si="33"/>
        <v>13.206070135334709</v>
      </c>
      <c r="L164" s="33">
        <f t="shared" si="30"/>
        <v>28.528456430988424</v>
      </c>
      <c r="M164" s="15">
        <f t="shared" si="22"/>
        <v>14.896403941887167</v>
      </c>
      <c r="N164" s="6"/>
      <c r="O164" s="7">
        <f t="shared" si="23"/>
        <v>19.066539273012445</v>
      </c>
      <c r="P164" s="7"/>
      <c r="Q164" s="46">
        <f t="shared" si="36"/>
        <v>3.5706001324259107E-3</v>
      </c>
      <c r="R164" s="22">
        <f t="shared" si="34"/>
        <v>1.0030867065331059</v>
      </c>
      <c r="S164" s="22">
        <f t="shared" si="35"/>
        <v>2.7666665895248732</v>
      </c>
      <c r="T164" s="39">
        <f t="shared" si="25"/>
        <v>5.7475353446503341E-2</v>
      </c>
      <c r="U164" s="39">
        <f t="shared" si="26"/>
        <v>6.3844100093285894E-2</v>
      </c>
      <c r="V164" s="39">
        <f t="shared" si="27"/>
        <v>-6.3687466467825526E-3</v>
      </c>
      <c r="Y164" s="37"/>
      <c r="Z164" s="37"/>
    </row>
    <row r="165" spans="1:26">
      <c r="A165" s="1">
        <v>1884.01</v>
      </c>
      <c r="B165" s="11">
        <v>5.18</v>
      </c>
      <c r="C165" s="4">
        <v>0.32829999999999998</v>
      </c>
      <c r="D165" s="11">
        <v>0.39250000000000002</v>
      </c>
      <c r="E165" s="11">
        <v>9.229089256</v>
      </c>
      <c r="F165" s="4">
        <f t="shared" si="31"/>
        <v>1884.0416666666549</v>
      </c>
      <c r="G165" s="22">
        <v>3.62</v>
      </c>
      <c r="H165" s="4">
        <f t="shared" si="28"/>
        <v>171.01860825258447</v>
      </c>
      <c r="I165" s="4">
        <f t="shared" si="29"/>
        <v>10.83888206357596</v>
      </c>
      <c r="J165" s="33">
        <f t="shared" si="32"/>
        <v>371.39473833261121</v>
      </c>
      <c r="K165" s="4">
        <f t="shared" si="33"/>
        <v>12.958456320297183</v>
      </c>
      <c r="L165" s="33">
        <f t="shared" si="30"/>
        <v>28.141396678677584</v>
      </c>
      <c r="M165" s="15">
        <f t="shared" si="22"/>
        <v>14.432821721970729</v>
      </c>
      <c r="N165" s="6"/>
      <c r="O165" s="7">
        <f t="shared" si="23"/>
        <v>18.47845044066656</v>
      </c>
      <c r="P165" s="7"/>
      <c r="Q165" s="46">
        <f t="shared" si="36"/>
        <v>4.2286421889659587E-3</v>
      </c>
      <c r="R165" s="22">
        <f t="shared" si="34"/>
        <v>1.0037103920018629</v>
      </c>
      <c r="S165" s="22">
        <f t="shared" si="35"/>
        <v>2.7752064773616856</v>
      </c>
      <c r="T165" s="39">
        <f t="shared" si="25"/>
        <v>6.1361303636609632E-2</v>
      </c>
      <c r="U165" s="39">
        <f t="shared" si="26"/>
        <v>6.6799644147194748E-2</v>
      </c>
      <c r="V165" s="39">
        <f t="shared" si="27"/>
        <v>-5.4383405105851157E-3</v>
      </c>
      <c r="Y165" s="37"/>
      <c r="Z165" s="37"/>
    </row>
    <row r="166" spans="1:26">
      <c r="A166" s="1">
        <v>1884.02</v>
      </c>
      <c r="B166" s="11">
        <v>5.32</v>
      </c>
      <c r="C166" s="4">
        <v>0.32669999999999999</v>
      </c>
      <c r="D166" s="11">
        <v>0.38500000000000001</v>
      </c>
      <c r="E166" s="11">
        <v>9.229089256</v>
      </c>
      <c r="F166" s="4">
        <f t="shared" si="31"/>
        <v>1884.1249999999882</v>
      </c>
      <c r="G166" s="22">
        <f>G165*11/12+G177*1/12</f>
        <v>3.6116666666666668</v>
      </c>
      <c r="H166" s="4">
        <f t="shared" si="28"/>
        <v>175.64073279995162</v>
      </c>
      <c r="I166" s="4">
        <f t="shared" si="29"/>
        <v>10.786057783034623</v>
      </c>
      <c r="J166" s="33">
        <f t="shared" si="32"/>
        <v>383.38440727424654</v>
      </c>
      <c r="K166" s="4">
        <f t="shared" si="33"/>
        <v>12.710842505259656</v>
      </c>
      <c r="L166" s="33">
        <f t="shared" si="30"/>
        <v>27.744924210636263</v>
      </c>
      <c r="M166" s="15">
        <f t="shared" si="22"/>
        <v>14.80596022881671</v>
      </c>
      <c r="N166" s="6"/>
      <c r="O166" s="7">
        <f t="shared" si="23"/>
        <v>18.96024883164489</v>
      </c>
      <c r="P166" s="7"/>
      <c r="Q166" s="46">
        <f t="shared" si="36"/>
        <v>2.5658227261833311E-3</v>
      </c>
      <c r="R166" s="22">
        <f t="shared" si="34"/>
        <v>1.0037037188195472</v>
      </c>
      <c r="S166" s="22">
        <f t="shared" si="35"/>
        <v>2.7855035812788063</v>
      </c>
      <c r="T166" s="39">
        <f t="shared" si="25"/>
        <v>6.1427589579871267E-2</v>
      </c>
      <c r="U166" s="39">
        <f t="shared" si="26"/>
        <v>6.8402515600217706E-2</v>
      </c>
      <c r="V166" s="39">
        <f t="shared" si="27"/>
        <v>-6.9749260203464392E-3</v>
      </c>
      <c r="Y166" s="37"/>
      <c r="Z166" s="37"/>
    </row>
    <row r="167" spans="1:26">
      <c r="A167" s="1">
        <v>1884.03</v>
      </c>
      <c r="B167" s="11">
        <v>5.3</v>
      </c>
      <c r="C167" s="4">
        <v>0.32500000000000001</v>
      </c>
      <c r="D167" s="11">
        <v>0.3775</v>
      </c>
      <c r="E167" s="11">
        <v>9.229089256</v>
      </c>
      <c r="F167" s="4">
        <f t="shared" si="31"/>
        <v>1884.2083333333214</v>
      </c>
      <c r="G167" s="22">
        <f>G165*10/12+G177*2/12</f>
        <v>3.6033333333333335</v>
      </c>
      <c r="H167" s="4">
        <f t="shared" si="28"/>
        <v>174.98042929318487</v>
      </c>
      <c r="I167" s="4">
        <f t="shared" si="29"/>
        <v>10.72993198495945</v>
      </c>
      <c r="J167" s="33">
        <f t="shared" si="32"/>
        <v>383.89486583656344</v>
      </c>
      <c r="K167" s="4">
        <f t="shared" si="33"/>
        <v>12.463228690222131</v>
      </c>
      <c r="L167" s="33">
        <f t="shared" si="30"/>
        <v>27.343455066660891</v>
      </c>
      <c r="M167" s="15">
        <f t="shared" si="22"/>
        <v>14.73602345401447</v>
      </c>
      <c r="N167" s="6"/>
      <c r="O167" s="7">
        <f t="shared" si="23"/>
        <v>18.875642451992515</v>
      </c>
      <c r="P167" s="7"/>
      <c r="Q167" s="46">
        <f t="shared" si="36"/>
        <v>2.9697008462466201E-3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c r="A168" s="1">
        <v>1884.04</v>
      </c>
      <c r="B168" s="11">
        <v>5.0599999999999996</v>
      </c>
      <c r="C168" s="4">
        <v>0.32329999999999998</v>
      </c>
      <c r="D168" s="11">
        <v>0.37</v>
      </c>
      <c r="E168" s="11">
        <v>9.0388396689999997</v>
      </c>
      <c r="F168" s="4">
        <f t="shared" si="31"/>
        <v>1884.2916666666547</v>
      </c>
      <c r="G168" s="22">
        <f>G165*9/12+G177*3/12</f>
        <v>3.5949999999999998</v>
      </c>
      <c r="H168" s="4">
        <f t="shared" si="28"/>
        <v>170.57300012608513</v>
      </c>
      <c r="I168" s="4">
        <f t="shared" si="29"/>
        <v>10.898468565368244</v>
      </c>
      <c r="J168" s="33">
        <f t="shared" si="32"/>
        <v>376.21781347379164</v>
      </c>
      <c r="K168" s="4">
        <f t="shared" si="33"/>
        <v>12.472729258231521</v>
      </c>
      <c r="L168" s="33">
        <f t="shared" si="30"/>
        <v>27.509998218439307</v>
      </c>
      <c r="M168" s="15">
        <f t="shared" si="22"/>
        <v>14.353453682579474</v>
      </c>
      <c r="N168" s="6"/>
      <c r="O168" s="7">
        <f t="shared" si="23"/>
        <v>18.395357641018055</v>
      </c>
      <c r="P168" s="7"/>
      <c r="Q168" s="46">
        <f t="shared" si="36"/>
        <v>4.3444054785742731E-3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c r="A169" s="1">
        <v>1884.05</v>
      </c>
      <c r="B169" s="11">
        <v>4.6500000000000004</v>
      </c>
      <c r="C169" s="4">
        <v>0.32169999999999999</v>
      </c>
      <c r="D169" s="11">
        <v>0.36249999999999999</v>
      </c>
      <c r="E169" s="11">
        <v>8.8485090910000004</v>
      </c>
      <c r="F169" s="4">
        <f t="shared" si="31"/>
        <v>1884.3749999999879</v>
      </c>
      <c r="G169" s="22">
        <f>G165*8/12+G177*4/12</f>
        <v>3.5866666666666669</v>
      </c>
      <c r="H169" s="4">
        <f t="shared" si="28"/>
        <v>160.12358527620347</v>
      </c>
      <c r="I169" s="4">
        <f t="shared" si="29"/>
        <v>11.077797286742937</v>
      </c>
      <c r="J169" s="33">
        <f t="shared" si="32"/>
        <v>355.20657127948101</v>
      </c>
      <c r="K169" s="4">
        <f t="shared" si="33"/>
        <v>12.482752615618011</v>
      </c>
      <c r="L169" s="33">
        <f t="shared" si="30"/>
        <v>27.690834857808998</v>
      </c>
      <c r="M169" s="15">
        <f t="shared" si="22"/>
        <v>13.465050313804902</v>
      </c>
      <c r="N169" s="6"/>
      <c r="O169" s="7">
        <f t="shared" si="23"/>
        <v>17.272918948879873</v>
      </c>
      <c r="P169" s="7"/>
      <c r="Q169" s="46">
        <f t="shared" si="36"/>
        <v>7.7210795261653253E-3</v>
      </c>
      <c r="R169" s="22">
        <f t="shared" si="34"/>
        <v>1.0036837001547976</v>
      </c>
      <c r="S169" s="22">
        <f t="shared" si="35"/>
        <v>2.9376523816989404</v>
      </c>
      <c r="T169" s="39">
        <f t="shared" si="25"/>
        <v>7.4521666454081981E-2</v>
      </c>
      <c r="U169" s="39">
        <f t="shared" si="26"/>
        <v>6.7280863955631931E-2</v>
      </c>
      <c r="V169" s="39">
        <f t="shared" si="27"/>
        <v>7.2408024984500496E-3</v>
      </c>
      <c r="Y169" s="37"/>
      <c r="Z169" s="37"/>
    </row>
    <row r="170" spans="1:26">
      <c r="A170" s="1">
        <v>1884.06</v>
      </c>
      <c r="B170" s="11">
        <v>4.46</v>
      </c>
      <c r="C170" s="4">
        <v>0.32</v>
      </c>
      <c r="D170" s="11">
        <v>0.35499999999999998</v>
      </c>
      <c r="E170" s="11">
        <v>8.8485090910000004</v>
      </c>
      <c r="F170" s="4">
        <f t="shared" si="31"/>
        <v>1884.4583333333212</v>
      </c>
      <c r="G170" s="22">
        <f>G165*7/12+G177*5/12</f>
        <v>3.5783333333333336</v>
      </c>
      <c r="H170" s="4">
        <f t="shared" si="28"/>
        <v>153.58090114663815</v>
      </c>
      <c r="I170" s="4">
        <f t="shared" si="29"/>
        <v>11.019257481373142</v>
      </c>
      <c r="J170" s="33">
        <f t="shared" si="32"/>
        <v>342.72978132056016</v>
      </c>
      <c r="K170" s="4">
        <f t="shared" si="33"/>
        <v>12.224488768398329</v>
      </c>
      <c r="L170" s="33">
        <f t="shared" si="30"/>
        <v>27.280061069237416</v>
      </c>
      <c r="M170" s="15">
        <f t="shared" si="22"/>
        <v>12.906876483666856</v>
      </c>
      <c r="N170" s="6"/>
      <c r="O170" s="7">
        <f t="shared" si="23"/>
        <v>16.5755624574753</v>
      </c>
      <c r="P170" s="7"/>
      <c r="Q170" s="46">
        <f t="shared" si="36"/>
        <v>1.3335959139286327E-2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c r="A171" s="1">
        <v>1884.07</v>
      </c>
      <c r="B171" s="11">
        <v>4.46</v>
      </c>
      <c r="C171" s="4">
        <v>0.31830000000000003</v>
      </c>
      <c r="D171" s="11">
        <v>0.34749999999999998</v>
      </c>
      <c r="E171" s="11">
        <v>8.7534247930000006</v>
      </c>
      <c r="F171" s="4">
        <f t="shared" si="31"/>
        <v>1884.5416666666545</v>
      </c>
      <c r="G171" s="22">
        <f>G165*6/12+G177*6/12</f>
        <v>3.57</v>
      </c>
      <c r="H171" s="4">
        <f t="shared" si="28"/>
        <v>155.24917756610469</v>
      </c>
      <c r="I171" s="4">
        <f t="shared" si="29"/>
        <v>11.079778748719983</v>
      </c>
      <c r="J171" s="33">
        <f t="shared" si="32"/>
        <v>348.51315358948807</v>
      </c>
      <c r="K171" s="4">
        <f t="shared" si="33"/>
        <v>12.09620834175367</v>
      </c>
      <c r="L171" s="33">
        <f t="shared" si="30"/>
        <v>27.154332034158536</v>
      </c>
      <c r="M171" s="15">
        <f t="shared" si="22"/>
        <v>13.043931585991668</v>
      </c>
      <c r="N171" s="6"/>
      <c r="O171" s="7">
        <f t="shared" si="23"/>
        <v>16.769768530632774</v>
      </c>
      <c r="P171" s="7"/>
      <c r="Q171" s="46">
        <f t="shared" si="36"/>
        <v>1.0776582875225441E-2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c r="A172" s="1">
        <v>1884.08</v>
      </c>
      <c r="B172" s="11">
        <v>4.74</v>
      </c>
      <c r="C172" s="4">
        <v>0.31669999999999998</v>
      </c>
      <c r="D172" s="11">
        <v>0.34</v>
      </c>
      <c r="E172" s="11">
        <v>8.7534247930000006</v>
      </c>
      <c r="F172" s="4">
        <f t="shared" si="31"/>
        <v>1884.6249999999877</v>
      </c>
      <c r="G172" s="22">
        <f>G165*5/12+G177*7/12</f>
        <v>3.5616666666666665</v>
      </c>
      <c r="H172" s="4">
        <f t="shared" si="28"/>
        <v>164.99576270478391</v>
      </c>
      <c r="I172" s="4">
        <f t="shared" si="29"/>
        <v>11.024083976498957</v>
      </c>
      <c r="J172" s="33">
        <f t="shared" si="32"/>
        <v>372.45519977413812</v>
      </c>
      <c r="K172" s="4">
        <f t="shared" si="33"/>
        <v>11.835139096967623</v>
      </c>
      <c r="L172" s="33">
        <f t="shared" si="30"/>
        <v>26.716195764389656</v>
      </c>
      <c r="M172" s="15">
        <f t="shared" si="22"/>
        <v>13.859813341769325</v>
      </c>
      <c r="N172" s="6"/>
      <c r="O172" s="7">
        <f t="shared" si="23"/>
        <v>17.832062630600053</v>
      </c>
      <c r="P172" s="7"/>
      <c r="Q172" s="46">
        <f t="shared" si="36"/>
        <v>7.1264007069202495E-3</v>
      </c>
      <c r="R172" s="22">
        <f t="shared" si="34"/>
        <v>1.0036636828152661</v>
      </c>
      <c r="S172" s="22">
        <f t="shared" si="35"/>
        <v>3.0024407947957856</v>
      </c>
      <c r="T172" s="39">
        <f t="shared" si="25"/>
        <v>6.8022516804265853E-2</v>
      </c>
      <c r="U172" s="39">
        <f t="shared" si="26"/>
        <v>6.3401076592445316E-2</v>
      </c>
      <c r="V172" s="39">
        <f t="shared" si="27"/>
        <v>4.6214402118205378E-3</v>
      </c>
      <c r="Y172" s="37"/>
      <c r="Z172" s="37"/>
    </row>
    <row r="173" spans="1:26">
      <c r="A173" s="1">
        <v>1884.09</v>
      </c>
      <c r="B173" s="11">
        <v>4.59</v>
      </c>
      <c r="C173" s="4">
        <v>0.315</v>
      </c>
      <c r="D173" s="11">
        <v>0.33250000000000002</v>
      </c>
      <c r="E173" s="11">
        <v>8.6582595040000001</v>
      </c>
      <c r="F173" s="4">
        <f t="shared" si="31"/>
        <v>1884.708333333321</v>
      </c>
      <c r="G173" s="22">
        <f>G165*4/12+G177*8/12</f>
        <v>3.5533333333333337</v>
      </c>
      <c r="H173" s="4">
        <f t="shared" si="28"/>
        <v>161.53050152330016</v>
      </c>
      <c r="I173" s="4">
        <f t="shared" si="29"/>
        <v>11.085426575128444</v>
      </c>
      <c r="J173" s="33">
        <f t="shared" si="32"/>
        <v>366.7181687177042</v>
      </c>
      <c r="K173" s="4">
        <f t="shared" si="33"/>
        <v>11.701283607080024</v>
      </c>
      <c r="L173" s="33">
        <f t="shared" si="30"/>
        <v>26.56509609992084</v>
      </c>
      <c r="M173" s="15">
        <f t="shared" si="22"/>
        <v>13.569154744335721</v>
      </c>
      <c r="N173" s="6"/>
      <c r="O173" s="7">
        <f t="shared" si="23"/>
        <v>17.474388100341244</v>
      </c>
      <c r="P173" s="7"/>
      <c r="Q173" s="46">
        <f t="shared" si="36"/>
        <v>7.6948439400387481E-3</v>
      </c>
      <c r="R173" s="22">
        <f t="shared" si="34"/>
        <v>1.0036570106636764</v>
      </c>
      <c r="S173" s="22">
        <f t="shared" si="35"/>
        <v>3.0465623341726928</v>
      </c>
      <c r="T173" s="39">
        <f t="shared" si="25"/>
        <v>7.0307305331770875E-2</v>
      </c>
      <c r="U173" s="39">
        <f t="shared" si="26"/>
        <v>6.0857558975657478E-2</v>
      </c>
      <c r="V173" s="39">
        <f t="shared" si="27"/>
        <v>9.4497463561133976E-3</v>
      </c>
      <c r="Y173" s="37"/>
      <c r="Z173" s="37"/>
    </row>
    <row r="174" spans="1:26">
      <c r="A174" s="1">
        <v>1884.1</v>
      </c>
      <c r="B174" s="11">
        <v>4.4400000000000004</v>
      </c>
      <c r="C174" s="4">
        <v>0.31330000000000002</v>
      </c>
      <c r="D174" s="11">
        <v>0.32500000000000001</v>
      </c>
      <c r="E174" s="11">
        <v>8.5630942149999996</v>
      </c>
      <c r="F174" s="4">
        <f t="shared" si="31"/>
        <v>1884.7916666666542</v>
      </c>
      <c r="G174" s="22">
        <f>G165*3/12+G177*9/12</f>
        <v>3.5449999999999999</v>
      </c>
      <c r="H174" s="4">
        <f t="shared" si="28"/>
        <v>157.98821851453849</v>
      </c>
      <c r="I174" s="4">
        <f t="shared" si="29"/>
        <v>11.148132626262367</v>
      </c>
      <c r="J174" s="33">
        <f t="shared" si="32"/>
        <v>360.78533066397233</v>
      </c>
      <c r="K174" s="4">
        <f t="shared" si="33"/>
        <v>11.564452931807434</v>
      </c>
      <c r="L174" s="33">
        <f t="shared" si="30"/>
        <v>26.408836140943922</v>
      </c>
      <c r="M174" s="15">
        <f t="shared" si="22"/>
        <v>13.273251319134154</v>
      </c>
      <c r="N174" s="6"/>
      <c r="O174" s="7">
        <f t="shared" si="23"/>
        <v>17.112421679154778</v>
      </c>
      <c r="P174" s="7"/>
      <c r="Q174" s="46">
        <f t="shared" si="36"/>
        <v>9.9265400778954793E-3</v>
      </c>
      <c r="R174" s="22">
        <f t="shared" si="34"/>
        <v>1.0036503386596998</v>
      </c>
      <c r="S174" s="22">
        <f t="shared" si="35"/>
        <v>3.0916851994187473</v>
      </c>
      <c r="T174" s="39">
        <f t="shared" si="25"/>
        <v>7.2116021619816228E-2</v>
      </c>
      <c r="U174" s="39">
        <f t="shared" si="26"/>
        <v>6.2777294381323401E-2</v>
      </c>
      <c r="V174" s="39">
        <f t="shared" si="27"/>
        <v>9.3387272384928277E-3</v>
      </c>
      <c r="Y174" s="37"/>
      <c r="Z174" s="37"/>
    </row>
    <row r="175" spans="1:26">
      <c r="A175" s="1">
        <v>1884.11</v>
      </c>
      <c r="B175" s="11">
        <v>4.3499999999999996</v>
      </c>
      <c r="C175" s="4">
        <v>0.31169999999999998</v>
      </c>
      <c r="D175" s="11">
        <v>0.3175</v>
      </c>
      <c r="E175" s="11">
        <v>8.3728446279999993</v>
      </c>
      <c r="F175" s="4">
        <f t="shared" si="31"/>
        <v>1884.8749999999875</v>
      </c>
      <c r="G175" s="22">
        <f>G165*2/12+G177*10/12</f>
        <v>3.5366666666666671</v>
      </c>
      <c r="H175" s="4">
        <f t="shared" si="28"/>
        <v>158.30283002834199</v>
      </c>
      <c r="I175" s="4">
        <f t="shared" si="29"/>
        <v>11.343216579272228</v>
      </c>
      <c r="J175" s="33">
        <f t="shared" si="32"/>
        <v>363.66241902330853</v>
      </c>
      <c r="K175" s="4">
        <f t="shared" si="33"/>
        <v>11.554287019310019</v>
      </c>
      <c r="L175" s="33">
        <f t="shared" si="30"/>
        <v>26.543176560896661</v>
      </c>
      <c r="M175" s="15">
        <f t="shared" si="22"/>
        <v>13.304437602119728</v>
      </c>
      <c r="N175" s="6"/>
      <c r="O175" s="7">
        <f t="shared" si="23"/>
        <v>17.173051638572851</v>
      </c>
      <c r="P175" s="7"/>
      <c r="Q175" s="46">
        <f t="shared" si="36"/>
        <v>8.4526608310660362E-3</v>
      </c>
      <c r="R175" s="22">
        <f t="shared" si="34"/>
        <v>1.0036436668034285</v>
      </c>
      <c r="S175" s="22">
        <f t="shared" si="35"/>
        <v>3.1734772734469385</v>
      </c>
      <c r="T175" s="39">
        <f t="shared" si="25"/>
        <v>7.1702733072093183E-2</v>
      </c>
      <c r="U175" s="39">
        <f t="shared" si="26"/>
        <v>6.0493170421616949E-2</v>
      </c>
      <c r="V175" s="39">
        <f t="shared" si="27"/>
        <v>1.1209562650476235E-2</v>
      </c>
      <c r="Y175" s="37"/>
      <c r="Z175" s="37"/>
    </row>
    <row r="176" spans="1:26">
      <c r="A176" s="1">
        <v>1884.12</v>
      </c>
      <c r="B176" s="11">
        <v>4.34</v>
      </c>
      <c r="C176" s="4">
        <v>0.31</v>
      </c>
      <c r="D176" s="11">
        <v>0.31</v>
      </c>
      <c r="E176" s="11">
        <v>8.2776793390000005</v>
      </c>
      <c r="F176" s="4">
        <f t="shared" si="31"/>
        <v>1884.9583333333208</v>
      </c>
      <c r="G176" s="22">
        <f>G165*1/12+G177*11/12</f>
        <v>3.5283333333333333</v>
      </c>
      <c r="H176" s="4">
        <f t="shared" si="28"/>
        <v>159.75467831540269</v>
      </c>
      <c r="I176" s="4">
        <f t="shared" si="29"/>
        <v>11.411048451100191</v>
      </c>
      <c r="J176" s="33">
        <f t="shared" si="32"/>
        <v>369.18219895131642</v>
      </c>
      <c r="K176" s="4">
        <f t="shared" si="33"/>
        <v>11.411048451100191</v>
      </c>
      <c r="L176" s="33">
        <f t="shared" si="30"/>
        <v>26.370157067951169</v>
      </c>
      <c r="M176" s="15">
        <f t="shared" si="22"/>
        <v>13.432292746944757</v>
      </c>
      <c r="N176" s="6"/>
      <c r="O176" s="7">
        <f t="shared" si="23"/>
        <v>17.357970009963754</v>
      </c>
      <c r="P176" s="7"/>
      <c r="Q176" s="46">
        <f t="shared" si="36"/>
        <v>6.7139154078263014E-3</v>
      </c>
      <c r="R176" s="22">
        <f t="shared" si="34"/>
        <v>1.0036369950949544</v>
      </c>
      <c r="S176" s="22">
        <f t="shared" si="35"/>
        <v>3.2216575487722565</v>
      </c>
      <c r="T176" s="39">
        <f t="shared" si="25"/>
        <v>7.107339396509138E-2</v>
      </c>
      <c r="U176" s="39">
        <f t="shared" si="26"/>
        <v>6.09069899599195E-2</v>
      </c>
      <c r="V176" s="39">
        <f t="shared" si="27"/>
        <v>1.0166404005171881E-2</v>
      </c>
      <c r="Y176" s="37"/>
      <c r="Z176" s="37"/>
    </row>
    <row r="177" spans="1:26">
      <c r="A177" s="1">
        <v>1885.01</v>
      </c>
      <c r="B177" s="11">
        <v>4.24</v>
      </c>
      <c r="C177" s="4">
        <v>0.30420000000000003</v>
      </c>
      <c r="D177" s="11">
        <v>0.30669999999999997</v>
      </c>
      <c r="E177" s="11">
        <v>8.2776793390000005</v>
      </c>
      <c r="F177" s="4">
        <f t="shared" si="31"/>
        <v>1885.041666666654</v>
      </c>
      <c r="G177" s="22">
        <v>3.52</v>
      </c>
      <c r="H177" s="4">
        <f t="shared" si="28"/>
        <v>156.07369494408005</v>
      </c>
      <c r="I177" s="4">
        <f t="shared" si="29"/>
        <v>11.197551415563478</v>
      </c>
      <c r="J177" s="33">
        <f t="shared" si="32"/>
        <v>362.8320949993082</v>
      </c>
      <c r="K177" s="4">
        <f t="shared" si="33"/>
        <v>11.289575999846544</v>
      </c>
      <c r="L177" s="33">
        <f t="shared" si="30"/>
        <v>26.245425362332032</v>
      </c>
      <c r="M177" s="15">
        <f t="shared" si="22"/>
        <v>13.129817425635958</v>
      </c>
      <c r="N177" s="6"/>
      <c r="O177" s="7">
        <f t="shared" si="23"/>
        <v>16.987379177257107</v>
      </c>
      <c r="P177" s="7"/>
      <c r="Q177" s="46">
        <f t="shared" si="36"/>
        <v>8.5123158224836709E-3</v>
      </c>
      <c r="R177" s="22">
        <f t="shared" si="34"/>
        <v>1.0039790233810126</v>
      </c>
      <c r="S177" s="22">
        <f t="shared" si="35"/>
        <v>3.233374701474764</v>
      </c>
      <c r="T177" s="39">
        <f t="shared" si="25"/>
        <v>7.2116062306961437E-2</v>
      </c>
      <c r="U177" s="39">
        <f t="shared" si="26"/>
        <v>6.1006296117269265E-2</v>
      </c>
      <c r="V177" s="39">
        <f t="shared" si="27"/>
        <v>1.1109766189692172E-2</v>
      </c>
      <c r="Y177" s="37"/>
      <c r="Z177" s="37"/>
    </row>
    <row r="178" spans="1:26">
      <c r="A178" s="1">
        <v>1885.02</v>
      </c>
      <c r="B178" s="11">
        <v>4.37</v>
      </c>
      <c r="C178" s="4">
        <v>0.29830000000000001</v>
      </c>
      <c r="D178" s="11">
        <v>0.30330000000000001</v>
      </c>
      <c r="E178" s="11">
        <v>8.3728446279999993</v>
      </c>
      <c r="F178" s="4">
        <f t="shared" si="31"/>
        <v>1885.1249999999873</v>
      </c>
      <c r="G178" s="22">
        <f>G177*11/12+G189*1/12</f>
        <v>3.5074999999999998</v>
      </c>
      <c r="H178" s="4">
        <f t="shared" si="28"/>
        <v>159.03065913192057</v>
      </c>
      <c r="I178" s="4">
        <f t="shared" si="29"/>
        <v>10.855571079874577</v>
      </c>
      <c r="J178" s="33">
        <f t="shared" si="32"/>
        <v>371.80933260955709</v>
      </c>
      <c r="K178" s="4">
        <f t="shared" si="33"/>
        <v>11.037528355769224</v>
      </c>
      <c r="L178" s="33">
        <f t="shared" si="30"/>
        <v>25.80543949210038</v>
      </c>
      <c r="M178" s="15">
        <f t="shared" si="22"/>
        <v>13.384817593597958</v>
      </c>
      <c r="N178" s="6"/>
      <c r="O178" s="7">
        <f t="shared" si="23"/>
        <v>17.334064590871236</v>
      </c>
      <c r="P178" s="7"/>
      <c r="Q178" s="46">
        <f t="shared" si="36"/>
        <v>8.2929509633673237E-3</v>
      </c>
      <c r="R178" s="22">
        <f t="shared" si="34"/>
        <v>1.0039692212858526</v>
      </c>
      <c r="S178" s="22">
        <f t="shared" si="35"/>
        <v>3.2093437864353462</v>
      </c>
      <c r="T178" s="39">
        <f t="shared" si="25"/>
        <v>6.8417577629089177E-2</v>
      </c>
      <c r="U178" s="39">
        <f t="shared" si="26"/>
        <v>6.200026643535117E-2</v>
      </c>
      <c r="V178" s="39">
        <f t="shared" si="27"/>
        <v>6.4173111937380067E-3</v>
      </c>
      <c r="Y178" s="37"/>
      <c r="Z178" s="37"/>
    </row>
    <row r="179" spans="1:26">
      <c r="A179" s="1">
        <v>1885.03</v>
      </c>
      <c r="B179" s="11">
        <v>4.38</v>
      </c>
      <c r="C179" s="4">
        <v>0.29249999999999998</v>
      </c>
      <c r="D179" s="11">
        <v>0.3</v>
      </c>
      <c r="E179" s="11">
        <v>8.18251405</v>
      </c>
      <c r="F179" s="4">
        <f t="shared" si="31"/>
        <v>1885.2083333333205</v>
      </c>
      <c r="G179" s="22">
        <f>G177*10/12+G189*2/12</f>
        <v>3.4950000000000001</v>
      </c>
      <c r="H179" s="4">
        <f t="shared" si="28"/>
        <v>163.10219473439221</v>
      </c>
      <c r="I179" s="4">
        <f t="shared" si="29"/>
        <v>10.892098620961121</v>
      </c>
      <c r="J179" s="33">
        <f t="shared" si="32"/>
        <v>383.45059058084803</v>
      </c>
      <c r="K179" s="4">
        <f t="shared" si="33"/>
        <v>11.171383200985767</v>
      </c>
      <c r="L179" s="33">
        <f t="shared" si="30"/>
        <v>26.263739080879997</v>
      </c>
      <c r="M179" s="15">
        <f t="shared" si="22"/>
        <v>13.73419409345251</v>
      </c>
      <c r="N179" s="6"/>
      <c r="O179" s="7">
        <f t="shared" si="23"/>
        <v>17.80318966917185</v>
      </c>
      <c r="P179" s="7"/>
      <c r="Q179" s="46">
        <f t="shared" si="36"/>
        <v>4.2926131988318961E-3</v>
      </c>
      <c r="R179" s="22">
        <f t="shared" si="34"/>
        <v>1.0039594196907509</v>
      </c>
      <c r="S179" s="22">
        <f t="shared" si="35"/>
        <v>3.297030105801086</v>
      </c>
      <c r="T179" s="39">
        <f t="shared" si="25"/>
        <v>6.556223756780355E-2</v>
      </c>
      <c r="U179" s="39">
        <f t="shared" si="26"/>
        <v>5.934418850820089E-2</v>
      </c>
      <c r="V179" s="39">
        <f t="shared" si="27"/>
        <v>6.2180490596026594E-3</v>
      </c>
      <c r="Y179" s="37"/>
      <c r="Z179" s="37"/>
    </row>
    <row r="180" spans="1:26">
      <c r="A180" s="1">
        <v>1885.04</v>
      </c>
      <c r="B180" s="11">
        <v>4.37</v>
      </c>
      <c r="C180" s="4">
        <v>0.28670000000000001</v>
      </c>
      <c r="D180" s="11">
        <v>0.29670000000000002</v>
      </c>
      <c r="E180" s="11">
        <v>8.2776793390000005</v>
      </c>
      <c r="F180" s="4">
        <f t="shared" si="31"/>
        <v>1885.2916666666538</v>
      </c>
      <c r="G180" s="22">
        <f>G177*9/12+G189*3/12</f>
        <v>3.4824999999999999</v>
      </c>
      <c r="H180" s="4">
        <f t="shared" si="28"/>
        <v>160.85897332679949</v>
      </c>
      <c r="I180" s="4">
        <f t="shared" si="29"/>
        <v>10.553379325582016</v>
      </c>
      <c r="J180" s="33">
        <f t="shared" si="32"/>
        <v>380.24438226988627</v>
      </c>
      <c r="K180" s="4">
        <f t="shared" si="33"/>
        <v>10.921477662714281</v>
      </c>
      <c r="L180" s="33">
        <f t="shared" si="30"/>
        <v>25.816592269902806</v>
      </c>
      <c r="M180" s="15">
        <f t="shared" si="22"/>
        <v>13.548548541030055</v>
      </c>
      <c r="N180" s="6"/>
      <c r="O180" s="7">
        <f t="shared" si="23"/>
        <v>17.57750568664596</v>
      </c>
      <c r="P180" s="7"/>
      <c r="Q180" s="46">
        <f t="shared" si="36"/>
        <v>5.7379374721847481E-3</v>
      </c>
      <c r="R180" s="22">
        <f t="shared" si="34"/>
        <v>1.0039496185961747</v>
      </c>
      <c r="S180" s="22">
        <f t="shared" si="35"/>
        <v>3.272029666775143</v>
      </c>
      <c r="T180" s="39">
        <f t="shared" si="25"/>
        <v>6.6817085926331066E-2</v>
      </c>
      <c r="U180" s="39">
        <f t="shared" si="26"/>
        <v>5.5851711698121642E-2</v>
      </c>
      <c r="V180" s="39">
        <f t="shared" si="27"/>
        <v>1.0965374228209424E-2</v>
      </c>
      <c r="Y180" s="37"/>
      <c r="Z180" s="37"/>
    </row>
    <row r="181" spans="1:26">
      <c r="A181" s="1">
        <v>1885.05</v>
      </c>
      <c r="B181" s="11">
        <v>4.32</v>
      </c>
      <c r="C181" s="4">
        <v>0.28079999999999999</v>
      </c>
      <c r="D181" s="11">
        <v>0.29330000000000001</v>
      </c>
      <c r="E181" s="11">
        <v>8.0873811569999994</v>
      </c>
      <c r="F181" s="4">
        <f t="shared" si="31"/>
        <v>1885.374999999987</v>
      </c>
      <c r="G181" s="22">
        <f>G177*8/12+G189*4/12</f>
        <v>3.4699999999999998</v>
      </c>
      <c r="H181" s="4">
        <f t="shared" si="28"/>
        <v>162.76022787187159</v>
      </c>
      <c r="I181" s="4">
        <f t="shared" si="29"/>
        <v>10.579414811671651</v>
      </c>
      <c r="J181" s="33">
        <f t="shared" si="32"/>
        <v>386.82263893967365</v>
      </c>
      <c r="K181" s="4">
        <f t="shared" si="33"/>
        <v>11.050364545097207</v>
      </c>
      <c r="L181" s="33">
        <f t="shared" si="30"/>
        <v>26.262750000232931</v>
      </c>
      <c r="M181" s="15">
        <f t="shared" si="22"/>
        <v>13.711371872561941</v>
      </c>
      <c r="N181" s="6"/>
      <c r="O181" s="7">
        <f t="shared" si="23"/>
        <v>17.804975054591765</v>
      </c>
      <c r="P181" s="7"/>
      <c r="Q181" s="46">
        <f t="shared" si="36"/>
        <v>5.1448214108692769E-3</v>
      </c>
      <c r="R181" s="22">
        <f t="shared" si="34"/>
        <v>1.003939818002592</v>
      </c>
      <c r="S181" s="22">
        <f t="shared" si="35"/>
        <v>3.3622487329327182</v>
      </c>
      <c r="T181" s="39">
        <f t="shared" si="25"/>
        <v>6.9611353143753663E-2</v>
      </c>
      <c r="U181" s="39">
        <f t="shared" si="26"/>
        <v>5.173573114962049E-2</v>
      </c>
      <c r="V181" s="39">
        <f t="shared" si="27"/>
        <v>1.7875621994133173E-2</v>
      </c>
      <c r="Y181" s="37"/>
      <c r="Z181" s="37"/>
    </row>
    <row r="182" spans="1:26">
      <c r="A182" s="1">
        <v>1885.06</v>
      </c>
      <c r="B182" s="11">
        <v>4.3</v>
      </c>
      <c r="C182" s="4">
        <v>0.27500000000000002</v>
      </c>
      <c r="D182" s="11">
        <v>0.28999999999999998</v>
      </c>
      <c r="E182" s="11">
        <v>7.8970910740000004</v>
      </c>
      <c r="F182" s="4">
        <f t="shared" si="31"/>
        <v>1885.4583333333203</v>
      </c>
      <c r="G182" s="22">
        <f>G177*7/12+G189*5/12</f>
        <v>3.4575</v>
      </c>
      <c r="H182" s="4">
        <f t="shared" si="28"/>
        <v>165.91045838557844</v>
      </c>
      <c r="I182" s="4">
        <f t="shared" si="29"/>
        <v>10.610552571170716</v>
      </c>
      <c r="J182" s="33">
        <f t="shared" si="32"/>
        <v>396.41106233094968</v>
      </c>
      <c r="K182" s="4">
        <f t="shared" si="33"/>
        <v>11.189309984143664</v>
      </c>
      <c r="L182" s="33">
        <f t="shared" si="30"/>
        <v>26.734699552552424</v>
      </c>
      <c r="M182" s="15">
        <f t="shared" si="22"/>
        <v>13.978784368698348</v>
      </c>
      <c r="N182" s="6"/>
      <c r="O182" s="7">
        <f t="shared" si="23"/>
        <v>18.166486027738834</v>
      </c>
      <c r="P182" s="7"/>
      <c r="Q182" s="46">
        <f t="shared" si="36"/>
        <v>3.2111125845226407E-3</v>
      </c>
      <c r="R182" s="22">
        <f t="shared" si="34"/>
        <v>1.0039300179104702</v>
      </c>
      <c r="S182" s="22">
        <f t="shared" si="35"/>
        <v>3.4568320770515939</v>
      </c>
      <c r="T182" s="39">
        <f t="shared" si="25"/>
        <v>6.7985077548855744E-2</v>
      </c>
      <c r="U182" s="39">
        <f t="shared" si="26"/>
        <v>4.7599761094873738E-2</v>
      </c>
      <c r="V182" s="39">
        <f t="shared" si="27"/>
        <v>2.0385316453982005E-2</v>
      </c>
      <c r="Y182" s="37"/>
      <c r="Z182" s="37"/>
    </row>
    <row r="183" spans="1:26">
      <c r="A183" s="1">
        <v>1885.07</v>
      </c>
      <c r="B183" s="11">
        <v>4.46</v>
      </c>
      <c r="C183" s="4">
        <v>0.26919999999999999</v>
      </c>
      <c r="D183" s="11">
        <v>0.28670000000000001</v>
      </c>
      <c r="E183" s="11">
        <v>7.9922320659999997</v>
      </c>
      <c r="F183" s="4">
        <f t="shared" si="31"/>
        <v>1885.5416666666536</v>
      </c>
      <c r="G183" s="22">
        <f>G177*6/12+G189*6/12</f>
        <v>3.4449999999999998</v>
      </c>
      <c r="H183" s="4">
        <f t="shared" si="28"/>
        <v>170.03535292489846</v>
      </c>
      <c r="I183" s="4">
        <f t="shared" si="29"/>
        <v>10.263120405242748</v>
      </c>
      <c r="J183" s="33">
        <f t="shared" si="32"/>
        <v>408.31018179636038</v>
      </c>
      <c r="K183" s="4">
        <f t="shared" si="33"/>
        <v>10.930299480620715</v>
      </c>
      <c r="L183" s="33">
        <f t="shared" si="30"/>
        <v>26.247203838792942</v>
      </c>
      <c r="M183" s="15">
        <f t="shared" si="22"/>
        <v>14.326658777089325</v>
      </c>
      <c r="N183" s="6"/>
      <c r="O183" s="7">
        <f t="shared" si="23"/>
        <v>18.62723898158238</v>
      </c>
      <c r="P183" s="7"/>
      <c r="Q183" s="46">
        <f t="shared" si="36"/>
        <v>2.7569141791608381E-3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c r="A184" s="1">
        <v>1885.08</v>
      </c>
      <c r="B184" s="11">
        <v>4.71</v>
      </c>
      <c r="C184" s="4">
        <v>0.26329999999999998</v>
      </c>
      <c r="D184" s="11">
        <v>0.2833</v>
      </c>
      <c r="E184" s="11">
        <v>7.9922320659999997</v>
      </c>
      <c r="F184" s="4">
        <f t="shared" si="31"/>
        <v>1885.6249999999868</v>
      </c>
      <c r="G184" s="22">
        <f>G177*5/12+G189*7/12</f>
        <v>3.4325000000000001</v>
      </c>
      <c r="H184" s="4">
        <f t="shared" si="28"/>
        <v>179.56648257315507</v>
      </c>
      <c r="I184" s="4">
        <f t="shared" si="29"/>
        <v>10.038185745543892</v>
      </c>
      <c r="J184" s="33">
        <f t="shared" si="32"/>
        <v>433.20626954404457</v>
      </c>
      <c r="K184" s="4">
        <f t="shared" si="33"/>
        <v>10.800676117404425</v>
      </c>
      <c r="L184" s="33">
        <f t="shared" si="30"/>
        <v>26.056759270027147</v>
      </c>
      <c r="M184" s="15">
        <f t="shared" si="22"/>
        <v>15.130410796707146</v>
      </c>
      <c r="N184" s="6"/>
      <c r="O184" s="7">
        <f t="shared" si="23"/>
        <v>19.676139676121828</v>
      </c>
      <c r="P184" s="7"/>
      <c r="Q184" s="46">
        <f t="shared" si="36"/>
        <v>-1.6484217982207366E-3</v>
      </c>
      <c r="R184" s="22">
        <f t="shared" si="34"/>
        <v>1.003910419232485</v>
      </c>
      <c r="S184" s="22">
        <f t="shared" si="35"/>
        <v>3.4425478448876299</v>
      </c>
      <c r="T184" s="39">
        <f t="shared" si="25"/>
        <v>6.4202112509714082E-2</v>
      </c>
      <c r="U184" s="39">
        <f t="shared" si="26"/>
        <v>5.132113952714179E-2</v>
      </c>
      <c r="V184" s="39">
        <f t="shared" si="27"/>
        <v>1.2880972982572292E-2</v>
      </c>
      <c r="Y184" s="37"/>
      <c r="Z184" s="37"/>
    </row>
    <row r="185" spans="1:26">
      <c r="A185" s="1">
        <v>1885.09</v>
      </c>
      <c r="B185" s="11">
        <v>4.6500000000000004</v>
      </c>
      <c r="C185" s="4">
        <v>0.25750000000000001</v>
      </c>
      <c r="D185" s="11">
        <v>0.28000000000000003</v>
      </c>
      <c r="E185" s="11">
        <v>7.8970910740000004</v>
      </c>
      <c r="F185" s="4">
        <f t="shared" si="31"/>
        <v>1885.7083333333201</v>
      </c>
      <c r="G185" s="22">
        <f>G177*4/12+G189*8/12</f>
        <v>3.42</v>
      </c>
      <c r="H185" s="4">
        <f t="shared" si="28"/>
        <v>179.41479802161393</v>
      </c>
      <c r="I185" s="4">
        <f t="shared" si="29"/>
        <v>9.9353355893689432</v>
      </c>
      <c r="J185" s="33">
        <f t="shared" si="32"/>
        <v>434.83775501222823</v>
      </c>
      <c r="K185" s="4">
        <f t="shared" si="33"/>
        <v>10.803471708828365</v>
      </c>
      <c r="L185" s="33">
        <f t="shared" si="30"/>
        <v>26.183778796435245</v>
      </c>
      <c r="M185" s="15">
        <f t="shared" si="22"/>
        <v>15.116285028724239</v>
      </c>
      <c r="N185" s="6"/>
      <c r="O185" s="7">
        <f t="shared" si="23"/>
        <v>19.662671854522621</v>
      </c>
      <c r="P185" s="7"/>
      <c r="Q185" s="46">
        <f t="shared" si="36"/>
        <v>-1.7970460660680643E-3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c r="A186" s="1">
        <v>1885.1</v>
      </c>
      <c r="B186" s="11">
        <v>4.92</v>
      </c>
      <c r="C186" s="4">
        <v>0.25169999999999998</v>
      </c>
      <c r="D186" s="11">
        <v>0.2767</v>
      </c>
      <c r="E186" s="11">
        <v>7.8970910740000004</v>
      </c>
      <c r="F186" s="4">
        <f t="shared" si="31"/>
        <v>1885.7916666666533</v>
      </c>
      <c r="G186" s="22">
        <f>G177*3/12+G189*9/12</f>
        <v>3.4075000000000002</v>
      </c>
      <c r="H186" s="4">
        <f t="shared" si="28"/>
        <v>189.83243145512699</v>
      </c>
      <c r="I186" s="4">
        <f t="shared" si="29"/>
        <v>9.7115493896860698</v>
      </c>
      <c r="J186" s="33">
        <f t="shared" si="32"/>
        <v>462.04784442398807</v>
      </c>
      <c r="K186" s="4">
        <f t="shared" si="33"/>
        <v>10.676145077974317</v>
      </c>
      <c r="L186" s="33">
        <f t="shared" si="30"/>
        <v>25.985495640674287</v>
      </c>
      <c r="M186" s="15">
        <f t="shared" si="22"/>
        <v>15.991023962168978</v>
      </c>
      <c r="N186" s="6"/>
      <c r="O186" s="7">
        <f t="shared" si="23"/>
        <v>20.799074639680093</v>
      </c>
      <c r="P186" s="7"/>
      <c r="Q186" s="46">
        <f t="shared" si="36"/>
        <v>-5.2907838125079987E-3</v>
      </c>
      <c r="R186" s="22">
        <f t="shared" si="34"/>
        <v>1.0038908225659726</v>
      </c>
      <c r="S186" s="22">
        <f t="shared" si="35"/>
        <v>3.5112892622526974</v>
      </c>
      <c r="T186" s="39">
        <f t="shared" si="25"/>
        <v>5.7192090479622815E-2</v>
      </c>
      <c r="U186" s="39">
        <f t="shared" si="26"/>
        <v>4.9660305629274815E-2</v>
      </c>
      <c r="V186" s="39">
        <f t="shared" si="27"/>
        <v>7.531784850348E-3</v>
      </c>
      <c r="Y186" s="37"/>
      <c r="Z186" s="37"/>
    </row>
    <row r="187" spans="1:26">
      <c r="A187" s="1">
        <v>1885.11</v>
      </c>
      <c r="B187" s="11">
        <v>5.24</v>
      </c>
      <c r="C187" s="4">
        <v>0.24579999999999999</v>
      </c>
      <c r="D187" s="11">
        <v>0.27329999999999999</v>
      </c>
      <c r="E187" s="11">
        <v>7.9922320659999997</v>
      </c>
      <c r="F187" s="4">
        <f t="shared" si="31"/>
        <v>1885.8749999999866</v>
      </c>
      <c r="G187" s="22">
        <f>G177*2/12+G189*10/12</f>
        <v>3.3950000000000005</v>
      </c>
      <c r="H187" s="4">
        <f t="shared" si="28"/>
        <v>199.77247742745919</v>
      </c>
      <c r="I187" s="4">
        <f t="shared" si="29"/>
        <v>9.3710066701659276</v>
      </c>
      <c r="J187" s="33">
        <f t="shared" si="32"/>
        <v>488.14242634740651</v>
      </c>
      <c r="K187" s="4">
        <f t="shared" si="33"/>
        <v>10.419430931474157</v>
      </c>
      <c r="L187" s="33">
        <f t="shared" si="30"/>
        <v>25.459794870371407</v>
      </c>
      <c r="M187" s="15">
        <f t="shared" si="22"/>
        <v>16.824034498619014</v>
      </c>
      <c r="N187" s="6"/>
      <c r="O187" s="7">
        <f t="shared" si="23"/>
        <v>21.875099662394927</v>
      </c>
      <c r="P187" s="7"/>
      <c r="Q187" s="46">
        <f t="shared" si="36"/>
        <v>-6.2733324591975198E-3</v>
      </c>
      <c r="R187" s="22">
        <f t="shared" si="34"/>
        <v>1.003881024988194</v>
      </c>
      <c r="S187" s="22">
        <f t="shared" si="35"/>
        <v>3.4829894036788773</v>
      </c>
      <c r="T187" s="39">
        <f t="shared" si="25"/>
        <v>4.8167624512902574E-2</v>
      </c>
      <c r="U187" s="39">
        <f t="shared" si="26"/>
        <v>5.0719775080593887E-2</v>
      </c>
      <c r="V187" s="39">
        <f t="shared" si="27"/>
        <v>-2.5521505676913137E-3</v>
      </c>
      <c r="Y187" s="37"/>
      <c r="Z187" s="37"/>
    </row>
    <row r="188" spans="1:26">
      <c r="A188" s="1">
        <v>1885.12</v>
      </c>
      <c r="B188" s="11">
        <v>5.2</v>
      </c>
      <c r="C188" s="4">
        <v>0.24</v>
      </c>
      <c r="D188" s="11">
        <v>0.27</v>
      </c>
      <c r="E188" s="11">
        <v>8.18251405</v>
      </c>
      <c r="F188" s="4">
        <f t="shared" si="31"/>
        <v>1885.9583333333198</v>
      </c>
      <c r="G188" s="22">
        <f>G177*1/12+G189*11/12</f>
        <v>3.3825000000000003</v>
      </c>
      <c r="H188" s="4">
        <f t="shared" si="28"/>
        <v>193.63730881708665</v>
      </c>
      <c r="I188" s="4">
        <f t="shared" si="29"/>
        <v>8.9371065607886138</v>
      </c>
      <c r="J188" s="33">
        <f t="shared" si="32"/>
        <v>474.97100394406715</v>
      </c>
      <c r="K188" s="4">
        <f t="shared" si="33"/>
        <v>10.054244880887191</v>
      </c>
      <c r="L188" s="33">
        <f t="shared" si="30"/>
        <v>24.66195597401887</v>
      </c>
      <c r="M188" s="15">
        <f t="shared" si="22"/>
        <v>16.304475952278516</v>
      </c>
      <c r="N188" s="6"/>
      <c r="O188" s="7">
        <f t="shared" si="23"/>
        <v>21.192987772511714</v>
      </c>
      <c r="P188" s="7"/>
      <c r="Q188" s="46">
        <f t="shared" si="36"/>
        <v>-1.1325526271278794E-3</v>
      </c>
      <c r="R188" s="22">
        <f t="shared" si="34"/>
        <v>1.0038712279146946</v>
      </c>
      <c r="S188" s="22">
        <f t="shared" si="35"/>
        <v>3.4151967200486206</v>
      </c>
      <c r="T188" s="39">
        <f t="shared" si="25"/>
        <v>4.6530913650104422E-2</v>
      </c>
      <c r="U188" s="39">
        <f t="shared" si="26"/>
        <v>5.4472030734386889E-2</v>
      </c>
      <c r="V188" s="39">
        <f t="shared" si="27"/>
        <v>-7.9411170842824674E-3</v>
      </c>
      <c r="Y188" s="37"/>
      <c r="Z188" s="37"/>
    </row>
    <row r="189" spans="1:26">
      <c r="A189" s="1">
        <v>1886.01</v>
      </c>
      <c r="B189" s="11">
        <v>5.2</v>
      </c>
      <c r="C189" s="4">
        <v>0.23830000000000001</v>
      </c>
      <c r="D189" s="11">
        <v>0.27500000000000002</v>
      </c>
      <c r="E189" s="11">
        <v>7.9922320659999997</v>
      </c>
      <c r="F189" s="4">
        <f t="shared" si="31"/>
        <v>1886.0416666666531</v>
      </c>
      <c r="G189" s="22">
        <v>3.37</v>
      </c>
      <c r="H189" s="4">
        <f t="shared" si="28"/>
        <v>198.24749668373809</v>
      </c>
      <c r="I189" s="4">
        <f t="shared" si="29"/>
        <v>9.0850727807182299</v>
      </c>
      <c r="J189" s="33">
        <f t="shared" si="32"/>
        <v>488.13634427335535</v>
      </c>
      <c r="K189" s="4">
        <f t="shared" si="33"/>
        <v>10.484242613082303</v>
      </c>
      <c r="L189" s="33">
        <f t="shared" si="30"/>
        <v>25.814902822148603</v>
      </c>
      <c r="M189" s="15">
        <f t="shared" si="22"/>
        <v>16.692317470797644</v>
      </c>
      <c r="N189" s="6"/>
      <c r="O189" s="7">
        <f t="shared" si="23"/>
        <v>21.692296410859051</v>
      </c>
      <c r="P189" s="7"/>
      <c r="Q189" s="46">
        <f t="shared" si="36"/>
        <v>-3.8685591279262119E-3</v>
      </c>
      <c r="R189" s="22">
        <f t="shared" si="34"/>
        <v>1.001756475011806</v>
      </c>
      <c r="S189" s="22">
        <f t="shared" si="35"/>
        <v>3.5100427479843779</v>
      </c>
      <c r="T189" s="39">
        <f t="shared" si="25"/>
        <v>4.4323828938781062E-2</v>
      </c>
      <c r="U189" s="39">
        <f t="shared" si="26"/>
        <v>5.3292581073839163E-2</v>
      </c>
      <c r="V189" s="39">
        <f t="shared" si="27"/>
        <v>-8.9687521350581001E-3</v>
      </c>
      <c r="Y189" s="37"/>
      <c r="Z189" s="37"/>
    </row>
    <row r="190" spans="1:26">
      <c r="A190" s="1">
        <v>1886.02</v>
      </c>
      <c r="B190" s="11">
        <v>5.3</v>
      </c>
      <c r="C190" s="4">
        <v>0.23669999999999999</v>
      </c>
      <c r="D190" s="11">
        <v>0.28000000000000003</v>
      </c>
      <c r="E190" s="11">
        <v>7.9922320659999997</v>
      </c>
      <c r="F190" s="4">
        <f t="shared" si="31"/>
        <v>1886.1249999999864</v>
      </c>
      <c r="G190" s="22">
        <f>G189*11/12+G201*1/12</f>
        <v>3.3825000000000003</v>
      </c>
      <c r="H190" s="4">
        <f t="shared" si="28"/>
        <v>202.05994854304075</v>
      </c>
      <c r="I190" s="4">
        <f t="shared" si="29"/>
        <v>9.024073550969387</v>
      </c>
      <c r="J190" s="33">
        <f t="shared" si="32"/>
        <v>499.3752142383799</v>
      </c>
      <c r="K190" s="4">
        <f t="shared" si="33"/>
        <v>10.674865206047437</v>
      </c>
      <c r="L190" s="33">
        <f t="shared" si="30"/>
        <v>26.382086789952151</v>
      </c>
      <c r="M190" s="15">
        <f t="shared" si="22"/>
        <v>17.006648259460992</v>
      </c>
      <c r="N190" s="6"/>
      <c r="O190" s="7">
        <f t="shared" si="23"/>
        <v>22.092422581197699</v>
      </c>
      <c r="P190" s="7"/>
      <c r="Q190" s="46">
        <f t="shared" si="36"/>
        <v>-5.1008240881719666E-3</v>
      </c>
      <c r="R190" s="22">
        <f t="shared" si="34"/>
        <v>1.0017675107673607</v>
      </c>
      <c r="S190" s="22">
        <f t="shared" si="35"/>
        <v>3.5162080503615831</v>
      </c>
      <c r="T190" s="39">
        <f t="shared" si="25"/>
        <v>4.8135797710093131E-2</v>
      </c>
      <c r="U190" s="39">
        <f t="shared" si="26"/>
        <v>5.5086050760473126E-2</v>
      </c>
      <c r="V190" s="39">
        <f t="shared" si="27"/>
        <v>-6.9502530503799953E-3</v>
      </c>
      <c r="Y190" s="37"/>
      <c r="Z190" s="37"/>
    </row>
    <row r="191" spans="1:26">
      <c r="A191" s="1">
        <v>1886.03</v>
      </c>
      <c r="B191" s="11">
        <v>5.19</v>
      </c>
      <c r="C191" s="4">
        <v>0.23499999999999999</v>
      </c>
      <c r="D191" s="11">
        <v>0.28499999999999998</v>
      </c>
      <c r="E191" s="11">
        <v>7.8970910740000004</v>
      </c>
      <c r="F191" s="4">
        <f t="shared" si="31"/>
        <v>1886.2083333333196</v>
      </c>
      <c r="G191" s="22">
        <f>G189*10/12+G201*2/12</f>
        <v>3.3950000000000005</v>
      </c>
      <c r="H191" s="4">
        <f t="shared" si="28"/>
        <v>200.25006488864005</v>
      </c>
      <c r="I191" s="4">
        <f t="shared" si="29"/>
        <v>9.0671994699095197</v>
      </c>
      <c r="J191" s="33">
        <f t="shared" si="32"/>
        <v>496.76963529193313</v>
      </c>
      <c r="K191" s="4">
        <f t="shared" si="33"/>
        <v>10.996390846486014</v>
      </c>
      <c r="L191" s="33">
        <f t="shared" si="30"/>
        <v>27.279257429325806</v>
      </c>
      <c r="M191" s="15">
        <f t="shared" si="22"/>
        <v>16.84326610157013</v>
      </c>
      <c r="N191" s="6"/>
      <c r="O191" s="7">
        <f t="shared" si="23"/>
        <v>21.873223559591622</v>
      </c>
      <c r="P191" s="7"/>
      <c r="Q191" s="46">
        <f t="shared" si="36"/>
        <v>-5.8162972749696701E-3</v>
      </c>
      <c r="R191" s="22">
        <f t="shared" si="34"/>
        <v>1.0017785460191069</v>
      </c>
      <c r="S191" s="22">
        <f t="shared" si="35"/>
        <v>3.564859728035608</v>
      </c>
      <c r="T191" s="39">
        <f t="shared" si="25"/>
        <v>4.7395757552546103E-2</v>
      </c>
      <c r="U191" s="39">
        <f t="shared" si="26"/>
        <v>5.4097412247031906E-2</v>
      </c>
      <c r="V191" s="39">
        <f t="shared" si="27"/>
        <v>-6.7016546944858035E-3</v>
      </c>
      <c r="Y191" s="37"/>
      <c r="Z191" s="37"/>
    </row>
    <row r="192" spans="1:26">
      <c r="A192" s="1">
        <v>1886.04</v>
      </c>
      <c r="B192" s="11">
        <v>5.12</v>
      </c>
      <c r="C192" s="4">
        <v>0.23330000000000001</v>
      </c>
      <c r="D192" s="11">
        <v>0.28999999999999998</v>
      </c>
      <c r="E192" s="11">
        <v>7.8019419829999999</v>
      </c>
      <c r="F192" s="4">
        <f t="shared" si="31"/>
        <v>1886.2916666666529</v>
      </c>
      <c r="G192" s="22">
        <f>G189*9/12+G201*3/12</f>
        <v>3.4075000000000002</v>
      </c>
      <c r="H192" s="4">
        <f t="shared" si="28"/>
        <v>199.95842104431097</v>
      </c>
      <c r="I192" s="4">
        <f t="shared" si="29"/>
        <v>9.1113866464136226</v>
      </c>
      <c r="J192" s="33">
        <f t="shared" si="32"/>
        <v>497.92972752823397</v>
      </c>
      <c r="K192" s="4">
        <f t="shared" si="33"/>
        <v>11.325769941962925</v>
      </c>
      <c r="L192" s="33">
        <f t="shared" si="30"/>
        <v>28.203050973278874</v>
      </c>
      <c r="M192" s="15">
        <f t="shared" si="22"/>
        <v>16.801716131246298</v>
      </c>
      <c r="N192" s="6"/>
      <c r="O192" s="7">
        <f t="shared" si="23"/>
        <v>21.812473807208224</v>
      </c>
      <c r="P192" s="7"/>
      <c r="Q192" s="46">
        <f t="shared" si="36"/>
        <v>-6.1157463251582528E-3</v>
      </c>
      <c r="R192" s="22">
        <f t="shared" si="34"/>
        <v>1.001789580767515</v>
      </c>
      <c r="S192" s="22">
        <f t="shared" si="35"/>
        <v>3.6147527969742783</v>
      </c>
      <c r="T192" s="39">
        <f t="shared" si="25"/>
        <v>5.0004035610122344E-2</v>
      </c>
      <c r="U192" s="39">
        <f t="shared" si="26"/>
        <v>5.463036811154387E-2</v>
      </c>
      <c r="V192" s="39">
        <f t="shared" si="27"/>
        <v>-4.6263325014215262E-3</v>
      </c>
      <c r="Y192" s="37"/>
      <c r="Z192" s="37"/>
    </row>
    <row r="193" spans="1:26">
      <c r="A193" s="1">
        <v>1886.05</v>
      </c>
      <c r="B193" s="11">
        <v>5.0199999999999996</v>
      </c>
      <c r="C193" s="4">
        <v>0.23169999999999999</v>
      </c>
      <c r="D193" s="11">
        <v>0.29499999999999998</v>
      </c>
      <c r="E193" s="11">
        <v>7.6116519010000001</v>
      </c>
      <c r="F193" s="4">
        <f t="shared" si="31"/>
        <v>1886.3749999999861</v>
      </c>
      <c r="G193" s="22">
        <f>G189*8/12+G201*4/12</f>
        <v>3.42</v>
      </c>
      <c r="H193" s="4">
        <f t="shared" si="28"/>
        <v>200.9542764033975</v>
      </c>
      <c r="I193" s="4">
        <f t="shared" si="29"/>
        <v>9.275120685790279</v>
      </c>
      <c r="J193" s="33">
        <f t="shared" si="32"/>
        <v>502.33428911657154</v>
      </c>
      <c r="K193" s="4">
        <f t="shared" si="33"/>
        <v>11.80906604362595</v>
      </c>
      <c r="L193" s="33">
        <f t="shared" si="30"/>
        <v>29.519644479957897</v>
      </c>
      <c r="M193" s="15">
        <f t="shared" ref="M193:M256" si="37">H193/AVERAGE(K73:K192)</f>
        <v>16.863195515097818</v>
      </c>
      <c r="N193" s="6"/>
      <c r="O193" s="7">
        <f t="shared" ref="O193:O256" si="38">J193/AVERAGE(L73:L192)</f>
        <v>21.885839695764258</v>
      </c>
      <c r="P193" s="7"/>
      <c r="Q193" s="46">
        <f t="shared" ref="Q193:Q256" si="39">1/M193-(G193/100-(((E193/E73)^(1/10))-1))</f>
        <v>-5.3582071231189007E-3</v>
      </c>
      <c r="R193" s="22">
        <f t="shared" si="34"/>
        <v>1.0018006150130552</v>
      </c>
      <c r="S193" s="22">
        <f t="shared" si="35"/>
        <v>3.7117516530029881</v>
      </c>
      <c r="T193" s="39">
        <f t="shared" si="25"/>
        <v>5.0527738072549511E-2</v>
      </c>
      <c r="U193" s="39">
        <f t="shared" si="26"/>
        <v>5.3858307806657679E-2</v>
      </c>
      <c r="V193" s="39">
        <f t="shared" si="27"/>
        <v>-3.3305697341081686E-3</v>
      </c>
      <c r="Y193" s="37"/>
      <c r="Z193" s="37"/>
    </row>
    <row r="194" spans="1:26">
      <c r="A194" s="1">
        <v>1886.06</v>
      </c>
      <c r="B194" s="11">
        <v>5.25</v>
      </c>
      <c r="C194" s="4">
        <v>0.23</v>
      </c>
      <c r="D194" s="11">
        <v>0.3</v>
      </c>
      <c r="E194" s="11">
        <v>7.5165028100000004</v>
      </c>
      <c r="F194" s="4">
        <f t="shared" si="31"/>
        <v>1886.4583333333194</v>
      </c>
      <c r="G194" s="22">
        <f>G189*7/12+G201*5/12</f>
        <v>3.4325000000000001</v>
      </c>
      <c r="H194" s="4">
        <f t="shared" si="28"/>
        <v>212.82171249530873</v>
      </c>
      <c r="I194" s="4">
        <f t="shared" si="29"/>
        <v>9.323617880746859</v>
      </c>
      <c r="J194" s="33">
        <f t="shared" si="32"/>
        <v>533.94206543874691</v>
      </c>
      <c r="K194" s="4">
        <f t="shared" si="33"/>
        <v>12.161240714017641</v>
      </c>
      <c r="L194" s="33">
        <f t="shared" si="30"/>
        <v>30.51097516792839</v>
      </c>
      <c r="M194" s="15">
        <f t="shared" si="37"/>
        <v>17.831494055376869</v>
      </c>
      <c r="N194" s="6"/>
      <c r="O194" s="7">
        <f t="shared" si="38"/>
        <v>23.12866698957647</v>
      </c>
      <c r="P194" s="7"/>
      <c r="Q194" s="46">
        <f t="shared" si="39"/>
        <v>-7.2154380820541111E-3</v>
      </c>
      <c r="R194" s="22">
        <f t="shared" si="34"/>
        <v>1.0018116487561965</v>
      </c>
      <c r="S194" s="22">
        <f t="shared" si="35"/>
        <v>3.7655056117860193</v>
      </c>
      <c r="T194" s="39">
        <f t="shared" ref="T194:T257" si="40">(($J314/$J194)^(1/10)-1)</f>
        <v>4.4162914298999656E-2</v>
      </c>
      <c r="U194" s="39">
        <f t="shared" ref="U194:U257" si="41">(($S314/$S194)^(1/10)-1)</f>
        <v>5.4384063894723944E-2</v>
      </c>
      <c r="V194" s="39">
        <f t="shared" ref="V194:V257" si="42">T194-U194</f>
        <v>-1.0221149595724288E-2</v>
      </c>
      <c r="Y194" s="37"/>
      <c r="Z194" s="37"/>
    </row>
    <row r="195" spans="1:26">
      <c r="A195" s="1">
        <v>1886.07</v>
      </c>
      <c r="B195" s="11">
        <v>5.33</v>
      </c>
      <c r="C195" s="4">
        <v>0.2283</v>
      </c>
      <c r="D195" s="11">
        <v>0.30499999999999999</v>
      </c>
      <c r="E195" s="11">
        <v>7.6116519010000001</v>
      </c>
      <c r="F195" s="4">
        <f t="shared" si="31"/>
        <v>1886.5416666666526</v>
      </c>
      <c r="G195" s="22">
        <f>G189*6/12+G201*6/12</f>
        <v>3.4449999999999998</v>
      </c>
      <c r="H195" s="4">
        <f t="shared" si="28"/>
        <v>213.36380343229257</v>
      </c>
      <c r="I195" s="4">
        <f t="shared" si="29"/>
        <v>9.1390161957959464</v>
      </c>
      <c r="J195" s="33">
        <f t="shared" si="32"/>
        <v>537.21281843206566</v>
      </c>
      <c r="K195" s="4">
        <f t="shared" si="33"/>
        <v>12.209373367138694</v>
      </c>
      <c r="L195" s="33">
        <f t="shared" si="30"/>
        <v>30.741071223598507</v>
      </c>
      <c r="M195" s="15">
        <f t="shared" si="37"/>
        <v>17.845845041532197</v>
      </c>
      <c r="N195" s="6"/>
      <c r="O195" s="7">
        <f t="shared" si="38"/>
        <v>23.130067401873358</v>
      </c>
      <c r="P195" s="7"/>
      <c r="Q195" s="46">
        <f t="shared" si="39"/>
        <v>-6.1632867403132729E-3</v>
      </c>
      <c r="R195" s="22">
        <f t="shared" si="34"/>
        <v>1.0018226819974081</v>
      </c>
      <c r="S195" s="22">
        <f t="shared" si="35"/>
        <v>3.7251715870576572</v>
      </c>
      <c r="T195" s="39">
        <f t="shared" si="40"/>
        <v>3.6949247601742119E-2</v>
      </c>
      <c r="U195" s="39">
        <f t="shared" si="41"/>
        <v>5.5975824039454336E-2</v>
      </c>
      <c r="V195" s="39">
        <f t="shared" si="42"/>
        <v>-1.9026576437712217E-2</v>
      </c>
      <c r="Y195" s="37"/>
      <c r="Z195" s="37"/>
    </row>
    <row r="196" spans="1:26">
      <c r="A196" s="1">
        <v>1886.08</v>
      </c>
      <c r="B196" s="11">
        <v>5.37</v>
      </c>
      <c r="C196" s="4">
        <v>0.22670000000000001</v>
      </c>
      <c r="D196" s="11">
        <v>0.31</v>
      </c>
      <c r="E196" s="11">
        <v>7.7067928930000003</v>
      </c>
      <c r="F196" s="4">
        <f t="shared" si="31"/>
        <v>1886.6249999999859</v>
      </c>
      <c r="G196" s="22">
        <f>G189*5/12+G201*7/12</f>
        <v>3.4575</v>
      </c>
      <c r="H196" s="4">
        <f t="shared" si="28"/>
        <v>212.31127172058549</v>
      </c>
      <c r="I196" s="4">
        <f t="shared" si="29"/>
        <v>8.9629358098802108</v>
      </c>
      <c r="J196" s="33">
        <f t="shared" si="32"/>
        <v>536.44331961967805</v>
      </c>
      <c r="K196" s="4">
        <f t="shared" si="33"/>
        <v>12.256330397277747</v>
      </c>
      <c r="L196" s="33">
        <f t="shared" si="30"/>
        <v>30.967863888659252</v>
      </c>
      <c r="M196" s="15">
        <f t="shared" si="37"/>
        <v>17.72391279961926</v>
      </c>
      <c r="N196" s="6"/>
      <c r="O196" s="7">
        <f t="shared" si="38"/>
        <v>22.954973839219793</v>
      </c>
      <c r="P196" s="7"/>
      <c r="Q196" s="46">
        <f t="shared" si="39"/>
        <v>-5.6081304491678724E-3</v>
      </c>
      <c r="R196" s="22">
        <f t="shared" si="34"/>
        <v>1.0018337147371585</v>
      </c>
      <c r="S196" s="22">
        <f t="shared" si="35"/>
        <v>3.6858900200017954</v>
      </c>
      <c r="T196" s="39">
        <f t="shared" si="40"/>
        <v>3.14492943165261E-2</v>
      </c>
      <c r="U196" s="39">
        <f t="shared" si="41"/>
        <v>5.7550837080464268E-2</v>
      </c>
      <c r="V196" s="39">
        <f t="shared" si="42"/>
        <v>-2.6101542763938168E-2</v>
      </c>
      <c r="Y196" s="37"/>
      <c r="Z196" s="37"/>
    </row>
    <row r="197" spans="1:26">
      <c r="A197" s="1">
        <v>1886.09</v>
      </c>
      <c r="B197" s="11">
        <v>5.51</v>
      </c>
      <c r="C197" s="4">
        <v>0.22500000000000001</v>
      </c>
      <c r="D197" s="11">
        <v>0.315</v>
      </c>
      <c r="E197" s="11">
        <v>7.7067928930000003</v>
      </c>
      <c r="F197" s="4">
        <f t="shared" si="31"/>
        <v>1886.7083333333192</v>
      </c>
      <c r="G197" s="22">
        <f>G189*4/12+G201*8/12</f>
        <v>3.4699999999999998</v>
      </c>
      <c r="H197" s="4">
        <f t="shared" si="28"/>
        <v>217.8463886741948</v>
      </c>
      <c r="I197" s="4">
        <f t="shared" si="29"/>
        <v>8.8957236754435272</v>
      </c>
      <c r="J197" s="33">
        <f t="shared" si="32"/>
        <v>552.30186282072532</v>
      </c>
      <c r="K197" s="4">
        <f t="shared" si="33"/>
        <v>12.454013145620937</v>
      </c>
      <c r="L197" s="33">
        <f t="shared" si="30"/>
        <v>31.574425914433483</v>
      </c>
      <c r="M197" s="15">
        <f t="shared" si="37"/>
        <v>18.14714392580002</v>
      </c>
      <c r="N197" s="6"/>
      <c r="O197" s="7">
        <f t="shared" si="38"/>
        <v>23.484613598095905</v>
      </c>
      <c r="P197" s="7"/>
      <c r="Q197" s="46">
        <f t="shared" si="39"/>
        <v>-7.95345627047922E-3</v>
      </c>
      <c r="R197" s="22">
        <f t="shared" si="34"/>
        <v>1.0018447469759157</v>
      </c>
      <c r="S197" s="22">
        <f t="shared" si="35"/>
        <v>3.6926488908510184</v>
      </c>
      <c r="T197" s="39">
        <f t="shared" si="40"/>
        <v>3.4115279701617096E-2</v>
      </c>
      <c r="U197" s="39">
        <f t="shared" si="41"/>
        <v>5.781086342808428E-2</v>
      </c>
      <c r="V197" s="39">
        <f t="shared" si="42"/>
        <v>-2.3695583726467184E-2</v>
      </c>
      <c r="Y197" s="37"/>
      <c r="Z197" s="37"/>
    </row>
    <row r="198" spans="1:26">
      <c r="A198" s="1">
        <v>1886.1</v>
      </c>
      <c r="B198" s="11">
        <v>5.65</v>
      </c>
      <c r="C198" s="4">
        <v>0.2233</v>
      </c>
      <c r="D198" s="11">
        <v>0.32</v>
      </c>
      <c r="E198" s="11">
        <v>7.7067928930000003</v>
      </c>
      <c r="F198" s="4">
        <f t="shared" si="31"/>
        <v>1886.7916666666524</v>
      </c>
      <c r="G198" s="22">
        <f>G189*3/12+G201*9/12</f>
        <v>3.4824999999999999</v>
      </c>
      <c r="H198" s="4">
        <f t="shared" si="28"/>
        <v>223.3815056278041</v>
      </c>
      <c r="I198" s="4">
        <f t="shared" si="29"/>
        <v>8.8285115410068418</v>
      </c>
      <c r="J198" s="33">
        <f t="shared" si="32"/>
        <v>568.20017098023357</v>
      </c>
      <c r="K198" s="4">
        <f t="shared" si="33"/>
        <v>12.651695893964128</v>
      </c>
      <c r="L198" s="33">
        <f t="shared" si="30"/>
        <v>32.181248621889338</v>
      </c>
      <c r="M198" s="15">
        <f t="shared" si="37"/>
        <v>18.562381342866558</v>
      </c>
      <c r="N198" s="6"/>
      <c r="O198" s="7">
        <f t="shared" si="38"/>
        <v>24.001461288727924</v>
      </c>
      <c r="P198" s="7"/>
      <c r="Q198" s="46">
        <f t="shared" si="39"/>
        <v>-1.1092002599045241E-2</v>
      </c>
      <c r="R198" s="22">
        <f t="shared" si="34"/>
        <v>1.0018557787141473</v>
      </c>
      <c r="S198" s="22">
        <f t="shared" si="35"/>
        <v>3.6994608937255347</v>
      </c>
      <c r="T198" s="39">
        <f t="shared" si="40"/>
        <v>3.0775345256867537E-2</v>
      </c>
      <c r="U198" s="39">
        <f t="shared" si="41"/>
        <v>5.4914522982869363E-2</v>
      </c>
      <c r="V198" s="39">
        <f t="shared" si="42"/>
        <v>-2.4139177726001826E-2</v>
      </c>
      <c r="Y198" s="37"/>
      <c r="Z198" s="37"/>
    </row>
    <row r="199" spans="1:26">
      <c r="A199" s="1">
        <v>1886.11</v>
      </c>
      <c r="B199" s="11">
        <v>5.79</v>
      </c>
      <c r="C199" s="4">
        <v>0.22170000000000001</v>
      </c>
      <c r="D199" s="11">
        <v>0.32500000000000001</v>
      </c>
      <c r="E199" s="11">
        <v>7.7067928930000003</v>
      </c>
      <c r="F199" s="4">
        <f t="shared" si="31"/>
        <v>1886.8749999999857</v>
      </c>
      <c r="G199" s="22">
        <f>G189*2/12+G201*10/12</f>
        <v>3.4950000000000001</v>
      </c>
      <c r="H199" s="4">
        <f t="shared" si="28"/>
        <v>228.91662258141341</v>
      </c>
      <c r="I199" s="4">
        <f t="shared" si="29"/>
        <v>8.7652530615370221</v>
      </c>
      <c r="J199" s="33">
        <f t="shared" si="32"/>
        <v>584.13743152821462</v>
      </c>
      <c r="K199" s="4">
        <f t="shared" si="33"/>
        <v>12.849378642307316</v>
      </c>
      <c r="L199" s="33">
        <f t="shared" si="30"/>
        <v>32.788370508923968</v>
      </c>
      <c r="M199" s="15">
        <f t="shared" si="37"/>
        <v>18.968312634942826</v>
      </c>
      <c r="N199" s="6"/>
      <c r="O199" s="7">
        <f t="shared" si="38"/>
        <v>24.504279362629486</v>
      </c>
      <c r="P199" s="7"/>
      <c r="Q199" s="46">
        <f t="shared" si="39"/>
        <v>-1.3247391881082038E-2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c r="A200" s="1">
        <v>1886.12</v>
      </c>
      <c r="B200" s="11">
        <v>5.64</v>
      </c>
      <c r="C200" s="4">
        <v>0.22</v>
      </c>
      <c r="D200" s="11">
        <v>0.33</v>
      </c>
      <c r="E200" s="11">
        <v>7.8019419829999999</v>
      </c>
      <c r="F200" s="4">
        <f t="shared" si="31"/>
        <v>1886.9583333333189</v>
      </c>
      <c r="G200" s="22">
        <f>G189*1/12+G201*11/12</f>
        <v>3.5074999999999998</v>
      </c>
      <c r="H200" s="4">
        <f t="shared" si="28"/>
        <v>220.26669818162378</v>
      </c>
      <c r="I200" s="4">
        <f t="shared" si="29"/>
        <v>8.5919634042477355</v>
      </c>
      <c r="J200" s="33">
        <f t="shared" si="32"/>
        <v>563.89205157291542</v>
      </c>
      <c r="K200" s="4">
        <f t="shared" si="33"/>
        <v>12.887945106371603</v>
      </c>
      <c r="L200" s="33">
        <f t="shared" si="30"/>
        <v>32.993683868628025</v>
      </c>
      <c r="M200" s="15">
        <f t="shared" si="37"/>
        <v>18.194057556886431</v>
      </c>
      <c r="N200" s="6"/>
      <c r="O200" s="7">
        <f t="shared" si="38"/>
        <v>23.485324841739725</v>
      </c>
      <c r="P200" s="7"/>
      <c r="Q200" s="46">
        <f t="shared" si="39"/>
        <v>-1.1670475276021233E-2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c r="A201" s="1">
        <v>1887.01</v>
      </c>
      <c r="B201" s="11">
        <v>5.58</v>
      </c>
      <c r="C201" s="4">
        <v>0.2225</v>
      </c>
      <c r="D201" s="11">
        <v>0.33250000000000002</v>
      </c>
      <c r="E201" s="11">
        <v>7.9922320659999997</v>
      </c>
      <c r="F201" s="4">
        <f t="shared" si="31"/>
        <v>1887.0416666666522</v>
      </c>
      <c r="G201" s="22">
        <v>3.52</v>
      </c>
      <c r="H201" s="4">
        <f t="shared" si="28"/>
        <v>212.7348137490882</v>
      </c>
      <c r="I201" s="4">
        <f t="shared" si="29"/>
        <v>8.4827053869484086</v>
      </c>
      <c r="J201" s="33">
        <f t="shared" si="32"/>
        <v>546.41978294879209</v>
      </c>
      <c r="K201" s="4">
        <f t="shared" si="33"/>
        <v>12.676402432181332</v>
      </c>
      <c r="L201" s="33">
        <f t="shared" si="30"/>
        <v>32.559960184672647</v>
      </c>
      <c r="M201" s="15">
        <f t="shared" si="37"/>
        <v>17.512222096304949</v>
      </c>
      <c r="N201" s="6"/>
      <c r="O201" s="7">
        <f t="shared" si="38"/>
        <v>22.590754381510632</v>
      </c>
      <c r="P201" s="7"/>
      <c r="Q201" s="46">
        <f t="shared" si="39"/>
        <v>-9.0202886756547418E-3</v>
      </c>
      <c r="R201" s="22">
        <f t="shared" si="34"/>
        <v>1.0018888709303571</v>
      </c>
      <c r="S201" s="22">
        <f t="shared" si="35"/>
        <v>3.5873521530383266</v>
      </c>
      <c r="T201" s="39">
        <f t="shared" si="40"/>
        <v>3.889511615068808E-2</v>
      </c>
      <c r="U201" s="39">
        <f t="shared" si="41"/>
        <v>5.9516530340948393E-2</v>
      </c>
      <c r="V201" s="39">
        <f t="shared" si="42"/>
        <v>-2.0621414190260312E-2</v>
      </c>
      <c r="Y201" s="37"/>
      <c r="Z201" s="37"/>
    </row>
    <row r="202" spans="1:26">
      <c r="A202" s="1">
        <v>1887.02</v>
      </c>
      <c r="B202" s="11">
        <v>5.54</v>
      </c>
      <c r="C202" s="4">
        <v>0.22500000000000001</v>
      </c>
      <c r="D202" s="11">
        <v>0.33500000000000002</v>
      </c>
      <c r="E202" s="11">
        <v>8.0873811569999994</v>
      </c>
      <c r="F202" s="4">
        <f t="shared" si="31"/>
        <v>1887.1249999999854</v>
      </c>
      <c r="G202" s="22">
        <f>G201*11/12+G213*1/12</f>
        <v>3.5324999999999998</v>
      </c>
      <c r="H202" s="4">
        <f t="shared" ref="H202:H265" si="43">B202*$E$1839/E202</f>
        <v>208.72492185420566</v>
      </c>
      <c r="I202" s="4">
        <f t="shared" ref="I202:I265" si="44">C202*$E$1839/E202</f>
        <v>8.4770952016599779</v>
      </c>
      <c r="J202" s="33">
        <f t="shared" si="32"/>
        <v>537.93466549029472</v>
      </c>
      <c r="K202" s="4">
        <f t="shared" si="33"/>
        <v>12.621452855804854</v>
      </c>
      <c r="L202" s="33">
        <f t="shared" ref="L202:L265" si="45">K202*(J202/H202)</f>
        <v>32.528540241741645</v>
      </c>
      <c r="M202" s="15">
        <f t="shared" si="37"/>
        <v>17.125366596972309</v>
      </c>
      <c r="N202" s="6"/>
      <c r="O202" s="7">
        <f t="shared" si="38"/>
        <v>22.080922961887403</v>
      </c>
      <c r="P202" s="7"/>
      <c r="Q202" s="46">
        <f t="shared" si="39"/>
        <v>-4.1399718116107778E-3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c r="A203" s="1">
        <v>1887.03</v>
      </c>
      <c r="B203" s="11">
        <v>5.67</v>
      </c>
      <c r="C203" s="4">
        <v>0.22750000000000001</v>
      </c>
      <c r="D203" s="11">
        <v>0.33750000000000002</v>
      </c>
      <c r="E203" s="11">
        <v>8.0873811569999994</v>
      </c>
      <c r="F203" s="4">
        <f t="shared" ref="F203:F266" si="46">F202+1/12</f>
        <v>1887.2083333333187</v>
      </c>
      <c r="G203" s="22">
        <f>G201*10/12+G213*2/12</f>
        <v>3.5450000000000004</v>
      </c>
      <c r="H203" s="4">
        <f t="shared" si="43"/>
        <v>213.62279908183143</v>
      </c>
      <c r="I203" s="4">
        <f t="shared" si="44"/>
        <v>8.5712851483450887</v>
      </c>
      <c r="J203" s="33">
        <f t="shared" ref="J203:J266" si="47">J202*((H203+(I203/12))/H202)</f>
        <v>552.39853755052195</v>
      </c>
      <c r="K203" s="4">
        <f t="shared" ref="K203:K266" si="48">D203*$E$1839/E203</f>
        <v>12.715642802489967</v>
      </c>
      <c r="L203" s="33">
        <f t="shared" si="45"/>
        <v>32.880865330388211</v>
      </c>
      <c r="M203" s="15">
        <f t="shared" si="37"/>
        <v>17.473213711513754</v>
      </c>
      <c r="N203" s="6"/>
      <c r="O203" s="7">
        <f t="shared" si="38"/>
        <v>22.51743823312971</v>
      </c>
      <c r="P203" s="7"/>
      <c r="Q203" s="46">
        <f t="shared" si="39"/>
        <v>-9.7436043927961319E-4</v>
      </c>
      <c r="R203" s="22">
        <f t="shared" ref="R203:R266" si="49">((G203/G204+G203/1200+((1+G204/1200)^(-119))*(1-G203/G204)))</f>
        <v>1.0019109299137525</v>
      </c>
      <c r="S203" s="22">
        <f t="shared" ref="S203:S266" si="50">S202*R202*E202/E203</f>
        <v>3.5585909611457986</v>
      </c>
      <c r="T203" s="39">
        <f t="shared" si="40"/>
        <v>3.7767384509683977E-2</v>
      </c>
      <c r="U203" s="39">
        <f t="shared" si="41"/>
        <v>6.1043721247201255E-2</v>
      </c>
      <c r="V203" s="39">
        <f t="shared" si="42"/>
        <v>-2.3276336737517278E-2</v>
      </c>
      <c r="Y203" s="37"/>
      <c r="Z203" s="37"/>
    </row>
    <row r="204" spans="1:26">
      <c r="A204" s="1">
        <v>1887.04</v>
      </c>
      <c r="B204" s="11">
        <v>5.8</v>
      </c>
      <c r="C204" s="4">
        <v>0.23</v>
      </c>
      <c r="D204" s="11">
        <v>0.34</v>
      </c>
      <c r="E204" s="11">
        <v>8.0873811569999994</v>
      </c>
      <c r="F204" s="4">
        <f t="shared" si="46"/>
        <v>1887.291666666652</v>
      </c>
      <c r="G204" s="22">
        <f>G201*9/12+G213*3/12</f>
        <v>3.5575000000000001</v>
      </c>
      <c r="H204" s="4">
        <f t="shared" si="43"/>
        <v>218.5206763094572</v>
      </c>
      <c r="I204" s="4">
        <f t="shared" si="44"/>
        <v>8.6654750950301995</v>
      </c>
      <c r="J204" s="33">
        <f t="shared" si="47"/>
        <v>566.93106815333545</v>
      </c>
      <c r="K204" s="4">
        <f t="shared" si="48"/>
        <v>12.809832749175078</v>
      </c>
      <c r="L204" s="33">
        <f t="shared" si="45"/>
        <v>33.233890202092077</v>
      </c>
      <c r="M204" s="15">
        <f t="shared" si="37"/>
        <v>17.822983639100713</v>
      </c>
      <c r="N204" s="6"/>
      <c r="O204" s="7">
        <f t="shared" si="38"/>
        <v>22.95367744890201</v>
      </c>
      <c r="P204" s="7"/>
      <c r="Q204" s="46">
        <f t="shared" si="39"/>
        <v>-4.9207840008725148E-3</v>
      </c>
      <c r="R204" s="22">
        <f t="shared" si="49"/>
        <v>1.0019219586586225</v>
      </c>
      <c r="S204" s="22">
        <f t="shared" si="50"/>
        <v>3.5653911790642616</v>
      </c>
      <c r="T204" s="39">
        <f t="shared" si="40"/>
        <v>3.3729802457283853E-2</v>
      </c>
      <c r="U204" s="39">
        <f t="shared" si="41"/>
        <v>6.2751083190132118E-2</v>
      </c>
      <c r="V204" s="39">
        <f t="shared" si="42"/>
        <v>-2.9021280732848265E-2</v>
      </c>
      <c r="Y204" s="37"/>
      <c r="Z204" s="37"/>
    </row>
    <row r="205" spans="1:26">
      <c r="A205" s="1">
        <v>1887.05</v>
      </c>
      <c r="B205" s="11">
        <v>5.9</v>
      </c>
      <c r="C205" s="4">
        <v>0.23250000000000001</v>
      </c>
      <c r="D205" s="11">
        <v>0.34250000000000003</v>
      </c>
      <c r="E205" s="11">
        <v>8.0873811569999994</v>
      </c>
      <c r="F205" s="4">
        <f t="shared" si="46"/>
        <v>1887.3749999999852</v>
      </c>
      <c r="G205" s="22">
        <f>G201*8/12+G213*4/12</f>
        <v>3.5700000000000003</v>
      </c>
      <c r="H205" s="4">
        <f t="shared" si="43"/>
        <v>222.28827417686165</v>
      </c>
      <c r="I205" s="4">
        <f t="shared" si="44"/>
        <v>8.7596650417153104</v>
      </c>
      <c r="J205" s="33">
        <f t="shared" si="47"/>
        <v>578.59958475002588</v>
      </c>
      <c r="K205" s="4">
        <f t="shared" si="48"/>
        <v>12.904022695860188</v>
      </c>
      <c r="L205" s="33">
        <f t="shared" si="45"/>
        <v>33.588196233370148</v>
      </c>
      <c r="M205" s="15">
        <f t="shared" si="37"/>
        <v>18.075445427458249</v>
      </c>
      <c r="N205" s="6"/>
      <c r="O205" s="7">
        <f t="shared" si="38"/>
        <v>23.264710044683639</v>
      </c>
      <c r="P205" s="7"/>
      <c r="Q205" s="46">
        <f t="shared" si="39"/>
        <v>-7.5842111504657583E-3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c r="A206" s="1">
        <v>1887.06</v>
      </c>
      <c r="B206" s="11">
        <v>5.73</v>
      </c>
      <c r="C206" s="4">
        <v>0.23499999999999999</v>
      </c>
      <c r="D206" s="11">
        <v>0.34499999999999997</v>
      </c>
      <c r="E206" s="11">
        <v>7.9922320659999997</v>
      </c>
      <c r="F206" s="4">
        <f t="shared" si="46"/>
        <v>1887.4583333333185</v>
      </c>
      <c r="G206" s="22">
        <f>G201*7/12+G213*5/12</f>
        <v>3.5825</v>
      </c>
      <c r="H206" s="4">
        <f t="shared" si="43"/>
        <v>218.45349153804221</v>
      </c>
      <c r="I206" s="4">
        <f t="shared" si="44"/>
        <v>8.9592618693612405</v>
      </c>
      <c r="J206" s="33">
        <f t="shared" si="47"/>
        <v>570.56129206033029</v>
      </c>
      <c r="K206" s="4">
        <f t="shared" si="48"/>
        <v>13.152958914594162</v>
      </c>
      <c r="L206" s="33">
        <f t="shared" si="45"/>
        <v>34.353166799443962</v>
      </c>
      <c r="M206" s="15">
        <f t="shared" si="37"/>
        <v>17.70769566327299</v>
      </c>
      <c r="N206" s="6"/>
      <c r="O206" s="7">
        <f t="shared" si="38"/>
        <v>22.781332053852918</v>
      </c>
      <c r="P206" s="7"/>
      <c r="Q206" s="46">
        <f t="shared" si="39"/>
        <v>-2.3459262036217912E-3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c r="A207" s="1">
        <v>1887.07</v>
      </c>
      <c r="B207" s="11">
        <v>5.59</v>
      </c>
      <c r="C207" s="4">
        <v>0.23749999999999999</v>
      </c>
      <c r="D207" s="11">
        <v>0.34749999999999998</v>
      </c>
      <c r="E207" s="11">
        <v>7.8970910740000004</v>
      </c>
      <c r="F207" s="4">
        <f t="shared" si="46"/>
        <v>1887.5416666666517</v>
      </c>
      <c r="G207" s="22">
        <f>G201*6/12+G213*6/12</f>
        <v>3.5949999999999998</v>
      </c>
      <c r="H207" s="4">
        <f t="shared" si="43"/>
        <v>215.68359590125198</v>
      </c>
      <c r="I207" s="4">
        <f t="shared" si="44"/>
        <v>9.163659038738345</v>
      </c>
      <c r="J207" s="33">
        <f t="shared" si="47"/>
        <v>565.321308039423</v>
      </c>
      <c r="K207" s="4">
        <f t="shared" si="48"/>
        <v>13.40788006720663</v>
      </c>
      <c r="L207" s="33">
        <f t="shared" si="45"/>
        <v>35.14296145683354</v>
      </c>
      <c r="M207" s="15">
        <f t="shared" si="37"/>
        <v>17.431460535613073</v>
      </c>
      <c r="N207" s="6"/>
      <c r="O207" s="7">
        <f t="shared" si="38"/>
        <v>22.416555953423345</v>
      </c>
      <c r="P207" s="7"/>
      <c r="Q207" s="46">
        <f t="shared" si="39"/>
        <v>-3.6613784970699961E-3</v>
      </c>
      <c r="R207" s="22">
        <f t="shared" si="49"/>
        <v>1.0019550419114911</v>
      </c>
      <c r="S207" s="22">
        <f t="shared" si="50"/>
        <v>3.6725183661029361</v>
      </c>
      <c r="T207" s="39">
        <f t="shared" si="40"/>
        <v>4.645836123488789E-2</v>
      </c>
      <c r="U207" s="39">
        <f t="shared" si="41"/>
        <v>6.2212256832081314E-2</v>
      </c>
      <c r="V207" s="39">
        <f t="shared" si="42"/>
        <v>-1.5753895597193424E-2</v>
      </c>
      <c r="Y207" s="37"/>
      <c r="Z207" s="37"/>
    </row>
    <row r="208" spans="1:26">
      <c r="A208" s="1">
        <v>1887.08</v>
      </c>
      <c r="B208" s="11">
        <v>5.45</v>
      </c>
      <c r="C208" s="4">
        <v>0.24</v>
      </c>
      <c r="D208" s="11">
        <v>0.35</v>
      </c>
      <c r="E208" s="11">
        <v>7.9922320659999997</v>
      </c>
      <c r="F208" s="4">
        <f t="shared" si="46"/>
        <v>1887.624999999985</v>
      </c>
      <c r="G208" s="22">
        <f>G201*5/12+G213*7/12</f>
        <v>3.6074999999999999</v>
      </c>
      <c r="H208" s="4">
        <f t="shared" si="43"/>
        <v>207.77862633199473</v>
      </c>
      <c r="I208" s="4">
        <f t="shared" si="44"/>
        <v>9.1498844623263746</v>
      </c>
      <c r="J208" s="33">
        <f t="shared" si="47"/>
        <v>546.6003864707501</v>
      </c>
      <c r="K208" s="4">
        <f t="shared" si="48"/>
        <v>13.343581507559295</v>
      </c>
      <c r="L208" s="33">
        <f t="shared" si="45"/>
        <v>35.102777112800467</v>
      </c>
      <c r="M208" s="15">
        <f t="shared" si="37"/>
        <v>16.739849614820709</v>
      </c>
      <c r="N208" s="6"/>
      <c r="O208" s="7">
        <f t="shared" si="38"/>
        <v>21.520614675737047</v>
      </c>
      <c r="P208" s="7"/>
      <c r="Q208" s="46">
        <f t="shared" si="39"/>
        <v>3.4779576235530324E-3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c r="A209" s="1">
        <v>1887.09</v>
      </c>
      <c r="B209" s="11">
        <v>5.38</v>
      </c>
      <c r="C209" s="4">
        <v>0.24249999999999999</v>
      </c>
      <c r="D209" s="11">
        <v>0.35249999999999998</v>
      </c>
      <c r="E209" s="11">
        <v>7.8970910740000004</v>
      </c>
      <c r="F209" s="4">
        <f t="shared" si="46"/>
        <v>1887.7083333333183</v>
      </c>
      <c r="G209" s="22">
        <f>G201*4/12+G213*8/12</f>
        <v>3.62</v>
      </c>
      <c r="H209" s="4">
        <f t="shared" si="43"/>
        <v>207.58099211963074</v>
      </c>
      <c r="I209" s="4">
        <f t="shared" si="44"/>
        <v>9.3565781763959937</v>
      </c>
      <c r="J209" s="33">
        <f t="shared" si="47"/>
        <v>548.13165802659069</v>
      </c>
      <c r="K209" s="4">
        <f t="shared" si="48"/>
        <v>13.600799204864281</v>
      </c>
      <c r="L209" s="33">
        <f t="shared" si="45"/>
        <v>35.913830753600969</v>
      </c>
      <c r="M209" s="15">
        <f t="shared" si="37"/>
        <v>16.676629667380148</v>
      </c>
      <c r="N209" s="6"/>
      <c r="O209" s="7">
        <f t="shared" si="38"/>
        <v>21.434140136239723</v>
      </c>
      <c r="P209" s="7"/>
      <c r="Q209" s="46">
        <f t="shared" si="39"/>
        <v>3.3621784870726812E-3</v>
      </c>
      <c r="R209" s="22">
        <f t="shared" si="49"/>
        <v>1.0019770949332516</v>
      </c>
      <c r="S209" s="22">
        <f t="shared" si="50"/>
        <v>3.6869328329594402</v>
      </c>
      <c r="T209" s="39">
        <f t="shared" si="40"/>
        <v>5.4261979497677526E-2</v>
      </c>
      <c r="U209" s="39">
        <f t="shared" si="41"/>
        <v>5.4736357356398146E-2</v>
      </c>
      <c r="V209" s="39">
        <f t="shared" si="42"/>
        <v>-4.7437785872062044E-4</v>
      </c>
      <c r="Y209" s="37"/>
      <c r="Z209" s="37"/>
    </row>
    <row r="210" spans="1:26">
      <c r="A210" s="1">
        <v>1887.1</v>
      </c>
      <c r="B210" s="11">
        <v>5.2</v>
      </c>
      <c r="C210" s="4">
        <v>0.245</v>
      </c>
      <c r="D210" s="11">
        <v>0.35499999999999998</v>
      </c>
      <c r="E210" s="11">
        <v>7.9922320659999997</v>
      </c>
      <c r="F210" s="4">
        <f t="shared" si="46"/>
        <v>1887.7916666666515</v>
      </c>
      <c r="G210" s="22">
        <f>G201*3/12+G213*9/12</f>
        <v>3.6324999999999998</v>
      </c>
      <c r="H210" s="4">
        <f t="shared" si="43"/>
        <v>198.24749668373809</v>
      </c>
      <c r="I210" s="4">
        <f t="shared" si="44"/>
        <v>9.340507055291507</v>
      </c>
      <c r="J210" s="33">
        <f t="shared" si="47"/>
        <v>525.54128508834276</v>
      </c>
      <c r="K210" s="4">
        <f t="shared" si="48"/>
        <v>13.534204100524427</v>
      </c>
      <c r="L210" s="33">
        <f t="shared" si="45"/>
        <v>35.878299270454164</v>
      </c>
      <c r="M210" s="15">
        <f t="shared" si="37"/>
        <v>15.880666812517315</v>
      </c>
      <c r="N210" s="6"/>
      <c r="O210" s="7">
        <f t="shared" si="38"/>
        <v>20.408601387649568</v>
      </c>
      <c r="P210" s="7"/>
      <c r="Q210" s="46">
        <f t="shared" si="39"/>
        <v>7.4165025414431179E-3</v>
      </c>
      <c r="R210" s="22">
        <f t="shared" si="49"/>
        <v>1.0019881207014731</v>
      </c>
      <c r="S210" s="22">
        <f t="shared" si="50"/>
        <v>3.6502455519905932</v>
      </c>
      <c r="T210" s="39">
        <f t="shared" si="40"/>
        <v>5.7083066914884295E-2</v>
      </c>
      <c r="U210" s="39">
        <f t="shared" si="41"/>
        <v>5.7623650152356376E-2</v>
      </c>
      <c r="V210" s="39">
        <f t="shared" si="42"/>
        <v>-5.4058323747208092E-4</v>
      </c>
      <c r="Y210" s="37"/>
      <c r="Z210" s="37"/>
    </row>
    <row r="211" spans="1:26">
      <c r="A211" s="1">
        <v>1887.11</v>
      </c>
      <c r="B211" s="11">
        <v>5.3</v>
      </c>
      <c r="C211" s="4">
        <v>0.2475</v>
      </c>
      <c r="D211" s="11">
        <v>0.35749999999999998</v>
      </c>
      <c r="E211" s="11">
        <v>8.0873811569999994</v>
      </c>
      <c r="F211" s="4">
        <f t="shared" si="46"/>
        <v>1887.8749999999848</v>
      </c>
      <c r="G211" s="22">
        <f>G201*2/12+G213*10/12</f>
        <v>3.6450000000000005</v>
      </c>
      <c r="H211" s="4">
        <f t="shared" si="43"/>
        <v>199.68268697243499</v>
      </c>
      <c r="I211" s="4">
        <f t="shared" si="44"/>
        <v>9.3248047218259735</v>
      </c>
      <c r="J211" s="33">
        <f t="shared" si="47"/>
        <v>531.40583616469257</v>
      </c>
      <c r="K211" s="4">
        <f t="shared" si="48"/>
        <v>13.469162375970853</v>
      </c>
      <c r="L211" s="33">
        <f t="shared" si="45"/>
        <v>35.844827628090123</v>
      </c>
      <c r="M211" s="15">
        <f t="shared" si="37"/>
        <v>15.950712201066775</v>
      </c>
      <c r="N211" s="6"/>
      <c r="O211" s="7">
        <f t="shared" si="38"/>
        <v>20.495857279505195</v>
      </c>
      <c r="P211" s="7"/>
      <c r="Q211" s="46">
        <f t="shared" si="39"/>
        <v>1.0122384862189325E-2</v>
      </c>
      <c r="R211" s="22">
        <f t="shared" si="49"/>
        <v>1.0019991459752047</v>
      </c>
      <c r="S211" s="22">
        <f t="shared" si="50"/>
        <v>3.6144716860752424</v>
      </c>
      <c r="T211" s="39">
        <f t="shared" si="40"/>
        <v>5.2464919453968584E-2</v>
      </c>
      <c r="U211" s="39">
        <f t="shared" si="41"/>
        <v>5.8999124724486984E-2</v>
      </c>
      <c r="V211" s="39">
        <f t="shared" si="42"/>
        <v>-6.5342052705184006E-3</v>
      </c>
      <c r="Y211" s="37"/>
      <c r="Z211" s="37"/>
    </row>
    <row r="212" spans="1:26">
      <c r="A212" s="1">
        <v>1887.12</v>
      </c>
      <c r="B212" s="11">
        <v>5.27</v>
      </c>
      <c r="C212" s="4">
        <v>0.25</v>
      </c>
      <c r="D212" s="11">
        <v>0.36</v>
      </c>
      <c r="E212" s="11">
        <v>8.2776793390000005</v>
      </c>
      <c r="F212" s="4">
        <f t="shared" si="46"/>
        <v>1887.958333333318</v>
      </c>
      <c r="G212" s="22">
        <f>G201*1/12+G213*11/12</f>
        <v>3.6574999999999998</v>
      </c>
      <c r="H212" s="4">
        <f t="shared" si="43"/>
        <v>193.98782366870324</v>
      </c>
      <c r="I212" s="4">
        <f t="shared" si="44"/>
        <v>9.2024584283066062</v>
      </c>
      <c r="J212" s="33">
        <f t="shared" si="47"/>
        <v>518.29121102711474</v>
      </c>
      <c r="K212" s="4">
        <f t="shared" si="48"/>
        <v>13.251540136761511</v>
      </c>
      <c r="L212" s="33">
        <f t="shared" si="45"/>
        <v>35.405092214375955</v>
      </c>
      <c r="M212" s="15">
        <f t="shared" si="37"/>
        <v>15.455513454469948</v>
      </c>
      <c r="N212" s="6"/>
      <c r="O212" s="7">
        <f t="shared" si="38"/>
        <v>19.857946875058207</v>
      </c>
      <c r="P212" s="7"/>
      <c r="Q212" s="46">
        <f t="shared" si="39"/>
        <v>1.429702825508912E-2</v>
      </c>
      <c r="R212" s="22">
        <f t="shared" si="49"/>
        <v>1.0020101707549067</v>
      </c>
      <c r="S212" s="22">
        <f t="shared" si="50"/>
        <v>3.5384371951168614</v>
      </c>
      <c r="T212" s="39">
        <f t="shared" si="40"/>
        <v>5.7678975826847223E-2</v>
      </c>
      <c r="U212" s="39">
        <f t="shared" si="41"/>
        <v>6.1586799125739944E-2</v>
      </c>
      <c r="V212" s="39">
        <f t="shared" si="42"/>
        <v>-3.9078232988927208E-3</v>
      </c>
      <c r="Y212" s="37"/>
      <c r="Z212" s="37"/>
    </row>
    <row r="213" spans="1:26">
      <c r="A213" s="1">
        <v>1888.01</v>
      </c>
      <c r="B213" s="11">
        <v>5.31</v>
      </c>
      <c r="C213" s="4">
        <v>0.24829999999999999</v>
      </c>
      <c r="D213" s="11">
        <v>0.35170000000000001</v>
      </c>
      <c r="E213" s="11">
        <v>8.3728446279999993</v>
      </c>
      <c r="F213" s="4">
        <f t="shared" si="46"/>
        <v>1888.0416666666513</v>
      </c>
      <c r="G213" s="22">
        <v>3.67</v>
      </c>
      <c r="H213" s="4">
        <f t="shared" si="43"/>
        <v>193.23862700011401</v>
      </c>
      <c r="I213" s="4">
        <f t="shared" si="44"/>
        <v>9.0359983209281189</v>
      </c>
      <c r="J213" s="33">
        <f t="shared" si="47"/>
        <v>518.30137228716114</v>
      </c>
      <c r="K213" s="4">
        <f t="shared" si="48"/>
        <v>12.798874786429398</v>
      </c>
      <c r="L213" s="33">
        <f t="shared" si="45"/>
        <v>34.328925166364328</v>
      </c>
      <c r="M213" s="15">
        <f t="shared" si="37"/>
        <v>15.358662514259903</v>
      </c>
      <c r="N213" s="6"/>
      <c r="O213" s="7">
        <f t="shared" si="38"/>
        <v>19.731734100274643</v>
      </c>
      <c r="P213" s="7"/>
      <c r="Q213" s="46">
        <f t="shared" si="39"/>
        <v>1.8720415575164712E-2</v>
      </c>
      <c r="R213" s="22">
        <f t="shared" si="49"/>
        <v>1.0045816690372138</v>
      </c>
      <c r="S213" s="22">
        <f t="shared" si="50"/>
        <v>3.5052515322032569</v>
      </c>
      <c r="T213" s="39">
        <f t="shared" si="40"/>
        <v>6.0865157184430529E-2</v>
      </c>
      <c r="U213" s="39">
        <f t="shared" si="41"/>
        <v>6.2921439888693254E-2</v>
      </c>
      <c r="V213" s="39">
        <f t="shared" si="42"/>
        <v>-2.0562827042627241E-3</v>
      </c>
      <c r="Y213" s="37"/>
      <c r="Z213" s="37"/>
    </row>
    <row r="214" spans="1:26">
      <c r="A214" s="1">
        <v>1888.02</v>
      </c>
      <c r="B214" s="11">
        <v>5.28</v>
      </c>
      <c r="C214" s="4">
        <v>0.2467</v>
      </c>
      <c r="D214" s="11">
        <v>0.34329999999999999</v>
      </c>
      <c r="E214" s="11">
        <v>8.2776793390000005</v>
      </c>
      <c r="F214" s="4">
        <f t="shared" si="46"/>
        <v>1888.1249999999845</v>
      </c>
      <c r="G214" s="22">
        <f>G213*11/12+G225*1/12</f>
        <v>3.6516666666666664</v>
      </c>
      <c r="H214" s="4">
        <f t="shared" si="43"/>
        <v>194.35592200583554</v>
      </c>
      <c r="I214" s="4">
        <f t="shared" si="44"/>
        <v>9.0809859770529595</v>
      </c>
      <c r="J214" s="33">
        <f t="shared" si="47"/>
        <v>523.32790092481662</v>
      </c>
      <c r="K214" s="4">
        <f t="shared" si="48"/>
        <v>12.636815913750631</v>
      </c>
      <c r="L214" s="33">
        <f t="shared" si="45"/>
        <v>34.026225073388169</v>
      </c>
      <c r="M214" s="15">
        <f t="shared" si="37"/>
        <v>15.418178318820539</v>
      </c>
      <c r="N214" s="6"/>
      <c r="O214" s="7">
        <f t="shared" si="38"/>
        <v>19.807302727374452</v>
      </c>
      <c r="P214" s="7"/>
      <c r="Q214" s="46">
        <f t="shared" si="39"/>
        <v>1.8545973596228914E-2</v>
      </c>
      <c r="R214" s="22">
        <f t="shared" si="49"/>
        <v>1.0045677011853911</v>
      </c>
      <c r="S214" s="22">
        <f t="shared" si="50"/>
        <v>3.5617945950055767</v>
      </c>
      <c r="T214" s="39">
        <f t="shared" si="40"/>
        <v>5.8453781626417678E-2</v>
      </c>
      <c r="U214" s="39">
        <f t="shared" si="41"/>
        <v>6.0198696369751392E-2</v>
      </c>
      <c r="V214" s="39">
        <f t="shared" si="42"/>
        <v>-1.7449147433337142E-3</v>
      </c>
      <c r="Y214" s="37"/>
      <c r="Z214" s="37"/>
    </row>
    <row r="215" spans="1:26">
      <c r="A215" s="1">
        <v>1888.03</v>
      </c>
      <c r="B215" s="11">
        <v>5.08</v>
      </c>
      <c r="C215" s="4">
        <v>0.245</v>
      </c>
      <c r="D215" s="11">
        <v>0.33500000000000002</v>
      </c>
      <c r="E215" s="11">
        <v>8.2776793390000005</v>
      </c>
      <c r="F215" s="4">
        <f t="shared" si="46"/>
        <v>1888.2083333333178</v>
      </c>
      <c r="G215" s="22">
        <f>G213*10/12+G225*2/12</f>
        <v>3.6333333333333337</v>
      </c>
      <c r="H215" s="4">
        <f t="shared" si="43"/>
        <v>186.99395526319023</v>
      </c>
      <c r="I215" s="4">
        <f t="shared" si="44"/>
        <v>9.0184092597404746</v>
      </c>
      <c r="J215" s="33">
        <f t="shared" si="47"/>
        <v>505.52847500163188</v>
      </c>
      <c r="K215" s="4">
        <f t="shared" si="48"/>
        <v>12.331294293930853</v>
      </c>
      <c r="L215" s="33">
        <f t="shared" si="45"/>
        <v>33.337015575895016</v>
      </c>
      <c r="M215" s="15">
        <f t="shared" si="37"/>
        <v>14.808972366946566</v>
      </c>
      <c r="N215" s="6"/>
      <c r="O215" s="7">
        <f t="shared" si="38"/>
        <v>19.026611493191698</v>
      </c>
      <c r="P215" s="7"/>
      <c r="Q215" s="46">
        <f t="shared" si="39"/>
        <v>2.3484775724689676E-2</v>
      </c>
      <c r="R215" s="22">
        <f t="shared" si="49"/>
        <v>1.0045537348950258</v>
      </c>
      <c r="S215" s="22">
        <f t="shared" si="50"/>
        <v>3.5780638083993033</v>
      </c>
      <c r="T215" s="39">
        <f t="shared" si="40"/>
        <v>5.7574262323825121E-2</v>
      </c>
      <c r="U215" s="39">
        <f t="shared" si="41"/>
        <v>6.0195091247454258E-2</v>
      </c>
      <c r="V215" s="39">
        <f t="shared" si="42"/>
        <v>-2.6208289236291371E-3</v>
      </c>
      <c r="Y215" s="37"/>
      <c r="Z215" s="37"/>
    </row>
    <row r="216" spans="1:26">
      <c r="A216" s="1">
        <v>1888.04</v>
      </c>
      <c r="B216" s="11">
        <v>5.0999999999999996</v>
      </c>
      <c r="C216" s="4">
        <v>0.24329999999999999</v>
      </c>
      <c r="D216" s="11">
        <v>0.32669999999999999</v>
      </c>
      <c r="E216" s="11">
        <v>8.18251405</v>
      </c>
      <c r="F216" s="4">
        <f t="shared" si="46"/>
        <v>1888.2916666666511</v>
      </c>
      <c r="G216" s="22">
        <f>G213*9/12+G225*3/12</f>
        <v>3.6150000000000002</v>
      </c>
      <c r="H216" s="4">
        <f t="shared" si="43"/>
        <v>189.91351441675801</v>
      </c>
      <c r="I216" s="4">
        <f t="shared" si="44"/>
        <v>9.0599917759994568</v>
      </c>
      <c r="J216" s="33">
        <f t="shared" si="47"/>
        <v>515.46245354193468</v>
      </c>
      <c r="K216" s="4">
        <f t="shared" si="48"/>
        <v>12.1656363058735</v>
      </c>
      <c r="L216" s="33">
        <f t="shared" si="45"/>
        <v>33.019918347480406</v>
      </c>
      <c r="M216" s="15">
        <f t="shared" si="37"/>
        <v>15.020108681844462</v>
      </c>
      <c r="N216" s="6"/>
      <c r="O216" s="7">
        <f t="shared" si="38"/>
        <v>19.299571616567651</v>
      </c>
      <c r="P216" s="7"/>
      <c r="Q216" s="46">
        <f t="shared" si="39"/>
        <v>2.2632996042627557E-2</v>
      </c>
      <c r="R216" s="22">
        <f t="shared" si="49"/>
        <v>1.0045397701682555</v>
      </c>
      <c r="S216" s="22">
        <f t="shared" si="50"/>
        <v>3.6361609028814996</v>
      </c>
      <c r="T216" s="39">
        <f t="shared" si="40"/>
        <v>5.4046228589141432E-2</v>
      </c>
      <c r="U216" s="39">
        <f t="shared" si="41"/>
        <v>5.8966097231183623E-2</v>
      </c>
      <c r="V216" s="39">
        <f t="shared" si="42"/>
        <v>-4.9198686420421911E-3</v>
      </c>
      <c r="Y216" s="37"/>
      <c r="Z216" s="37"/>
    </row>
    <row r="217" spans="1:26">
      <c r="A217" s="1">
        <v>1888.05</v>
      </c>
      <c r="B217" s="11">
        <v>5.17</v>
      </c>
      <c r="C217" s="4">
        <v>0.2417</v>
      </c>
      <c r="D217" s="11">
        <v>0.31830000000000003</v>
      </c>
      <c r="E217" s="11">
        <v>8.0873811569999994</v>
      </c>
      <c r="F217" s="4">
        <f t="shared" si="46"/>
        <v>1888.3749999999843</v>
      </c>
      <c r="G217" s="22">
        <f>G213*8/12+G225*4/12</f>
        <v>3.5966666666666667</v>
      </c>
      <c r="H217" s="4">
        <f t="shared" si="43"/>
        <v>194.78480974480925</v>
      </c>
      <c r="I217" s="4">
        <f t="shared" si="44"/>
        <v>9.1062840455165173</v>
      </c>
      <c r="J217" s="33">
        <f t="shared" si="47"/>
        <v>530.74378906826632</v>
      </c>
      <c r="K217" s="4">
        <f t="shared" si="48"/>
        <v>11.992264011948315</v>
      </c>
      <c r="L217" s="33">
        <f t="shared" si="45"/>
        <v>32.676160166427309</v>
      </c>
      <c r="M217" s="15">
        <f t="shared" si="37"/>
        <v>15.387916957229132</v>
      </c>
      <c r="N217" s="6"/>
      <c r="O217" s="7">
        <f t="shared" si="38"/>
        <v>19.77268583969424</v>
      </c>
      <c r="P217" s="7"/>
      <c r="Q217" s="46">
        <f t="shared" si="39"/>
        <v>2.3320027160848557E-2</v>
      </c>
      <c r="R217" s="22">
        <f t="shared" si="49"/>
        <v>1.0045258070072212</v>
      </c>
      <c r="S217" s="22">
        <f t="shared" si="50"/>
        <v>3.6956350386550132</v>
      </c>
      <c r="T217" s="39">
        <f t="shared" si="40"/>
        <v>5.0839347211230956E-2</v>
      </c>
      <c r="U217" s="39">
        <f t="shared" si="41"/>
        <v>5.055071098822439E-2</v>
      </c>
      <c r="V217" s="39">
        <f t="shared" si="42"/>
        <v>2.8863622300656644E-4</v>
      </c>
      <c r="Y217" s="37"/>
      <c r="Z217" s="37"/>
    </row>
    <row r="218" spans="1:26">
      <c r="A218" s="1">
        <v>1888.06</v>
      </c>
      <c r="B218" s="11">
        <v>5.01</v>
      </c>
      <c r="C218" s="4">
        <v>0.24</v>
      </c>
      <c r="D218" s="11">
        <v>0.31</v>
      </c>
      <c r="E218" s="11">
        <v>7.9922320659999997</v>
      </c>
      <c r="F218" s="4">
        <f t="shared" si="46"/>
        <v>1888.4583333333176</v>
      </c>
      <c r="G218" s="22">
        <f>G213*7/12+G225*5/12</f>
        <v>3.5783333333333331</v>
      </c>
      <c r="H218" s="4">
        <f t="shared" si="43"/>
        <v>191.00383815106306</v>
      </c>
      <c r="I218" s="4">
        <f t="shared" si="44"/>
        <v>9.1498844623263746</v>
      </c>
      <c r="J218" s="33">
        <f t="shared" si="47"/>
        <v>522.51912225244087</v>
      </c>
      <c r="K218" s="4">
        <f t="shared" si="48"/>
        <v>11.818600763838232</v>
      </c>
      <c r="L218" s="33">
        <f t="shared" si="45"/>
        <v>32.33152253458217</v>
      </c>
      <c r="M218" s="15">
        <f t="shared" si="37"/>
        <v>15.0776288184347</v>
      </c>
      <c r="N218" s="6"/>
      <c r="O218" s="7">
        <f t="shared" si="38"/>
        <v>19.375983676114195</v>
      </c>
      <c r="P218" s="7"/>
      <c r="Q218" s="46">
        <f t="shared" si="39"/>
        <v>2.5898537334721194E-2</v>
      </c>
      <c r="R218" s="22">
        <f t="shared" si="49"/>
        <v>1.0045118454140671</v>
      </c>
      <c r="S218" s="22">
        <f t="shared" si="50"/>
        <v>3.7565571530193069</v>
      </c>
      <c r="T218" s="39">
        <f t="shared" si="40"/>
        <v>6.4064534325128708E-2</v>
      </c>
      <c r="U218" s="39">
        <f t="shared" si="41"/>
        <v>5.6469285824678916E-2</v>
      </c>
      <c r="V218" s="39">
        <f t="shared" si="42"/>
        <v>7.5952485004497916E-3</v>
      </c>
      <c r="Y218" s="37"/>
      <c r="Z218" s="37"/>
    </row>
    <row r="219" spans="1:26">
      <c r="A219" s="1">
        <v>1888.07</v>
      </c>
      <c r="B219" s="11">
        <v>5.14</v>
      </c>
      <c r="C219" s="4">
        <v>0.23830000000000001</v>
      </c>
      <c r="D219" s="11">
        <v>0.30170000000000002</v>
      </c>
      <c r="E219" s="11">
        <v>8.0873811569999994</v>
      </c>
      <c r="F219" s="4">
        <f t="shared" si="46"/>
        <v>1888.5416666666508</v>
      </c>
      <c r="G219" s="22">
        <f>G213*6/12+G225*6/12</f>
        <v>3.5600000000000005</v>
      </c>
      <c r="H219" s="4">
        <f t="shared" si="43"/>
        <v>193.6545303845879</v>
      </c>
      <c r="I219" s="4">
        <f t="shared" si="44"/>
        <v>8.9781857180247684</v>
      </c>
      <c r="J219" s="33">
        <f t="shared" si="47"/>
        <v>531.81724355276583</v>
      </c>
      <c r="K219" s="4">
        <f t="shared" si="48"/>
        <v>11.366842765959179</v>
      </c>
      <c r="L219" s="33">
        <f t="shared" si="45"/>
        <v>31.215809801531027</v>
      </c>
      <c r="M219" s="15">
        <f t="shared" si="37"/>
        <v>15.279642515498177</v>
      </c>
      <c r="N219" s="6"/>
      <c r="O219" s="7">
        <f t="shared" si="38"/>
        <v>19.635009581546452</v>
      </c>
      <c r="P219" s="7"/>
      <c r="Q219" s="46">
        <f t="shared" si="39"/>
        <v>2.5259012921316784E-2</v>
      </c>
      <c r="R219" s="22">
        <f t="shared" si="49"/>
        <v>1.0044978853909405</v>
      </c>
      <c r="S219" s="22">
        <f t="shared" si="50"/>
        <v>3.7291103675228134</v>
      </c>
      <c r="T219" s="39">
        <f t="shared" si="40"/>
        <v>6.4451004161728997E-2</v>
      </c>
      <c r="U219" s="39">
        <f t="shared" si="41"/>
        <v>5.9217498387454715E-2</v>
      </c>
      <c r="V219" s="39">
        <f t="shared" si="42"/>
        <v>5.233505774274283E-3</v>
      </c>
      <c r="Y219" s="37"/>
      <c r="Z219" s="37"/>
    </row>
    <row r="220" spans="1:26">
      <c r="A220" s="1">
        <v>1888.08</v>
      </c>
      <c r="B220" s="11">
        <v>5.25</v>
      </c>
      <c r="C220" s="4">
        <v>0.23669999999999999</v>
      </c>
      <c r="D220" s="11">
        <v>0.29330000000000001</v>
      </c>
      <c r="E220" s="11">
        <v>8.0873811569999994</v>
      </c>
      <c r="F220" s="4">
        <f t="shared" si="46"/>
        <v>1888.6249999999841</v>
      </c>
      <c r="G220" s="22">
        <f>G213*5/12+G225*7/12</f>
        <v>3.541666666666667</v>
      </c>
      <c r="H220" s="4">
        <f t="shared" si="43"/>
        <v>197.7988880387328</v>
      </c>
      <c r="I220" s="4">
        <f t="shared" si="44"/>
        <v>8.9179041521462956</v>
      </c>
      <c r="J220" s="33">
        <f t="shared" si="47"/>
        <v>545.23942096908547</v>
      </c>
      <c r="K220" s="4">
        <f t="shared" si="48"/>
        <v>11.050364545097207</v>
      </c>
      <c r="L220" s="33">
        <f t="shared" si="45"/>
        <v>30.460708984806242</v>
      </c>
      <c r="M220" s="15">
        <f t="shared" si="37"/>
        <v>15.602911670088808</v>
      </c>
      <c r="N220" s="6"/>
      <c r="O220" s="7">
        <f t="shared" si="38"/>
        <v>20.049771885586601</v>
      </c>
      <c r="P220" s="7"/>
      <c r="Q220" s="46">
        <f t="shared" si="39"/>
        <v>2.2974575191211162E-2</v>
      </c>
      <c r="R220" s="22">
        <f t="shared" si="49"/>
        <v>1.0044839269399921</v>
      </c>
      <c r="S220" s="22">
        <f t="shared" si="50"/>
        <v>3.7458834785660993</v>
      </c>
      <c r="T220" s="39">
        <f t="shared" si="40"/>
        <v>6.603245633340693E-2</v>
      </c>
      <c r="U220" s="39">
        <f t="shared" si="41"/>
        <v>5.9213019345224716E-2</v>
      </c>
      <c r="V220" s="39">
        <f t="shared" si="42"/>
        <v>6.8194369881822148E-3</v>
      </c>
      <c r="Y220" s="37"/>
      <c r="Z220" s="37"/>
    </row>
    <row r="221" spans="1:26">
      <c r="A221" s="1">
        <v>1888.09</v>
      </c>
      <c r="B221" s="11">
        <v>5.38</v>
      </c>
      <c r="C221" s="4">
        <v>0.23499999999999999</v>
      </c>
      <c r="D221" s="11">
        <v>0.28499999999999998</v>
      </c>
      <c r="E221" s="11">
        <v>8.0873811569999994</v>
      </c>
      <c r="F221" s="4">
        <f t="shared" si="46"/>
        <v>1888.7083333333173</v>
      </c>
      <c r="G221" s="22">
        <f>G213*4/12+G225*8/12</f>
        <v>3.5233333333333334</v>
      </c>
      <c r="H221" s="4">
        <f t="shared" si="43"/>
        <v>202.69676526635857</v>
      </c>
      <c r="I221" s="4">
        <f t="shared" si="44"/>
        <v>8.8538549884004194</v>
      </c>
      <c r="J221" s="33">
        <f t="shared" si="47"/>
        <v>560.77441716971259</v>
      </c>
      <c r="K221" s="4">
        <f t="shared" si="48"/>
        <v>10.737653922102636</v>
      </c>
      <c r="L221" s="33">
        <f t="shared" si="45"/>
        <v>29.706451467168783</v>
      </c>
      <c r="M221" s="15">
        <f t="shared" si="37"/>
        <v>15.987828821761426</v>
      </c>
      <c r="N221" s="6"/>
      <c r="O221" s="7">
        <f t="shared" si="38"/>
        <v>20.54290254934909</v>
      </c>
      <c r="P221" s="7"/>
      <c r="Q221" s="46">
        <f t="shared" si="39"/>
        <v>2.1614886504528329E-2</v>
      </c>
      <c r="R221" s="22">
        <f t="shared" si="49"/>
        <v>1.0044699700633755</v>
      </c>
      <c r="S221" s="22">
        <f t="shared" si="50"/>
        <v>3.762679746409713</v>
      </c>
      <c r="T221" s="39">
        <f t="shared" si="40"/>
        <v>6.3167783307784386E-2</v>
      </c>
      <c r="U221" s="39">
        <f t="shared" si="41"/>
        <v>5.9208365106472316E-2</v>
      </c>
      <c r="V221" s="39">
        <f t="shared" si="42"/>
        <v>3.9594182013120705E-3</v>
      </c>
      <c r="Y221" s="37"/>
      <c r="Z221" s="37"/>
    </row>
    <row r="222" spans="1:26">
      <c r="A222" s="1">
        <v>1888.1</v>
      </c>
      <c r="B222" s="11">
        <v>5.35</v>
      </c>
      <c r="C222" s="4">
        <v>0.23330000000000001</v>
      </c>
      <c r="D222" s="11">
        <v>0.2767</v>
      </c>
      <c r="E222" s="11">
        <v>8.18251405</v>
      </c>
      <c r="F222" s="4">
        <f t="shared" si="46"/>
        <v>1888.7916666666506</v>
      </c>
      <c r="G222" s="22">
        <f>G213*3/12+G225*9/12</f>
        <v>3.5049999999999999</v>
      </c>
      <c r="H222" s="4">
        <f t="shared" si="43"/>
        <v>199.2230004175795</v>
      </c>
      <c r="I222" s="4">
        <f t="shared" si="44"/>
        <v>8.6876123359666</v>
      </c>
      <c r="J222" s="33">
        <f t="shared" si="47"/>
        <v>553.16691591330346</v>
      </c>
      <c r="K222" s="4">
        <f t="shared" si="48"/>
        <v>10.303739105709207</v>
      </c>
      <c r="L222" s="33">
        <f t="shared" si="45"/>
        <v>28.609586099665627</v>
      </c>
      <c r="M222" s="15">
        <f t="shared" si="37"/>
        <v>15.715941874329708</v>
      </c>
      <c r="N222" s="6"/>
      <c r="O222" s="7">
        <f t="shared" si="38"/>
        <v>20.193130565349637</v>
      </c>
      <c r="P222" s="7"/>
      <c r="Q222" s="46">
        <f t="shared" si="39"/>
        <v>2.5156877140990894E-2</v>
      </c>
      <c r="R222" s="22">
        <f t="shared" si="49"/>
        <v>1.0044560147632471</v>
      </c>
      <c r="S222" s="22">
        <f t="shared" si="50"/>
        <v>3.7355569804328068</v>
      </c>
      <c r="T222" s="39">
        <f t="shared" si="40"/>
        <v>6.2710974958626098E-2</v>
      </c>
      <c r="U222" s="39">
        <f t="shared" si="41"/>
        <v>6.044294371587311E-2</v>
      </c>
      <c r="V222" s="39">
        <f t="shared" si="42"/>
        <v>2.2680312427529881E-3</v>
      </c>
      <c r="Y222" s="37"/>
      <c r="Z222" s="37"/>
    </row>
    <row r="223" spans="1:26">
      <c r="A223" s="1">
        <v>1888.11</v>
      </c>
      <c r="B223" s="11">
        <v>5.24</v>
      </c>
      <c r="C223" s="4">
        <v>0.23169999999999999</v>
      </c>
      <c r="D223" s="11">
        <v>0.26829999999999998</v>
      </c>
      <c r="E223" s="11">
        <v>8.2776793390000005</v>
      </c>
      <c r="F223" s="4">
        <f t="shared" si="46"/>
        <v>1888.8749999999839</v>
      </c>
      <c r="G223" s="22">
        <f>G213*2/12+G225*10/12</f>
        <v>3.4866666666666668</v>
      </c>
      <c r="H223" s="4">
        <f t="shared" si="43"/>
        <v>192.88352865730647</v>
      </c>
      <c r="I223" s="4">
        <f t="shared" si="44"/>
        <v>8.5288384713545611</v>
      </c>
      <c r="J223" s="33">
        <f t="shared" si="47"/>
        <v>537.53804727783836</v>
      </c>
      <c r="K223" s="4">
        <f t="shared" si="48"/>
        <v>9.8760783852586496</v>
      </c>
      <c r="L223" s="33">
        <f t="shared" si="45"/>
        <v>27.523179023787026</v>
      </c>
      <c r="M223" s="15">
        <f t="shared" si="37"/>
        <v>15.223749016946282</v>
      </c>
      <c r="N223" s="6"/>
      <c r="O223" s="7">
        <f t="shared" si="38"/>
        <v>19.562485773849463</v>
      </c>
      <c r="P223" s="7"/>
      <c r="Q223" s="46">
        <f t="shared" si="39"/>
        <v>2.9677725599002669E-2</v>
      </c>
      <c r="R223" s="22">
        <f t="shared" si="49"/>
        <v>1.0044420610417675</v>
      </c>
      <c r="S223" s="22">
        <f t="shared" si="50"/>
        <v>3.7090650494671742</v>
      </c>
      <c r="T223" s="39">
        <f t="shared" si="40"/>
        <v>6.9559615555550236E-2</v>
      </c>
      <c r="U223" s="39">
        <f t="shared" si="41"/>
        <v>6.1664849508068054E-2</v>
      </c>
      <c r="V223" s="39">
        <f t="shared" si="42"/>
        <v>7.8947660474821824E-3</v>
      </c>
      <c r="Y223" s="37"/>
      <c r="Z223" s="37"/>
    </row>
    <row r="224" spans="1:26">
      <c r="A224" s="1">
        <v>1888.12</v>
      </c>
      <c r="B224" s="11">
        <v>5.14</v>
      </c>
      <c r="C224" s="4">
        <v>0.23</v>
      </c>
      <c r="D224" s="11">
        <v>0.26</v>
      </c>
      <c r="E224" s="11">
        <v>8.2776793390000005</v>
      </c>
      <c r="F224" s="4">
        <f t="shared" si="46"/>
        <v>1888.9583333333171</v>
      </c>
      <c r="G224" s="22">
        <f>G213*1/12+G225*11/12</f>
        <v>3.4683333333333333</v>
      </c>
      <c r="H224" s="4">
        <f t="shared" si="43"/>
        <v>189.2025452859838</v>
      </c>
      <c r="I224" s="4">
        <f t="shared" si="44"/>
        <v>8.4662617540420779</v>
      </c>
      <c r="J224" s="33">
        <f t="shared" si="47"/>
        <v>529.24587320246451</v>
      </c>
      <c r="K224" s="4">
        <f t="shared" si="48"/>
        <v>9.5705567654388695</v>
      </c>
      <c r="L224" s="33">
        <f t="shared" si="45"/>
        <v>26.771192029696646</v>
      </c>
      <c r="M224" s="15">
        <f t="shared" si="37"/>
        <v>14.946748301089228</v>
      </c>
      <c r="N224" s="6"/>
      <c r="O224" s="7">
        <f t="shared" si="38"/>
        <v>19.210201901691867</v>
      </c>
      <c r="P224" s="7"/>
      <c r="Q224" s="46">
        <f t="shared" si="39"/>
        <v>3.3377840719047064E-2</v>
      </c>
      <c r="R224" s="22">
        <f t="shared" si="49"/>
        <v>1.0044281089010998</v>
      </c>
      <c r="S224" s="22">
        <f t="shared" si="50"/>
        <v>3.7255409428247939</v>
      </c>
      <c r="T224" s="39">
        <f t="shared" si="40"/>
        <v>7.6479390673240388E-2</v>
      </c>
      <c r="U224" s="39">
        <f t="shared" si="41"/>
        <v>6.0154745703598023E-2</v>
      </c>
      <c r="V224" s="39">
        <f t="shared" si="42"/>
        <v>1.6324644969642366E-2</v>
      </c>
      <c r="Y224" s="37"/>
      <c r="Z224" s="37"/>
    </row>
    <row r="225" spans="1:26">
      <c r="A225" s="1">
        <v>1889.01</v>
      </c>
      <c r="B225" s="11">
        <v>5.24</v>
      </c>
      <c r="C225" s="4">
        <v>0.22919999999999999</v>
      </c>
      <c r="D225" s="11">
        <v>0.26329999999999998</v>
      </c>
      <c r="E225" s="11">
        <v>7.9922320659999997</v>
      </c>
      <c r="F225" s="4">
        <f t="shared" si="46"/>
        <v>1889.0416666666504</v>
      </c>
      <c r="G225" s="22">
        <v>3.45</v>
      </c>
      <c r="H225" s="4">
        <f t="shared" si="43"/>
        <v>199.77247742745919</v>
      </c>
      <c r="I225" s="4">
        <f t="shared" si="44"/>
        <v>8.7381396615216875</v>
      </c>
      <c r="J225" s="33">
        <f t="shared" si="47"/>
        <v>560.84945612367608</v>
      </c>
      <c r="K225" s="4">
        <f t="shared" si="48"/>
        <v>10.038185745543892</v>
      </c>
      <c r="L225" s="33">
        <f t="shared" si="45"/>
        <v>28.181614846825166</v>
      </c>
      <c r="M225" s="15">
        <f t="shared" si="37"/>
        <v>15.802286071028171</v>
      </c>
      <c r="N225" s="6"/>
      <c r="O225" s="7">
        <f t="shared" si="38"/>
        <v>20.312198653655681</v>
      </c>
      <c r="P225" s="7"/>
      <c r="Q225" s="46">
        <f t="shared" si="39"/>
        <v>2.5278875559769418E-2</v>
      </c>
      <c r="R225" s="22">
        <f t="shared" si="49"/>
        <v>1.0030847289110842</v>
      </c>
      <c r="S225" s="22">
        <f t="shared" si="50"/>
        <v>3.8756871353847919</v>
      </c>
      <c r="T225" s="39">
        <f t="shared" si="40"/>
        <v>7.8429383860420199E-2</v>
      </c>
      <c r="U225" s="39">
        <f t="shared" si="41"/>
        <v>5.6435569327559776E-2</v>
      </c>
      <c r="V225" s="39">
        <f t="shared" si="42"/>
        <v>2.1993814532860423E-2</v>
      </c>
      <c r="Y225" s="37"/>
      <c r="Z225" s="37"/>
    </row>
    <row r="226" spans="1:26">
      <c r="A226" s="1">
        <v>1889.02</v>
      </c>
      <c r="B226" s="11">
        <v>5.3</v>
      </c>
      <c r="C226" s="4">
        <v>0.2283</v>
      </c>
      <c r="D226" s="11">
        <v>0.26669999999999999</v>
      </c>
      <c r="E226" s="11">
        <v>7.8970910740000004</v>
      </c>
      <c r="F226" s="4">
        <f t="shared" si="46"/>
        <v>1889.1249999999836</v>
      </c>
      <c r="G226" s="22">
        <f>G225*11/12+G237*1/12</f>
        <v>3.4475000000000002</v>
      </c>
      <c r="H226" s="4">
        <f t="shared" si="43"/>
        <v>204.49428591710833</v>
      </c>
      <c r="I226" s="4">
        <f t="shared" si="44"/>
        <v>8.8086878254482706</v>
      </c>
      <c r="J226" s="33">
        <f t="shared" si="47"/>
        <v>576.16647782130451</v>
      </c>
      <c r="K226" s="4">
        <f t="shared" si="48"/>
        <v>10.290306802659016</v>
      </c>
      <c r="L226" s="33">
        <f t="shared" si="45"/>
        <v>28.993132006592809</v>
      </c>
      <c r="M226" s="15">
        <f t="shared" si="37"/>
        <v>16.192720447848998</v>
      </c>
      <c r="N226" s="6"/>
      <c r="O226" s="7">
        <f t="shared" si="38"/>
        <v>20.813307687489537</v>
      </c>
      <c r="P226" s="7"/>
      <c r="Q226" s="46">
        <f t="shared" si="39"/>
        <v>2.1448301616429688E-2</v>
      </c>
      <c r="R226" s="22">
        <f t="shared" si="49"/>
        <v>1.0030826702487605</v>
      </c>
      <c r="S226" s="22">
        <f t="shared" si="50"/>
        <v>3.934479341090042</v>
      </c>
      <c r="T226" s="39">
        <f t="shared" si="40"/>
        <v>7.6820241835158898E-2</v>
      </c>
      <c r="U226" s="39">
        <f t="shared" si="41"/>
        <v>5.2154149905759173E-2</v>
      </c>
      <c r="V226" s="39">
        <f t="shared" si="42"/>
        <v>2.4666091929399725E-2</v>
      </c>
      <c r="Y226" s="37"/>
      <c r="Z226" s="37"/>
    </row>
    <row r="227" spans="1:26">
      <c r="A227" s="1">
        <v>1889.03</v>
      </c>
      <c r="B227" s="11">
        <v>5.19</v>
      </c>
      <c r="C227" s="4">
        <v>0.22750000000000001</v>
      </c>
      <c r="D227" s="11">
        <v>0.27</v>
      </c>
      <c r="E227" s="11">
        <v>7.8019419829999999</v>
      </c>
      <c r="F227" s="4">
        <f t="shared" si="46"/>
        <v>1889.2083333333169</v>
      </c>
      <c r="G227" s="22">
        <f>G225*10/12+G237*2/12</f>
        <v>3.4449999999999998</v>
      </c>
      <c r="H227" s="4">
        <f t="shared" si="43"/>
        <v>202.69222758202613</v>
      </c>
      <c r="I227" s="4">
        <f t="shared" si="44"/>
        <v>8.8848712475743632</v>
      </c>
      <c r="J227" s="33">
        <f t="shared" si="47"/>
        <v>573.17525232099933</v>
      </c>
      <c r="K227" s="4">
        <f t="shared" si="48"/>
        <v>10.544682359758585</v>
      </c>
      <c r="L227" s="33">
        <f t="shared" si="45"/>
        <v>29.818365727682046</v>
      </c>
      <c r="M227" s="15">
        <f t="shared" si="37"/>
        <v>16.065045360769293</v>
      </c>
      <c r="N227" s="6"/>
      <c r="O227" s="7">
        <f t="shared" si="38"/>
        <v>20.648519003321077</v>
      </c>
      <c r="P227" s="7"/>
      <c r="Q227" s="46">
        <f t="shared" si="39"/>
        <v>2.1895429954547851E-2</v>
      </c>
      <c r="R227" s="22">
        <f t="shared" si="49"/>
        <v>1.0030806115904525</v>
      </c>
      <c r="S227" s="22">
        <f t="shared" si="50"/>
        <v>3.9947391586357051</v>
      </c>
      <c r="T227" s="39">
        <f t="shared" si="40"/>
        <v>7.9191928111553844E-2</v>
      </c>
      <c r="U227" s="39">
        <f t="shared" si="41"/>
        <v>5.0790327947483505E-2</v>
      </c>
      <c r="V227" s="39">
        <f t="shared" si="42"/>
        <v>2.840160016407034E-2</v>
      </c>
      <c r="Y227" s="37"/>
      <c r="Z227" s="37"/>
    </row>
    <row r="228" spans="1:26">
      <c r="A228" s="1">
        <v>1889.04</v>
      </c>
      <c r="B228" s="11">
        <v>5.18</v>
      </c>
      <c r="C228" s="4">
        <v>0.22670000000000001</v>
      </c>
      <c r="D228" s="11">
        <v>0.27329999999999999</v>
      </c>
      <c r="E228" s="11">
        <v>7.8019419829999999</v>
      </c>
      <c r="F228" s="4">
        <f t="shared" si="46"/>
        <v>1889.2916666666501</v>
      </c>
      <c r="G228" s="22">
        <f>G225*9/12+G237*3/12</f>
        <v>3.4424999999999999</v>
      </c>
      <c r="H228" s="4">
        <f t="shared" si="43"/>
        <v>202.30168379092396</v>
      </c>
      <c r="I228" s="4">
        <f t="shared" si="44"/>
        <v>8.8536277442861913</v>
      </c>
      <c r="J228" s="33">
        <f t="shared" si="47"/>
        <v>574.15723368616716</v>
      </c>
      <c r="K228" s="4">
        <f t="shared" si="48"/>
        <v>10.673561810822299</v>
      </c>
      <c r="L228" s="33">
        <f t="shared" si="45"/>
        <v>30.292890341009549</v>
      </c>
      <c r="M228" s="15">
        <f t="shared" si="37"/>
        <v>16.050104533967488</v>
      </c>
      <c r="N228" s="6"/>
      <c r="O228" s="7">
        <f t="shared" si="38"/>
        <v>20.626458817142186</v>
      </c>
      <c r="P228" s="7"/>
      <c r="Q228" s="46">
        <f t="shared" si="39"/>
        <v>2.3128536760698454E-2</v>
      </c>
      <c r="R228" s="22">
        <f t="shared" si="49"/>
        <v>1.0030785529361603</v>
      </c>
      <c r="S228" s="22">
        <f t="shared" si="50"/>
        <v>4.0070453983886329</v>
      </c>
      <c r="T228" s="39">
        <f t="shared" si="40"/>
        <v>7.9161366698754509E-2</v>
      </c>
      <c r="U228" s="39">
        <f t="shared" si="41"/>
        <v>4.9273221183053328E-2</v>
      </c>
      <c r="V228" s="39">
        <f t="shared" si="42"/>
        <v>2.9888145515701181E-2</v>
      </c>
      <c r="Y228" s="37"/>
      <c r="Z228" s="37"/>
    </row>
    <row r="229" spans="1:26">
      <c r="A229" s="1">
        <v>1889.05</v>
      </c>
      <c r="B229" s="11">
        <v>5.32</v>
      </c>
      <c r="C229" s="4">
        <v>0.2258</v>
      </c>
      <c r="D229" s="11">
        <v>0.2767</v>
      </c>
      <c r="E229" s="11">
        <v>7.6116519010000001</v>
      </c>
      <c r="F229" s="4">
        <f t="shared" si="46"/>
        <v>1889.3749999999834</v>
      </c>
      <c r="G229" s="22">
        <f>G225*8/12+G237*4/12</f>
        <v>3.4400000000000004</v>
      </c>
      <c r="H229" s="4">
        <f t="shared" si="43"/>
        <v>212.96349610877985</v>
      </c>
      <c r="I229" s="4">
        <f t="shared" si="44"/>
        <v>9.038939364917761</v>
      </c>
      <c r="J229" s="33">
        <f t="shared" si="47"/>
        <v>606.55457996024097</v>
      </c>
      <c r="K229" s="4">
        <f t="shared" si="48"/>
        <v>11.076503641597629</v>
      </c>
      <c r="L229" s="33">
        <f t="shared" si="45"/>
        <v>31.547678999059904</v>
      </c>
      <c r="M229" s="15">
        <f t="shared" si="37"/>
        <v>16.915421076068377</v>
      </c>
      <c r="N229" s="6"/>
      <c r="O229" s="7">
        <f t="shared" si="38"/>
        <v>21.731410413817333</v>
      </c>
      <c r="P229" s="7"/>
      <c r="Q229" s="46">
        <f t="shared" si="39"/>
        <v>1.75118181723821E-2</v>
      </c>
      <c r="R229" s="22">
        <f t="shared" si="49"/>
        <v>1.0030764942858854</v>
      </c>
      <c r="S229" s="22">
        <f t="shared" si="50"/>
        <v>4.1198651903935755</v>
      </c>
      <c r="T229" s="39">
        <f t="shared" si="40"/>
        <v>6.8988386709887495E-2</v>
      </c>
      <c r="U229" s="39">
        <f t="shared" si="41"/>
        <v>4.6597834745883082E-2</v>
      </c>
      <c r="V229" s="39">
        <f t="shared" si="42"/>
        <v>2.2390551964004413E-2</v>
      </c>
      <c r="Y229" s="37"/>
      <c r="Z229" s="37"/>
    </row>
    <row r="230" spans="1:26">
      <c r="A230" s="1">
        <v>1889.06</v>
      </c>
      <c r="B230" s="11">
        <v>5.41</v>
      </c>
      <c r="C230" s="4">
        <v>0.22500000000000001</v>
      </c>
      <c r="D230" s="11">
        <v>0.28000000000000003</v>
      </c>
      <c r="E230" s="11">
        <v>7.6116519010000001</v>
      </c>
      <c r="F230" s="4">
        <f t="shared" si="46"/>
        <v>1889.4583333333167</v>
      </c>
      <c r="G230" s="22">
        <f>G225*7/12+G237*5/12</f>
        <v>3.4375</v>
      </c>
      <c r="H230" s="4">
        <f t="shared" si="43"/>
        <v>216.56626202039456</v>
      </c>
      <c r="I230" s="4">
        <f t="shared" si="44"/>
        <v>9.0069147790367428</v>
      </c>
      <c r="J230" s="33">
        <f t="shared" si="47"/>
        <v>618.95360450360124</v>
      </c>
      <c r="K230" s="4">
        <f t="shared" si="48"/>
        <v>11.208605058356834</v>
      </c>
      <c r="L230" s="33">
        <f t="shared" si="45"/>
        <v>32.03456733105515</v>
      </c>
      <c r="M230" s="15">
        <f t="shared" si="37"/>
        <v>17.219302943947689</v>
      </c>
      <c r="N230" s="6"/>
      <c r="O230" s="7">
        <f t="shared" si="38"/>
        <v>22.110623383995286</v>
      </c>
      <c r="P230" s="7"/>
      <c r="Q230" s="46">
        <f t="shared" si="39"/>
        <v>1.765522513178451E-2</v>
      </c>
      <c r="R230" s="22">
        <f t="shared" si="49"/>
        <v>1.0030744356396279</v>
      </c>
      <c r="S230" s="22">
        <f t="shared" si="50"/>
        <v>4.1325399321104399</v>
      </c>
      <c r="T230" s="39">
        <f t="shared" si="40"/>
        <v>6.3268517995437312E-2</v>
      </c>
      <c r="U230" s="39">
        <f t="shared" si="41"/>
        <v>4.5106915051926988E-2</v>
      </c>
      <c r="V230" s="39">
        <f t="shared" si="42"/>
        <v>1.8161602943510324E-2</v>
      </c>
      <c r="Y230" s="37"/>
      <c r="Z230" s="37"/>
    </row>
    <row r="231" spans="1:26">
      <c r="A231" s="1">
        <v>1889.07</v>
      </c>
      <c r="B231" s="11">
        <v>5.3</v>
      </c>
      <c r="C231" s="4">
        <v>0.22420000000000001</v>
      </c>
      <c r="D231" s="11">
        <v>0.2833</v>
      </c>
      <c r="E231" s="11">
        <v>7.6116519010000001</v>
      </c>
      <c r="F231" s="4">
        <f t="shared" si="46"/>
        <v>1889.5416666666499</v>
      </c>
      <c r="G231" s="22">
        <f>G225*6/12+G237*6/12</f>
        <v>3.4350000000000005</v>
      </c>
      <c r="H231" s="4">
        <f t="shared" si="43"/>
        <v>212.16288146175432</v>
      </c>
      <c r="I231" s="4">
        <f t="shared" si="44"/>
        <v>8.9748901931557228</v>
      </c>
      <c r="J231" s="33">
        <f t="shared" si="47"/>
        <v>608.50614055081235</v>
      </c>
      <c r="K231" s="4">
        <f t="shared" si="48"/>
        <v>11.34070647511604</v>
      </c>
      <c r="L231" s="33">
        <f t="shared" si="45"/>
        <v>32.526375399631164</v>
      </c>
      <c r="M231" s="15">
        <f t="shared" si="37"/>
        <v>16.889214491107516</v>
      </c>
      <c r="N231" s="6"/>
      <c r="O231" s="7">
        <f t="shared" si="38"/>
        <v>21.675368705170939</v>
      </c>
      <c r="P231" s="7"/>
      <c r="Q231" s="46">
        <f t="shared" si="39"/>
        <v>1.7653549602927913E-2</v>
      </c>
      <c r="R231" s="22">
        <f t="shared" si="49"/>
        <v>1.003072376997389</v>
      </c>
      <c r="S231" s="22">
        <f t="shared" si="50"/>
        <v>4.1452451601599059</v>
      </c>
      <c r="T231" s="39">
        <f t="shared" si="40"/>
        <v>6.7585212009594997E-2</v>
      </c>
      <c r="U231" s="39">
        <f t="shared" si="41"/>
        <v>4.363725864485013E-2</v>
      </c>
      <c r="V231" s="39">
        <f t="shared" si="42"/>
        <v>2.3947953364744867E-2</v>
      </c>
      <c r="Y231" s="37"/>
      <c r="Z231" s="37"/>
    </row>
    <row r="232" spans="1:26">
      <c r="A232" s="1">
        <v>1889.08</v>
      </c>
      <c r="B232" s="11">
        <v>5.37</v>
      </c>
      <c r="C232" s="4">
        <v>0.2233</v>
      </c>
      <c r="D232" s="11">
        <v>0.28670000000000001</v>
      </c>
      <c r="E232" s="11">
        <v>7.6116519010000001</v>
      </c>
      <c r="F232" s="4">
        <f t="shared" si="46"/>
        <v>1889.6249999999832</v>
      </c>
      <c r="G232" s="22">
        <f>G225*5/12+G237*7/12</f>
        <v>3.4325000000000001</v>
      </c>
      <c r="H232" s="4">
        <f t="shared" si="43"/>
        <v>214.96503272634357</v>
      </c>
      <c r="I232" s="4">
        <f t="shared" si="44"/>
        <v>8.9388625340395755</v>
      </c>
      <c r="J232" s="33">
        <f t="shared" si="47"/>
        <v>618.67948299181364</v>
      </c>
      <c r="K232" s="4">
        <f t="shared" si="48"/>
        <v>11.476810965110372</v>
      </c>
      <c r="L232" s="33">
        <f t="shared" si="45"/>
        <v>33.030802192505213</v>
      </c>
      <c r="M232" s="15">
        <f t="shared" si="37"/>
        <v>17.131853975345731</v>
      </c>
      <c r="N232" s="6"/>
      <c r="O232" s="7">
        <f t="shared" si="38"/>
        <v>21.973135389628141</v>
      </c>
      <c r="P232" s="7"/>
      <c r="Q232" s="46">
        <f t="shared" si="39"/>
        <v>1.6839963503965161E-2</v>
      </c>
      <c r="R232" s="22">
        <f t="shared" si="49"/>
        <v>1.0030703183591692</v>
      </c>
      <c r="S232" s="22">
        <f t="shared" si="50"/>
        <v>4.157980916038519</v>
      </c>
      <c r="T232" s="39">
        <f t="shared" si="40"/>
        <v>6.7390705049081401E-2</v>
      </c>
      <c r="U232" s="39">
        <f t="shared" si="41"/>
        <v>4.2188412475791415E-2</v>
      </c>
      <c r="V232" s="39">
        <f t="shared" si="42"/>
        <v>2.5202292573289986E-2</v>
      </c>
      <c r="Y232" s="37"/>
      <c r="Z232" s="37"/>
    </row>
    <row r="233" spans="1:26">
      <c r="A233" s="1">
        <v>1889.09</v>
      </c>
      <c r="B233" s="11">
        <v>5.5</v>
      </c>
      <c r="C233" s="4">
        <v>0.2225</v>
      </c>
      <c r="D233" s="11">
        <v>0.28999999999999998</v>
      </c>
      <c r="E233" s="11">
        <v>7.7067928930000003</v>
      </c>
      <c r="F233" s="4">
        <f t="shared" si="46"/>
        <v>1889.7083333333164</v>
      </c>
      <c r="G233" s="22">
        <f>G225*4/12+G237*8/12</f>
        <v>3.4299999999999997</v>
      </c>
      <c r="H233" s="4">
        <f t="shared" si="43"/>
        <v>217.45102317750843</v>
      </c>
      <c r="I233" s="4">
        <f t="shared" si="44"/>
        <v>8.7968823012719319</v>
      </c>
      <c r="J233" s="33">
        <f t="shared" si="47"/>
        <v>627.94410064287206</v>
      </c>
      <c r="K233" s="4">
        <f t="shared" si="48"/>
        <v>11.46559940390499</v>
      </c>
      <c r="L233" s="33">
        <f t="shared" si="45"/>
        <v>33.109779852078709</v>
      </c>
      <c r="M233" s="15">
        <f t="shared" si="37"/>
        <v>17.350788026348603</v>
      </c>
      <c r="N233" s="6"/>
      <c r="O233" s="7">
        <f t="shared" si="38"/>
        <v>22.236764738619254</v>
      </c>
      <c r="P233" s="7"/>
      <c r="Q233" s="46">
        <f t="shared" si="39"/>
        <v>1.3960101329211376E-2</v>
      </c>
      <c r="R233" s="22">
        <f t="shared" si="49"/>
        <v>1.0030682597249694</v>
      </c>
      <c r="S233" s="22">
        <f t="shared" si="50"/>
        <v>4.1192590235257391</v>
      </c>
      <c r="T233" s="39">
        <f t="shared" si="40"/>
        <v>6.0867239445564714E-2</v>
      </c>
      <c r="U233" s="39">
        <f t="shared" si="41"/>
        <v>3.9418328540952619E-2</v>
      </c>
      <c r="V233" s="39">
        <f t="shared" si="42"/>
        <v>2.1448910904612095E-2</v>
      </c>
      <c r="Y233" s="37"/>
      <c r="Z233" s="37"/>
    </row>
    <row r="234" spans="1:26">
      <c r="A234" s="1">
        <v>1889.1</v>
      </c>
      <c r="B234" s="11">
        <v>5.4</v>
      </c>
      <c r="C234" s="4">
        <v>0.22170000000000001</v>
      </c>
      <c r="D234" s="11">
        <v>0.29330000000000001</v>
      </c>
      <c r="E234" s="11">
        <v>7.7067928930000003</v>
      </c>
      <c r="F234" s="4">
        <f t="shared" si="46"/>
        <v>1889.7916666666497</v>
      </c>
      <c r="G234" s="22">
        <f>G225*3/12+G237*9/12</f>
        <v>3.4275000000000002</v>
      </c>
      <c r="H234" s="4">
        <f t="shared" si="43"/>
        <v>213.49736821064465</v>
      </c>
      <c r="I234" s="4">
        <f t="shared" si="44"/>
        <v>8.7652530615370221</v>
      </c>
      <c r="J234" s="33">
        <f t="shared" si="47"/>
        <v>618.63625649652488</v>
      </c>
      <c r="K234" s="4">
        <f t="shared" si="48"/>
        <v>11.596070017811495</v>
      </c>
      <c r="L234" s="33">
        <f t="shared" si="45"/>
        <v>33.601113709339032</v>
      </c>
      <c r="M234" s="15">
        <f t="shared" si="37"/>
        <v>17.053214402955494</v>
      </c>
      <c r="N234" s="6"/>
      <c r="O234" s="7">
        <f t="shared" si="38"/>
        <v>21.84047081016848</v>
      </c>
      <c r="P234" s="7"/>
      <c r="Q234" s="46">
        <f t="shared" si="39"/>
        <v>9.5907592579841938E-3</v>
      </c>
      <c r="R234" s="22">
        <f t="shared" si="49"/>
        <v>1.0030662010947902</v>
      </c>
      <c r="S234" s="22">
        <f t="shared" si="50"/>
        <v>4.1318979800843403</v>
      </c>
      <c r="T234" s="39">
        <f t="shared" si="40"/>
        <v>6.0922960947449534E-2</v>
      </c>
      <c r="U234" s="39">
        <f t="shared" si="41"/>
        <v>3.8043920536298348E-2</v>
      </c>
      <c r="V234" s="39">
        <f t="shared" si="42"/>
        <v>2.2879040411151186E-2</v>
      </c>
      <c r="Y234" s="37"/>
      <c r="Z234" s="37"/>
    </row>
    <row r="235" spans="1:26">
      <c r="A235" s="1">
        <v>1889.11</v>
      </c>
      <c r="B235" s="11">
        <v>5.35</v>
      </c>
      <c r="C235" s="4">
        <v>0.2208</v>
      </c>
      <c r="D235" s="11">
        <v>0.29670000000000002</v>
      </c>
      <c r="E235" s="11">
        <v>7.7067928930000003</v>
      </c>
      <c r="F235" s="4">
        <f t="shared" si="46"/>
        <v>1889.8749999999829</v>
      </c>
      <c r="G235" s="22">
        <f>G225*2/12+G237*10/12</f>
        <v>3.4250000000000003</v>
      </c>
      <c r="H235" s="4">
        <f t="shared" si="43"/>
        <v>211.52054072721273</v>
      </c>
      <c r="I235" s="4">
        <f t="shared" si="44"/>
        <v>8.7296701668352483</v>
      </c>
      <c r="J235" s="33">
        <f t="shared" si="47"/>
        <v>615.01608877332285</v>
      </c>
      <c r="K235" s="4">
        <f t="shared" si="48"/>
        <v>11.730494286684864</v>
      </c>
      <c r="L235" s="33">
        <f t="shared" si="45"/>
        <v>34.107527764307463</v>
      </c>
      <c r="M235" s="15">
        <f t="shared" si="37"/>
        <v>16.906021170249375</v>
      </c>
      <c r="N235" s="6"/>
      <c r="O235" s="7">
        <f t="shared" si="38"/>
        <v>21.638643677166289</v>
      </c>
      <c r="P235" s="7"/>
      <c r="Q235" s="46">
        <f t="shared" si="39"/>
        <v>5.0333918368153374E-3</v>
      </c>
      <c r="R235" s="22">
        <f t="shared" si="49"/>
        <v>1.0030641424686324</v>
      </c>
      <c r="S235" s="22">
        <f t="shared" si="50"/>
        <v>4.1445672101944364</v>
      </c>
      <c r="T235" s="39">
        <f t="shared" si="40"/>
        <v>6.2520222349584653E-2</v>
      </c>
      <c r="U235" s="39">
        <f t="shared" si="41"/>
        <v>3.6687601738395026E-2</v>
      </c>
      <c r="V235" s="39">
        <f t="shared" si="42"/>
        <v>2.5832620611189627E-2</v>
      </c>
      <c r="Y235" s="37"/>
      <c r="Z235" s="37"/>
    </row>
    <row r="236" spans="1:26">
      <c r="A236" s="1">
        <v>1889.12</v>
      </c>
      <c r="B236" s="11">
        <v>5.32</v>
      </c>
      <c r="C236" s="4">
        <v>0.22</v>
      </c>
      <c r="D236" s="11">
        <v>0.3</v>
      </c>
      <c r="E236" s="11">
        <v>7.8019419829999999</v>
      </c>
      <c r="F236" s="4">
        <f t="shared" si="46"/>
        <v>1889.9583333333162</v>
      </c>
      <c r="G236" s="22">
        <f>G225*1/12+G237*11/12</f>
        <v>3.4224999999999999</v>
      </c>
      <c r="H236" s="4">
        <f t="shared" si="43"/>
        <v>207.76929686635435</v>
      </c>
      <c r="I236" s="4">
        <f t="shared" si="44"/>
        <v>8.5919634042477355</v>
      </c>
      <c r="J236" s="33">
        <f t="shared" si="47"/>
        <v>606.19081971462106</v>
      </c>
      <c r="K236" s="4">
        <f t="shared" si="48"/>
        <v>11.716313733065094</v>
      </c>
      <c r="L236" s="33">
        <f t="shared" si="45"/>
        <v>34.183692841050053</v>
      </c>
      <c r="M236" s="15">
        <f t="shared" si="37"/>
        <v>16.610338076603391</v>
      </c>
      <c r="N236" s="6"/>
      <c r="O236" s="7">
        <f t="shared" si="38"/>
        <v>21.248155988127625</v>
      </c>
      <c r="P236" s="7"/>
      <c r="Q236" s="46">
        <f t="shared" si="39"/>
        <v>4.3897649033883962E-3</v>
      </c>
      <c r="R236" s="22">
        <f t="shared" si="49"/>
        <v>1.0030620838464972</v>
      </c>
      <c r="S236" s="22">
        <f t="shared" si="50"/>
        <v>4.1065665379782672</v>
      </c>
      <c r="T236" s="39">
        <f t="shared" si="40"/>
        <v>5.5603778877094667E-2</v>
      </c>
      <c r="U236" s="39">
        <f t="shared" si="41"/>
        <v>3.6620242497589439E-2</v>
      </c>
      <c r="V236" s="39">
        <f t="shared" si="42"/>
        <v>1.8983536379505228E-2</v>
      </c>
      <c r="Y236" s="37"/>
      <c r="Z236" s="37"/>
    </row>
    <row r="237" spans="1:26">
      <c r="A237" s="1">
        <v>1890.01</v>
      </c>
      <c r="B237" s="11">
        <v>5.38</v>
      </c>
      <c r="C237" s="4">
        <v>0.22</v>
      </c>
      <c r="D237" s="11">
        <v>0.29920000000000002</v>
      </c>
      <c r="E237" s="11">
        <v>7.6116519010000001</v>
      </c>
      <c r="F237" s="4">
        <f t="shared" si="46"/>
        <v>1890.0416666666495</v>
      </c>
      <c r="G237" s="22">
        <v>3.42</v>
      </c>
      <c r="H237" s="4">
        <f t="shared" si="43"/>
        <v>215.36534004985631</v>
      </c>
      <c r="I237" s="4">
        <f t="shared" si="44"/>
        <v>8.8067611172803684</v>
      </c>
      <c r="J237" s="33">
        <f t="shared" si="47"/>
        <v>630.49437754797941</v>
      </c>
      <c r="K237" s="4">
        <f t="shared" si="48"/>
        <v>11.977195119501303</v>
      </c>
      <c r="L237" s="33">
        <f t="shared" si="45"/>
        <v>35.06392523463856</v>
      </c>
      <c r="M237" s="15">
        <f t="shared" si="37"/>
        <v>17.220071982181899</v>
      </c>
      <c r="N237" s="6"/>
      <c r="O237" s="7">
        <f t="shared" si="38"/>
        <v>22.015486326741613</v>
      </c>
      <c r="P237" s="7"/>
      <c r="Q237" s="46">
        <f t="shared" si="39"/>
        <v>-2.9555589998916526E-3</v>
      </c>
      <c r="R237" s="22">
        <f t="shared" si="49"/>
        <v>1.0014510943480162</v>
      </c>
      <c r="S237" s="22">
        <f t="shared" si="50"/>
        <v>4.2221190609680992</v>
      </c>
      <c r="T237" s="39">
        <f t="shared" si="40"/>
        <v>5.3163830437165105E-2</v>
      </c>
      <c r="U237" s="39">
        <f t="shared" si="41"/>
        <v>3.3981739109766762E-2</v>
      </c>
      <c r="V237" s="39">
        <f t="shared" si="42"/>
        <v>1.9182091327398343E-2</v>
      </c>
      <c r="Y237" s="37"/>
      <c r="Z237" s="37"/>
    </row>
    <row r="238" spans="1:26">
      <c r="A238" s="1">
        <v>1890.02</v>
      </c>
      <c r="B238" s="11">
        <v>5.32</v>
      </c>
      <c r="C238" s="4">
        <v>0.22</v>
      </c>
      <c r="D238" s="11">
        <v>0.29830000000000001</v>
      </c>
      <c r="E238" s="11">
        <v>7.6116519010000001</v>
      </c>
      <c r="F238" s="4">
        <f t="shared" si="46"/>
        <v>1890.1249999999827</v>
      </c>
      <c r="G238" s="22">
        <f>G237*11/12+G249*1/12</f>
        <v>3.4366666666666665</v>
      </c>
      <c r="H238" s="4">
        <f t="shared" si="43"/>
        <v>212.96349610877985</v>
      </c>
      <c r="I238" s="4">
        <f t="shared" si="44"/>
        <v>8.8067611172803684</v>
      </c>
      <c r="J238" s="33">
        <f t="shared" si="47"/>
        <v>625.61136656944802</v>
      </c>
      <c r="K238" s="4">
        <f t="shared" si="48"/>
        <v>11.941167460385156</v>
      </c>
      <c r="L238" s="33">
        <f t="shared" si="45"/>
        <v>35.078923054072625</v>
      </c>
      <c r="M238" s="15">
        <f t="shared" si="37"/>
        <v>17.026814982671411</v>
      </c>
      <c r="N238" s="6"/>
      <c r="O238" s="7">
        <f t="shared" si="38"/>
        <v>21.755939559525384</v>
      </c>
      <c r="P238" s="7"/>
      <c r="Q238" s="46">
        <f t="shared" si="39"/>
        <v>-2.4631020800412462E-3</v>
      </c>
      <c r="R238" s="22">
        <f t="shared" si="49"/>
        <v>1.0014660798155122</v>
      </c>
      <c r="S238" s="22">
        <f t="shared" si="50"/>
        <v>4.2282457540741216</v>
      </c>
      <c r="T238" s="39">
        <f t="shared" si="40"/>
        <v>5.4922624918724905E-2</v>
      </c>
      <c r="U238" s="39">
        <f t="shared" si="41"/>
        <v>3.2901738937891167E-2</v>
      </c>
      <c r="V238" s="39">
        <f t="shared" si="42"/>
        <v>2.2020885980833738E-2</v>
      </c>
      <c r="Y238" s="37"/>
      <c r="Z238" s="37"/>
    </row>
    <row r="239" spans="1:26">
      <c r="A239" s="1">
        <v>1890.03</v>
      </c>
      <c r="B239" s="11">
        <v>5.28</v>
      </c>
      <c r="C239" s="4">
        <v>0.22</v>
      </c>
      <c r="D239" s="11">
        <v>0.29749999999999999</v>
      </c>
      <c r="E239" s="11">
        <v>7.6116519010000001</v>
      </c>
      <c r="F239" s="4">
        <f t="shared" si="46"/>
        <v>1890.208333333316</v>
      </c>
      <c r="G239" s="22">
        <f>G237*10/12+G249*2/12</f>
        <v>3.4533333333333336</v>
      </c>
      <c r="H239" s="4">
        <f t="shared" si="43"/>
        <v>211.36226681472888</v>
      </c>
      <c r="I239" s="4">
        <f t="shared" si="44"/>
        <v>8.8067611172803684</v>
      </c>
      <c r="J239" s="33">
        <f t="shared" si="47"/>
        <v>623.06345060284309</v>
      </c>
      <c r="K239" s="4">
        <f t="shared" si="48"/>
        <v>11.909142874504134</v>
      </c>
      <c r="L239" s="33">
        <f t="shared" si="45"/>
        <v>35.106321317110947</v>
      </c>
      <c r="M239" s="15">
        <f t="shared" si="37"/>
        <v>16.901122288589907</v>
      </c>
      <c r="N239" s="6"/>
      <c r="O239" s="7">
        <f t="shared" si="38"/>
        <v>21.582789932235592</v>
      </c>
      <c r="P239" s="7"/>
      <c r="Q239" s="46">
        <f t="shared" si="39"/>
        <v>-3.1144040035788328E-3</v>
      </c>
      <c r="R239" s="22">
        <f t="shared" si="49"/>
        <v>1.0014810640939893</v>
      </c>
      <c r="S239" s="22">
        <f t="shared" si="50"/>
        <v>4.2344446998291945</v>
      </c>
      <c r="T239" s="39">
        <f t="shared" si="40"/>
        <v>5.6526328677812154E-2</v>
      </c>
      <c r="U239" s="39">
        <f t="shared" si="41"/>
        <v>3.3057381066337488E-2</v>
      </c>
      <c r="V239" s="39">
        <f t="shared" si="42"/>
        <v>2.3468947611474666E-2</v>
      </c>
      <c r="Y239" s="37"/>
      <c r="Z239" s="37"/>
    </row>
    <row r="240" spans="1:26">
      <c r="A240" s="1">
        <v>1890.04</v>
      </c>
      <c r="B240" s="11">
        <v>5.39</v>
      </c>
      <c r="C240" s="4">
        <v>0.22</v>
      </c>
      <c r="D240" s="11">
        <v>0.29670000000000002</v>
      </c>
      <c r="E240" s="11">
        <v>7.6116519010000001</v>
      </c>
      <c r="F240" s="4">
        <f t="shared" si="46"/>
        <v>1890.2916666666492</v>
      </c>
      <c r="G240" s="22">
        <f>G237*9/12+G249*3/12</f>
        <v>3.4699999999999998</v>
      </c>
      <c r="H240" s="4">
        <f t="shared" si="43"/>
        <v>215.76564737336903</v>
      </c>
      <c r="I240" s="4">
        <f t="shared" si="44"/>
        <v>8.8067611172803684</v>
      </c>
      <c r="J240" s="33">
        <f t="shared" si="47"/>
        <v>638.20735391610651</v>
      </c>
      <c r="K240" s="4">
        <f t="shared" si="48"/>
        <v>11.877118288623118</v>
      </c>
      <c r="L240" s="33">
        <f t="shared" si="45"/>
        <v>35.131005919649134</v>
      </c>
      <c r="M240" s="15">
        <f t="shared" si="37"/>
        <v>17.257854542603198</v>
      </c>
      <c r="N240" s="6"/>
      <c r="O240" s="7">
        <f t="shared" si="38"/>
        <v>22.023576461344501</v>
      </c>
      <c r="P240" s="7"/>
      <c r="Q240" s="46">
        <f t="shared" si="39"/>
        <v>-7.5703300803300205E-4</v>
      </c>
      <c r="R240" s="22">
        <f t="shared" si="49"/>
        <v>1.0014960471849268</v>
      </c>
      <c r="S240" s="22">
        <f t="shared" si="50"/>
        <v>4.2407161838320944</v>
      </c>
      <c r="T240" s="39">
        <f t="shared" si="40"/>
        <v>5.5663849243016594E-2</v>
      </c>
      <c r="U240" s="39">
        <f t="shared" si="41"/>
        <v>3.3211150243813048E-2</v>
      </c>
      <c r="V240" s="39">
        <f t="shared" si="42"/>
        <v>2.2452698999203546E-2</v>
      </c>
      <c r="Y240" s="37"/>
      <c r="Z240" s="37"/>
    </row>
    <row r="241" spans="1:26">
      <c r="A241" s="1">
        <v>1890.05</v>
      </c>
      <c r="B241" s="11">
        <v>5.62</v>
      </c>
      <c r="C241" s="4">
        <v>0.22</v>
      </c>
      <c r="D241" s="11">
        <v>0.29580000000000001</v>
      </c>
      <c r="E241" s="11">
        <v>7.7067928930000003</v>
      </c>
      <c r="F241" s="4">
        <f t="shared" si="46"/>
        <v>1890.3749999999825</v>
      </c>
      <c r="G241" s="22">
        <f>G237*8/12+G249*4/12</f>
        <v>3.4866666666666664</v>
      </c>
      <c r="H241" s="4">
        <f t="shared" si="43"/>
        <v>222.19540913774497</v>
      </c>
      <c r="I241" s="4">
        <f t="shared" si="44"/>
        <v>8.6980409271003367</v>
      </c>
      <c r="J241" s="33">
        <f t="shared" si="47"/>
        <v>659.36974671542691</v>
      </c>
      <c r="K241" s="4">
        <f t="shared" si="48"/>
        <v>11.694911391983091</v>
      </c>
      <c r="L241" s="33">
        <f t="shared" si="45"/>
        <v>34.704905885840446</v>
      </c>
      <c r="M241" s="15">
        <f t="shared" si="37"/>
        <v>17.78643048785862</v>
      </c>
      <c r="N241" s="6"/>
      <c r="O241" s="7">
        <f t="shared" si="38"/>
        <v>22.677242329476794</v>
      </c>
      <c r="P241" s="7"/>
      <c r="Q241" s="46">
        <f t="shared" si="39"/>
        <v>1.4888374225166534E-3</v>
      </c>
      <c r="R241" s="22">
        <f t="shared" si="49"/>
        <v>1.0015110290898022</v>
      </c>
      <c r="S241" s="22">
        <f t="shared" si="50"/>
        <v>4.1946301842867291</v>
      </c>
      <c r="T241" s="39">
        <f t="shared" si="40"/>
        <v>5.0021715342594142E-2</v>
      </c>
      <c r="U241" s="39">
        <f t="shared" si="41"/>
        <v>3.7143716427277651E-2</v>
      </c>
      <c r="V241" s="39">
        <f t="shared" si="42"/>
        <v>1.2877998915316491E-2</v>
      </c>
      <c r="Y241" s="37"/>
      <c r="Z241" s="37"/>
    </row>
    <row r="242" spans="1:26">
      <c r="A242" s="1">
        <v>1890.06</v>
      </c>
      <c r="B242" s="11">
        <v>5.58</v>
      </c>
      <c r="C242" s="4">
        <v>0.22</v>
      </c>
      <c r="D242" s="11">
        <v>0.29499999999999998</v>
      </c>
      <c r="E242" s="11">
        <v>7.7067928930000003</v>
      </c>
      <c r="F242" s="4">
        <f t="shared" si="46"/>
        <v>1890.4583333333157</v>
      </c>
      <c r="G242" s="22">
        <f>G237*7/12+G249*5/12</f>
        <v>3.5033333333333334</v>
      </c>
      <c r="H242" s="4">
        <f t="shared" si="43"/>
        <v>220.61394715099948</v>
      </c>
      <c r="I242" s="4">
        <f t="shared" si="44"/>
        <v>8.6980409271003367</v>
      </c>
      <c r="J242" s="33">
        <f t="shared" si="47"/>
        <v>656.8276925317673</v>
      </c>
      <c r="K242" s="4">
        <f t="shared" si="48"/>
        <v>11.663282152248179</v>
      </c>
      <c r="L242" s="33">
        <f t="shared" si="45"/>
        <v>34.724761522736799</v>
      </c>
      <c r="M242" s="15">
        <f t="shared" si="37"/>
        <v>17.684360844450161</v>
      </c>
      <c r="N242" s="6"/>
      <c r="O242" s="7">
        <f t="shared" si="38"/>
        <v>22.525314186078045</v>
      </c>
      <c r="P242" s="7"/>
      <c r="Q242" s="46">
        <f t="shared" si="39"/>
        <v>3.649474647291602E-3</v>
      </c>
      <c r="R242" s="22">
        <f t="shared" si="49"/>
        <v>1.0015260098100913</v>
      </c>
      <c r="S242" s="22">
        <f t="shared" si="50"/>
        <v>4.200968392516149</v>
      </c>
      <c r="T242" s="39">
        <f t="shared" si="40"/>
        <v>4.8919622526198303E-2</v>
      </c>
      <c r="U242" s="39">
        <f t="shared" si="41"/>
        <v>3.8567883928620983E-2</v>
      </c>
      <c r="V242" s="39">
        <f t="shared" si="42"/>
        <v>1.035173859757732E-2</v>
      </c>
      <c r="Y242" s="37"/>
      <c r="Z242" s="37"/>
    </row>
    <row r="243" spans="1:26">
      <c r="A243" s="1">
        <v>1890.07</v>
      </c>
      <c r="B243" s="11">
        <v>5.54</v>
      </c>
      <c r="C243" s="4">
        <v>0.22</v>
      </c>
      <c r="D243" s="11">
        <v>0.29420000000000002</v>
      </c>
      <c r="E243" s="11">
        <v>7.7067928930000003</v>
      </c>
      <c r="F243" s="4">
        <f t="shared" si="46"/>
        <v>1890.541666666649</v>
      </c>
      <c r="G243" s="22">
        <f>G237*6/12+G249*6/12</f>
        <v>3.5199999999999996</v>
      </c>
      <c r="H243" s="4">
        <f t="shared" si="43"/>
        <v>219.03248516425393</v>
      </c>
      <c r="I243" s="4">
        <f t="shared" si="44"/>
        <v>8.6980409271003367</v>
      </c>
      <c r="J243" s="33">
        <f t="shared" si="47"/>
        <v>654.27728631823288</v>
      </c>
      <c r="K243" s="4">
        <f t="shared" si="48"/>
        <v>11.631652912513269</v>
      </c>
      <c r="L243" s="33">
        <f t="shared" si="45"/>
        <v>34.745194518921323</v>
      </c>
      <c r="M243" s="15">
        <f t="shared" si="37"/>
        <v>17.589295440864859</v>
      </c>
      <c r="N243" s="6"/>
      <c r="O243" s="7">
        <f t="shared" si="38"/>
        <v>22.381223142941966</v>
      </c>
      <c r="P243" s="7"/>
      <c r="Q243" s="46">
        <f t="shared" si="39"/>
        <v>3.7884300307326063E-3</v>
      </c>
      <c r="R243" s="22">
        <f t="shared" si="49"/>
        <v>1.0015409893472669</v>
      </c>
      <c r="S243" s="22">
        <f t="shared" si="50"/>
        <v>4.2073791114950119</v>
      </c>
      <c r="T243" s="39">
        <f t="shared" si="40"/>
        <v>4.8431560238713089E-2</v>
      </c>
      <c r="U243" s="39">
        <f t="shared" si="41"/>
        <v>3.7442974683895569E-2</v>
      </c>
      <c r="V243" s="39">
        <f t="shared" si="42"/>
        <v>1.098858555481752E-2</v>
      </c>
      <c r="Y243" s="37"/>
      <c r="Z243" s="37"/>
    </row>
    <row r="244" spans="1:26">
      <c r="A244" s="1">
        <v>1890.08</v>
      </c>
      <c r="B244" s="11">
        <v>5.41</v>
      </c>
      <c r="C244" s="4">
        <v>0.22</v>
      </c>
      <c r="D244" s="11">
        <v>0.29330000000000001</v>
      </c>
      <c r="E244" s="11">
        <v>7.9922320659999997</v>
      </c>
      <c r="F244" s="4">
        <f t="shared" si="46"/>
        <v>1890.6249999999823</v>
      </c>
      <c r="G244" s="22">
        <f>G237*5/12+G249*7/12</f>
        <v>3.5366666666666671</v>
      </c>
      <c r="H244" s="4">
        <f t="shared" si="43"/>
        <v>206.25364558827368</v>
      </c>
      <c r="I244" s="4">
        <f t="shared" si="44"/>
        <v>8.3873940904658415</v>
      </c>
      <c r="J244" s="33">
        <f t="shared" si="47"/>
        <v>618.19315164261411</v>
      </c>
      <c r="K244" s="4">
        <f t="shared" si="48"/>
        <v>11.18192130333469</v>
      </c>
      <c r="L244" s="33">
        <f t="shared" si="45"/>
        <v>33.514981770199398</v>
      </c>
      <c r="M244" s="15">
        <f t="shared" si="37"/>
        <v>16.596791133979099</v>
      </c>
      <c r="N244" s="6"/>
      <c r="O244" s="7">
        <f t="shared" si="38"/>
        <v>21.097417913470903</v>
      </c>
      <c r="P244" s="7"/>
      <c r="Q244" s="46">
        <f t="shared" si="39"/>
        <v>1.0599942338932966E-2</v>
      </c>
      <c r="R244" s="22">
        <f t="shared" si="49"/>
        <v>1.0015559677028012</v>
      </c>
      <c r="S244" s="22">
        <f t="shared" si="50"/>
        <v>4.0633663238947353</v>
      </c>
      <c r="T244" s="39">
        <f t="shared" si="40"/>
        <v>5.7523024341116891E-2</v>
      </c>
      <c r="U244" s="39">
        <f t="shared" si="41"/>
        <v>4.26487529392785E-2</v>
      </c>
      <c r="V244" s="39">
        <f t="shared" si="42"/>
        <v>1.487427140183839E-2</v>
      </c>
      <c r="Y244" s="37"/>
      <c r="Z244" s="37"/>
    </row>
    <row r="245" spans="1:26">
      <c r="A245" s="1">
        <v>1890.09</v>
      </c>
      <c r="B245" s="11">
        <v>5.32</v>
      </c>
      <c r="C245" s="4">
        <v>0.22</v>
      </c>
      <c r="D245" s="11">
        <v>0.29249999999999998</v>
      </c>
      <c r="E245" s="11">
        <v>8.0873811569999994</v>
      </c>
      <c r="F245" s="4">
        <f t="shared" si="46"/>
        <v>1890.7083333333155</v>
      </c>
      <c r="G245" s="22">
        <f>G237*4/12+G249*8/12</f>
        <v>3.5533333333333337</v>
      </c>
      <c r="H245" s="4">
        <f t="shared" si="43"/>
        <v>200.43620654591592</v>
      </c>
      <c r="I245" s="4">
        <f t="shared" si="44"/>
        <v>8.2887153082897544</v>
      </c>
      <c r="J245" s="33">
        <f t="shared" si="47"/>
        <v>602.82712640823422</v>
      </c>
      <c r="K245" s="4">
        <f t="shared" si="48"/>
        <v>11.02022376215797</v>
      </c>
      <c r="L245" s="33">
        <f t="shared" si="45"/>
        <v>33.144160615490321</v>
      </c>
      <c r="M245" s="15">
        <f t="shared" si="37"/>
        <v>16.169702000615302</v>
      </c>
      <c r="N245" s="6"/>
      <c r="O245" s="7">
        <f t="shared" si="38"/>
        <v>20.535953743709669</v>
      </c>
      <c r="P245" s="7"/>
      <c r="Q245" s="46">
        <f t="shared" si="39"/>
        <v>1.2180107583306336E-2</v>
      </c>
      <c r="R245" s="22">
        <f t="shared" si="49"/>
        <v>1.0015709448781633</v>
      </c>
      <c r="S245" s="22">
        <f t="shared" si="50"/>
        <v>4.0218083728124885</v>
      </c>
      <c r="T245" s="39">
        <f t="shared" si="40"/>
        <v>5.6785962529206868E-2</v>
      </c>
      <c r="U245" s="39">
        <f t="shared" si="41"/>
        <v>4.2748953207462304E-2</v>
      </c>
      <c r="V245" s="39">
        <f t="shared" si="42"/>
        <v>1.4037009321744565E-2</v>
      </c>
      <c r="Y245" s="37"/>
      <c r="Z245" s="37"/>
    </row>
    <row r="246" spans="1:26">
      <c r="A246" s="1">
        <v>1890.1</v>
      </c>
      <c r="B246" s="11">
        <v>5.08</v>
      </c>
      <c r="C246" s="4">
        <v>0.22</v>
      </c>
      <c r="D246" s="11">
        <v>0.29170000000000001</v>
      </c>
      <c r="E246" s="11">
        <v>8.0873811569999994</v>
      </c>
      <c r="F246" s="4">
        <f t="shared" si="46"/>
        <v>1890.7916666666488</v>
      </c>
      <c r="G246" s="22">
        <f>G237*3/12+G249*9/12</f>
        <v>3.57</v>
      </c>
      <c r="H246" s="4">
        <f t="shared" si="43"/>
        <v>191.39397166414525</v>
      </c>
      <c r="I246" s="4">
        <f t="shared" si="44"/>
        <v>8.2887153082897544</v>
      </c>
      <c r="J246" s="33">
        <f t="shared" si="47"/>
        <v>577.70932947455776</v>
      </c>
      <c r="K246" s="4">
        <f t="shared" si="48"/>
        <v>10.990082979218736</v>
      </c>
      <c r="L246" s="33">
        <f t="shared" si="45"/>
        <v>33.172797521206398</v>
      </c>
      <c r="M246" s="15">
        <f t="shared" si="37"/>
        <v>15.482849163344433</v>
      </c>
      <c r="N246" s="6"/>
      <c r="O246" s="7">
        <f t="shared" si="38"/>
        <v>19.649063391074293</v>
      </c>
      <c r="P246" s="7"/>
      <c r="Q246" s="46">
        <f t="shared" si="39"/>
        <v>1.4756977765159704E-2</v>
      </c>
      <c r="R246" s="22">
        <f t="shared" si="49"/>
        <v>1.0015859208748206</v>
      </c>
      <c r="S246" s="22">
        <f t="shared" si="50"/>
        <v>4.0281264120767126</v>
      </c>
      <c r="T246" s="39">
        <f t="shared" si="40"/>
        <v>6.6802957605611946E-2</v>
      </c>
      <c r="U246" s="39">
        <f t="shared" si="41"/>
        <v>4.4173154154254712E-2</v>
      </c>
      <c r="V246" s="39">
        <f t="shared" si="42"/>
        <v>2.2629803451357233E-2</v>
      </c>
      <c r="Y246" s="37"/>
      <c r="Z246" s="37"/>
    </row>
    <row r="247" spans="1:26">
      <c r="A247" s="1">
        <v>1890.11</v>
      </c>
      <c r="B247" s="11">
        <v>4.71</v>
      </c>
      <c r="C247" s="4">
        <v>0.22</v>
      </c>
      <c r="D247" s="11">
        <v>0.2908</v>
      </c>
      <c r="E247" s="11">
        <v>7.8970910740000004</v>
      </c>
      <c r="F247" s="4">
        <f t="shared" si="46"/>
        <v>1890.874999999982</v>
      </c>
      <c r="G247" s="22">
        <f>G237*2/12+G249*10/12</f>
        <v>3.5866666666666669</v>
      </c>
      <c r="H247" s="4">
        <f t="shared" si="43"/>
        <v>181.7298276735057</v>
      </c>
      <c r="I247" s="4">
        <f t="shared" si="44"/>
        <v>8.4884420569365719</v>
      </c>
      <c r="J247" s="33">
        <f t="shared" si="47"/>
        <v>550.67393357169442</v>
      </c>
      <c r="K247" s="4">
        <f t="shared" si="48"/>
        <v>11.220177046168887</v>
      </c>
      <c r="L247" s="33">
        <f t="shared" si="45"/>
        <v>33.999146471899948</v>
      </c>
      <c r="M247" s="15">
        <f t="shared" si="37"/>
        <v>14.745043493292803</v>
      </c>
      <c r="N247" s="6"/>
      <c r="O247" s="7">
        <f t="shared" si="38"/>
        <v>18.70319459445366</v>
      </c>
      <c r="P247" s="7"/>
      <c r="Q247" s="46">
        <f t="shared" si="39"/>
        <v>1.4479293188767395E-2</v>
      </c>
      <c r="R247" s="22">
        <f t="shared" si="49"/>
        <v>1.0016008956942393</v>
      </c>
      <c r="S247" s="22">
        <f t="shared" si="50"/>
        <v>4.1317312756751186</v>
      </c>
      <c r="T247" s="39">
        <f t="shared" si="40"/>
        <v>8.0435404955262246E-2</v>
      </c>
      <c r="U247" s="39">
        <f t="shared" si="41"/>
        <v>4.1831556662647928E-2</v>
      </c>
      <c r="V247" s="39">
        <f t="shared" si="42"/>
        <v>3.8603848292614318E-2</v>
      </c>
      <c r="Y247" s="37"/>
      <c r="Z247" s="37"/>
    </row>
    <row r="248" spans="1:26">
      <c r="A248" s="1">
        <v>1890.12</v>
      </c>
      <c r="B248" s="11">
        <v>4.5999999999999996</v>
      </c>
      <c r="C248" s="4">
        <v>0.22</v>
      </c>
      <c r="D248" s="11">
        <v>0.28999999999999998</v>
      </c>
      <c r="E248" s="11">
        <v>7.8970910740000004</v>
      </c>
      <c r="F248" s="4">
        <f t="shared" si="46"/>
        <v>1890.9583333333153</v>
      </c>
      <c r="G248" s="22">
        <f>G237*1/12+G249*11/12</f>
        <v>3.6033333333333335</v>
      </c>
      <c r="H248" s="4">
        <f t="shared" si="43"/>
        <v>177.48560664503742</v>
      </c>
      <c r="I248" s="4">
        <f t="shared" si="44"/>
        <v>8.4884420569365719</v>
      </c>
      <c r="J248" s="33">
        <f t="shared" si="47"/>
        <v>539.95664187090074</v>
      </c>
      <c r="K248" s="4">
        <f t="shared" si="48"/>
        <v>11.189309984143664</v>
      </c>
      <c r="L248" s="33">
        <f t="shared" si="45"/>
        <v>34.04074481360027</v>
      </c>
      <c r="M248" s="15">
        <f t="shared" si="37"/>
        <v>14.442991231338437</v>
      </c>
      <c r="N248" s="6"/>
      <c r="O248" s="7">
        <f t="shared" si="38"/>
        <v>18.311029377300351</v>
      </c>
      <c r="P248" s="7"/>
      <c r="Q248" s="46">
        <f t="shared" si="39"/>
        <v>1.4743783055440995E-2</v>
      </c>
      <c r="R248" s="22">
        <f t="shared" si="49"/>
        <v>1.001615869337882</v>
      </c>
      <c r="S248" s="22">
        <f t="shared" si="50"/>
        <v>4.1383457464841005</v>
      </c>
      <c r="T248" s="39">
        <f t="shared" si="40"/>
        <v>9.0655952073073864E-2</v>
      </c>
      <c r="U248" s="39">
        <f t="shared" si="41"/>
        <v>4.3266469458853374E-2</v>
      </c>
      <c r="V248" s="39">
        <f t="shared" si="42"/>
        <v>4.7389482614220491E-2</v>
      </c>
      <c r="Y248" s="37"/>
      <c r="Z248" s="37"/>
    </row>
    <row r="249" spans="1:26">
      <c r="A249" s="1">
        <v>1891.01</v>
      </c>
      <c r="B249" s="11">
        <v>4.84</v>
      </c>
      <c r="C249" s="4">
        <v>0.22</v>
      </c>
      <c r="D249" s="11">
        <v>0.29420000000000002</v>
      </c>
      <c r="E249" s="11">
        <v>7.8019419829999999</v>
      </c>
      <c r="F249" s="4">
        <f t="shared" si="46"/>
        <v>1891.0416666666486</v>
      </c>
      <c r="G249" s="22">
        <v>3.62</v>
      </c>
      <c r="H249" s="4">
        <f t="shared" si="43"/>
        <v>189.02319489345021</v>
      </c>
      <c r="I249" s="4">
        <f t="shared" si="44"/>
        <v>8.5919634042477355</v>
      </c>
      <c r="J249" s="33">
        <f t="shared" si="47"/>
        <v>577.23518428272325</v>
      </c>
      <c r="K249" s="4">
        <f t="shared" si="48"/>
        <v>11.489798334225837</v>
      </c>
      <c r="L249" s="33">
        <f t="shared" si="45"/>
        <v>35.087312234706026</v>
      </c>
      <c r="M249" s="15">
        <f t="shared" si="37"/>
        <v>15.428980086469094</v>
      </c>
      <c r="N249" s="6"/>
      <c r="O249" s="7">
        <f t="shared" si="38"/>
        <v>19.546976727737341</v>
      </c>
      <c r="P249" s="7"/>
      <c r="Q249" s="46">
        <f t="shared" si="39"/>
        <v>9.9493808251887791E-3</v>
      </c>
      <c r="R249" s="22">
        <f t="shared" si="49"/>
        <v>1.0031553683529171</v>
      </c>
      <c r="S249" s="22">
        <f t="shared" si="50"/>
        <v>4.1955837893125638</v>
      </c>
      <c r="T249" s="39">
        <f t="shared" si="40"/>
        <v>8.5548769908164735E-2</v>
      </c>
      <c r="U249" s="39">
        <f t="shared" si="41"/>
        <v>4.0846766627982367E-2</v>
      </c>
      <c r="V249" s="39">
        <f t="shared" si="42"/>
        <v>4.4702003280182367E-2</v>
      </c>
      <c r="Y249" s="37"/>
      <c r="Z249" s="37"/>
    </row>
    <row r="250" spans="1:26">
      <c r="A250" s="1">
        <v>1891.02</v>
      </c>
      <c r="B250" s="11">
        <v>4.9000000000000004</v>
      </c>
      <c r="C250" s="4">
        <v>0.22</v>
      </c>
      <c r="D250" s="11">
        <v>0.29830000000000001</v>
      </c>
      <c r="E250" s="11">
        <v>7.8970910740000004</v>
      </c>
      <c r="F250" s="4">
        <f t="shared" si="46"/>
        <v>1891.1249999999818</v>
      </c>
      <c r="G250" s="22">
        <f>G249*11/12+G261*1/12</f>
        <v>3.6183333333333332</v>
      </c>
      <c r="H250" s="4">
        <f t="shared" si="43"/>
        <v>189.06075490449641</v>
      </c>
      <c r="I250" s="4">
        <f t="shared" si="44"/>
        <v>8.4884420569365719</v>
      </c>
      <c r="J250" s="33">
        <f t="shared" si="47"/>
        <v>579.51003690803759</v>
      </c>
      <c r="K250" s="4">
        <f t="shared" si="48"/>
        <v>11.509555752655361</v>
      </c>
      <c r="L250" s="33">
        <f t="shared" si="45"/>
        <v>35.279151838707669</v>
      </c>
      <c r="M250" s="15">
        <f t="shared" si="37"/>
        <v>15.476522332432539</v>
      </c>
      <c r="N250" s="6"/>
      <c r="O250" s="7">
        <f t="shared" si="38"/>
        <v>19.590760596774196</v>
      </c>
      <c r="P250" s="7"/>
      <c r="Q250" s="46">
        <f t="shared" si="39"/>
        <v>9.9700471158192666E-3</v>
      </c>
      <c r="R250" s="22">
        <f t="shared" si="49"/>
        <v>1.0031539903074633</v>
      </c>
      <c r="S250" s="22">
        <f t="shared" si="50"/>
        <v>4.158111877717503</v>
      </c>
      <c r="T250" s="39">
        <f t="shared" si="40"/>
        <v>8.9584708934725699E-2</v>
      </c>
      <c r="U250" s="39">
        <f t="shared" si="41"/>
        <v>4.3285854411421187E-2</v>
      </c>
      <c r="V250" s="39">
        <f t="shared" si="42"/>
        <v>4.6298854523304511E-2</v>
      </c>
      <c r="Y250" s="37"/>
      <c r="Z250" s="37"/>
    </row>
    <row r="251" spans="1:26">
      <c r="A251" s="1">
        <v>1891.03</v>
      </c>
      <c r="B251" s="11">
        <v>4.8099999999999996</v>
      </c>
      <c r="C251" s="4">
        <v>0.22</v>
      </c>
      <c r="D251" s="11">
        <v>0.30249999999999999</v>
      </c>
      <c r="E251" s="11">
        <v>7.9922320659999997</v>
      </c>
      <c r="F251" s="4">
        <f t="shared" si="46"/>
        <v>1891.2083333333151</v>
      </c>
      <c r="G251" s="22">
        <f>G249*10/12+G261*2/12</f>
        <v>3.6166666666666671</v>
      </c>
      <c r="H251" s="4">
        <f t="shared" si="43"/>
        <v>183.37893443245773</v>
      </c>
      <c r="I251" s="4">
        <f t="shared" si="44"/>
        <v>8.3873940904658415</v>
      </c>
      <c r="J251" s="33">
        <f t="shared" si="47"/>
        <v>564.23651418247789</v>
      </c>
      <c r="K251" s="4">
        <f t="shared" si="48"/>
        <v>11.532666874390534</v>
      </c>
      <c r="L251" s="33">
        <f t="shared" si="45"/>
        <v>35.484728802536296</v>
      </c>
      <c r="M251" s="15">
        <f t="shared" si="37"/>
        <v>15.051623357657382</v>
      </c>
      <c r="N251" s="6"/>
      <c r="O251" s="7">
        <f t="shared" si="38"/>
        <v>19.038836516513705</v>
      </c>
      <c r="P251" s="7"/>
      <c r="Q251" s="46">
        <f t="shared" si="39"/>
        <v>1.2986888034787779E-2</v>
      </c>
      <c r="R251" s="22">
        <f t="shared" si="49"/>
        <v>1.0031526122631842</v>
      </c>
      <c r="S251" s="22">
        <f t="shared" si="50"/>
        <v>4.1215714789915268</v>
      </c>
      <c r="T251" s="39">
        <f t="shared" si="40"/>
        <v>9.6725404865003695E-2</v>
      </c>
      <c r="U251" s="39">
        <f t="shared" si="41"/>
        <v>4.4417938971399895E-2</v>
      </c>
      <c r="V251" s="39">
        <f t="shared" si="42"/>
        <v>5.23074658936038E-2</v>
      </c>
      <c r="Y251" s="37"/>
      <c r="Z251" s="37"/>
    </row>
    <row r="252" spans="1:26">
      <c r="A252" s="1">
        <v>1891.04</v>
      </c>
      <c r="B252" s="11">
        <v>4.97</v>
      </c>
      <c r="C252" s="4">
        <v>0.22</v>
      </c>
      <c r="D252" s="11">
        <v>0.30669999999999997</v>
      </c>
      <c r="E252" s="11">
        <v>8.0873811569999994</v>
      </c>
      <c r="F252" s="4">
        <f t="shared" si="46"/>
        <v>1891.2916666666483</v>
      </c>
      <c r="G252" s="22">
        <f>G249*9/12+G261*3/12</f>
        <v>3.6149999999999998</v>
      </c>
      <c r="H252" s="4">
        <f t="shared" si="43"/>
        <v>187.24961401000039</v>
      </c>
      <c r="I252" s="4">
        <f t="shared" si="44"/>
        <v>8.2887153082897544</v>
      </c>
      <c r="J252" s="33">
        <f t="shared" si="47"/>
        <v>578.271450890805</v>
      </c>
      <c r="K252" s="4">
        <f t="shared" si="48"/>
        <v>11.555222659329399</v>
      </c>
      <c r="L252" s="33">
        <f t="shared" si="45"/>
        <v>35.685282492597558</v>
      </c>
      <c r="M252" s="15">
        <f t="shared" si="37"/>
        <v>15.408945125474125</v>
      </c>
      <c r="N252" s="6"/>
      <c r="O252" s="7">
        <f t="shared" si="38"/>
        <v>19.474152883159572</v>
      </c>
      <c r="P252" s="7"/>
      <c r="Q252" s="46">
        <f t="shared" si="39"/>
        <v>1.1648752704439304E-2</v>
      </c>
      <c r="R252" s="22">
        <f t="shared" si="49"/>
        <v>1.0031512342200799</v>
      </c>
      <c r="S252" s="22">
        <f t="shared" si="50"/>
        <v>4.0859214985900998</v>
      </c>
      <c r="T252" s="39">
        <f t="shared" si="40"/>
        <v>0.10461707356759908</v>
      </c>
      <c r="U252" s="39">
        <f t="shared" si="41"/>
        <v>4.6853315298751586E-2</v>
      </c>
      <c r="V252" s="39">
        <f t="shared" si="42"/>
        <v>5.7763758268847498E-2</v>
      </c>
      <c r="Y252" s="37"/>
      <c r="Z252" s="37"/>
    </row>
    <row r="253" spans="1:26">
      <c r="A253" s="1">
        <v>1891.05</v>
      </c>
      <c r="B253" s="11">
        <v>4.95</v>
      </c>
      <c r="C253" s="4">
        <v>0.22</v>
      </c>
      <c r="D253" s="11">
        <v>0.31080000000000002</v>
      </c>
      <c r="E253" s="11">
        <v>7.9922320659999997</v>
      </c>
      <c r="F253" s="4">
        <f t="shared" si="46"/>
        <v>1891.3749999999816</v>
      </c>
      <c r="G253" s="22">
        <f>G249*8/12+G261*4/12</f>
        <v>3.6133333333333333</v>
      </c>
      <c r="H253" s="4">
        <f t="shared" si="43"/>
        <v>188.71636703548148</v>
      </c>
      <c r="I253" s="4">
        <f t="shared" si="44"/>
        <v>8.3873940904658415</v>
      </c>
      <c r="J253" s="33">
        <f t="shared" si="47"/>
        <v>584.95965664539972</v>
      </c>
      <c r="K253" s="4">
        <f t="shared" si="48"/>
        <v>11.849100378712654</v>
      </c>
      <c r="L253" s="33">
        <f t="shared" si="45"/>
        <v>36.728376017250547</v>
      </c>
      <c r="M253" s="15">
        <f t="shared" si="37"/>
        <v>15.566495230713253</v>
      </c>
      <c r="N253" s="6"/>
      <c r="O253" s="7">
        <f t="shared" si="38"/>
        <v>19.657392023024794</v>
      </c>
      <c r="P253" s="7"/>
      <c r="Q253" s="46">
        <f t="shared" si="39"/>
        <v>1.0822741109611199E-2</v>
      </c>
      <c r="R253" s="22">
        <f t="shared" si="49"/>
        <v>1.0031498561781502</v>
      </c>
      <c r="S253" s="22">
        <f t="shared" si="50"/>
        <v>4.1475941791098787</v>
      </c>
      <c r="T253" s="39">
        <f t="shared" si="40"/>
        <v>9.802429218534936E-2</v>
      </c>
      <c r="U253" s="39">
        <f t="shared" si="41"/>
        <v>4.5498409289771224E-2</v>
      </c>
      <c r="V253" s="39">
        <f t="shared" si="42"/>
        <v>5.2525882895578135E-2</v>
      </c>
      <c r="Y253" s="37"/>
      <c r="Z253" s="37"/>
    </row>
    <row r="254" spans="1:26">
      <c r="A254" s="1">
        <v>1891.06</v>
      </c>
      <c r="B254" s="11">
        <v>4.8499999999999996</v>
      </c>
      <c r="C254" s="4">
        <v>0.22</v>
      </c>
      <c r="D254" s="11">
        <v>0.315</v>
      </c>
      <c r="E254" s="11">
        <v>7.8019419829999999</v>
      </c>
      <c r="F254" s="4">
        <f t="shared" si="46"/>
        <v>1891.4583333333148</v>
      </c>
      <c r="G254" s="22">
        <f>G249*7/12+G261*5/12</f>
        <v>3.6116666666666668</v>
      </c>
      <c r="H254" s="4">
        <f t="shared" si="43"/>
        <v>189.41373868455233</v>
      </c>
      <c r="I254" s="4">
        <f t="shared" si="44"/>
        <v>8.5919634042477355</v>
      </c>
      <c r="J254" s="33">
        <f t="shared" si="47"/>
        <v>589.34064184355952</v>
      </c>
      <c r="K254" s="4">
        <f t="shared" si="48"/>
        <v>12.30212941971835</v>
      </c>
      <c r="L254" s="33">
        <f t="shared" si="45"/>
        <v>38.276763336231198</v>
      </c>
      <c r="M254" s="15">
        <f t="shared" si="37"/>
        <v>15.658211395638146</v>
      </c>
      <c r="N254" s="6"/>
      <c r="O254" s="7">
        <f t="shared" si="38"/>
        <v>19.757483904273553</v>
      </c>
      <c r="P254" s="7"/>
      <c r="Q254" s="46">
        <f t="shared" si="39"/>
        <v>8.0978879362577569E-3</v>
      </c>
      <c r="R254" s="22">
        <f t="shared" si="49"/>
        <v>1.003148478137396</v>
      </c>
      <c r="S254" s="22">
        <f t="shared" si="50"/>
        <v>4.262137348095381</v>
      </c>
      <c r="T254" s="39">
        <f t="shared" si="40"/>
        <v>0.10800988551661472</v>
      </c>
      <c r="U254" s="39">
        <f t="shared" si="41"/>
        <v>4.2866396856341415E-2</v>
      </c>
      <c r="V254" s="39">
        <f t="shared" si="42"/>
        <v>6.5143488660273308E-2</v>
      </c>
      <c r="Y254" s="37"/>
      <c r="Z254" s="37"/>
    </row>
    <row r="255" spans="1:26">
      <c r="A255" s="1">
        <v>1891.07</v>
      </c>
      <c r="B255" s="11">
        <v>4.7699999999999996</v>
      </c>
      <c r="C255" s="4">
        <v>0.22</v>
      </c>
      <c r="D255" s="11">
        <v>0.31919999999999998</v>
      </c>
      <c r="E255" s="11">
        <v>7.7067928930000003</v>
      </c>
      <c r="F255" s="4">
        <f t="shared" si="46"/>
        <v>1891.5416666666481</v>
      </c>
      <c r="G255" s="22">
        <f>G249*6/12+G261*6/12</f>
        <v>3.61</v>
      </c>
      <c r="H255" s="4">
        <f t="shared" si="43"/>
        <v>188.58934191940276</v>
      </c>
      <c r="I255" s="4">
        <f t="shared" si="44"/>
        <v>8.6980409271003367</v>
      </c>
      <c r="J255" s="33">
        <f t="shared" si="47"/>
        <v>589.03087145827533</v>
      </c>
      <c r="K255" s="4">
        <f t="shared" si="48"/>
        <v>12.620066654229216</v>
      </c>
      <c r="L255" s="33">
        <f t="shared" si="45"/>
        <v>39.416908630918549</v>
      </c>
      <c r="M255" s="15">
        <f t="shared" si="37"/>
        <v>15.617919238645994</v>
      </c>
      <c r="N255" s="6"/>
      <c r="O255" s="7">
        <f t="shared" si="38"/>
        <v>19.690897636411638</v>
      </c>
      <c r="P255" s="7"/>
      <c r="Q255" s="46">
        <f t="shared" si="39"/>
        <v>6.1039371490865871E-3</v>
      </c>
      <c r="R255" s="22">
        <f t="shared" si="49"/>
        <v>1.0031471000978167</v>
      </c>
      <c r="S255" s="22">
        <f t="shared" si="50"/>
        <v>4.3283431846838383</v>
      </c>
      <c r="T255" s="39">
        <f t="shared" si="40"/>
        <v>9.9379431855061373E-2</v>
      </c>
      <c r="U255" s="39">
        <f t="shared" si="41"/>
        <v>4.0163486114168423E-2</v>
      </c>
      <c r="V255" s="39">
        <f t="shared" si="42"/>
        <v>5.921594574089295E-2</v>
      </c>
      <c r="Y255" s="37"/>
      <c r="Z255" s="37"/>
    </row>
    <row r="256" spans="1:26">
      <c r="A256" s="1">
        <v>1891.08</v>
      </c>
      <c r="B256" s="11">
        <v>4.93</v>
      </c>
      <c r="C256" s="4">
        <v>0.22</v>
      </c>
      <c r="D256" s="11">
        <v>0.32329999999999998</v>
      </c>
      <c r="E256" s="11">
        <v>7.7067928930000003</v>
      </c>
      <c r="F256" s="4">
        <f t="shared" si="46"/>
        <v>1891.6249999999814</v>
      </c>
      <c r="G256" s="22">
        <f>G249*5/12+G261*7/12</f>
        <v>3.6083333333333334</v>
      </c>
      <c r="H256" s="4">
        <f t="shared" si="43"/>
        <v>194.91518986638479</v>
      </c>
      <c r="I256" s="4">
        <f t="shared" si="44"/>
        <v>8.6980409271003367</v>
      </c>
      <c r="J256" s="33">
        <f t="shared" si="47"/>
        <v>611.05264058686907</v>
      </c>
      <c r="K256" s="4">
        <f t="shared" si="48"/>
        <v>12.782166507870631</v>
      </c>
      <c r="L256" s="33">
        <f t="shared" si="45"/>
        <v>40.071667079459388</v>
      </c>
      <c r="M256" s="15">
        <f t="shared" si="37"/>
        <v>16.163998509963033</v>
      </c>
      <c r="N256" s="6"/>
      <c r="O256" s="7">
        <f t="shared" si="38"/>
        <v>20.360263494436552</v>
      </c>
      <c r="P256" s="7"/>
      <c r="Q256" s="46">
        <f t="shared" si="39"/>
        <v>2.0408967091835248E-3</v>
      </c>
      <c r="R256" s="22">
        <f t="shared" si="49"/>
        <v>1.0031457220594129</v>
      </c>
      <c r="S256" s="22">
        <f t="shared" si="50"/>
        <v>4.3419649139437411</v>
      </c>
      <c r="T256" s="39">
        <f t="shared" si="40"/>
        <v>9.585516806571226E-2</v>
      </c>
      <c r="U256" s="39">
        <f t="shared" si="41"/>
        <v>3.87584702306214E-2</v>
      </c>
      <c r="V256" s="39">
        <f t="shared" si="42"/>
        <v>5.7096697835090859E-2</v>
      </c>
      <c r="Y256" s="37"/>
      <c r="Z256" s="37"/>
    </row>
    <row r="257" spans="1:26">
      <c r="A257" s="1">
        <v>1891.09</v>
      </c>
      <c r="B257" s="11">
        <v>5.33</v>
      </c>
      <c r="C257" s="4">
        <v>0.22</v>
      </c>
      <c r="D257" s="11">
        <v>0.32750000000000001</v>
      </c>
      <c r="E257" s="11">
        <v>7.6116519010000001</v>
      </c>
      <c r="F257" s="4">
        <f t="shared" si="46"/>
        <v>1891.7083333333146</v>
      </c>
      <c r="G257" s="22">
        <f>G249*4/12+G261*8/12</f>
        <v>3.6066666666666665</v>
      </c>
      <c r="H257" s="4">
        <f t="shared" si="43"/>
        <v>213.36380343229257</v>
      </c>
      <c r="I257" s="4">
        <f t="shared" si="44"/>
        <v>8.8067611172803684</v>
      </c>
      <c r="J257" s="33">
        <f t="shared" si="47"/>
        <v>671.18917276595425</v>
      </c>
      <c r="K257" s="4">
        <f t="shared" si="48"/>
        <v>13.11006484504237</v>
      </c>
      <c r="L257" s="33">
        <f t="shared" si="45"/>
        <v>41.240985756257047</v>
      </c>
      <c r="M257" s="15">
        <f t="shared" ref="M257:M320" si="51">H257/AVERAGE(K137:K256)</f>
        <v>17.711261413256523</v>
      </c>
      <c r="N257" s="6"/>
      <c r="O257" s="7">
        <f t="shared" ref="O257:O320" si="52">J257/AVERAGE(L137:L256)</f>
        <v>22.282941160981018</v>
      </c>
      <c r="P257" s="7"/>
      <c r="Q257" s="46">
        <f t="shared" ref="Q257:Q320" si="53">1/M257-(G257/100-(((E257/E137)^(1/10))-1))</f>
        <v>-8.2668332111861392E-3</v>
      </c>
      <c r="R257" s="22">
        <f t="shared" si="49"/>
        <v>1.0031443440221843</v>
      </c>
      <c r="S257" s="22">
        <f t="shared" si="50"/>
        <v>4.4100661581200882</v>
      </c>
      <c r="T257" s="39">
        <f t="shared" si="40"/>
        <v>8.4099861683568422E-2</v>
      </c>
      <c r="U257" s="39">
        <f t="shared" si="41"/>
        <v>3.6083976929712769E-2</v>
      </c>
      <c r="V257" s="39">
        <f t="shared" si="42"/>
        <v>4.8015884753855653E-2</v>
      </c>
      <c r="Y257" s="37"/>
      <c r="Z257" s="37"/>
    </row>
    <row r="258" spans="1:26">
      <c r="A258" s="1">
        <v>1891.1</v>
      </c>
      <c r="B258" s="11">
        <v>5.33</v>
      </c>
      <c r="C258" s="4">
        <v>0.22</v>
      </c>
      <c r="D258" s="11">
        <v>0.33169999999999999</v>
      </c>
      <c r="E258" s="11">
        <v>7.6116519010000001</v>
      </c>
      <c r="F258" s="4">
        <f t="shared" si="46"/>
        <v>1891.7916666666479</v>
      </c>
      <c r="G258" s="22">
        <f>G249*3/12+G261*9/12</f>
        <v>3.6049999999999995</v>
      </c>
      <c r="H258" s="4">
        <f t="shared" si="43"/>
        <v>213.36380343229257</v>
      </c>
      <c r="I258" s="4">
        <f t="shared" si="44"/>
        <v>8.8067611172803684</v>
      </c>
      <c r="J258" s="33">
        <f t="shared" si="47"/>
        <v>673.49782845714412</v>
      </c>
      <c r="K258" s="4">
        <f t="shared" si="48"/>
        <v>13.278193920917721</v>
      </c>
      <c r="L258" s="33">
        <f t="shared" si="45"/>
        <v>41.913551538317961</v>
      </c>
      <c r="M258" s="15">
        <f t="shared" si="51"/>
        <v>17.716568589826359</v>
      </c>
      <c r="N258" s="6"/>
      <c r="O258" s="7">
        <f t="shared" si="52"/>
        <v>22.264637311753695</v>
      </c>
      <c r="P258" s="7"/>
      <c r="Q258" s="46">
        <f t="shared" si="53"/>
        <v>-9.1704230003878812E-3</v>
      </c>
      <c r="R258" s="22">
        <f t="shared" si="49"/>
        <v>1.0031429659861315</v>
      </c>
      <c r="S258" s="22">
        <f t="shared" si="50"/>
        <v>4.4239329232818108</v>
      </c>
      <c r="T258" s="39">
        <f t="shared" ref="T258:T321" si="54">(($J378/$J258)^(1/10)-1)</f>
        <v>8.286289799011648E-2</v>
      </c>
      <c r="U258" s="39">
        <f t="shared" ref="U258:U321" si="55">(($S378/$S258)^(1/10)-1)</f>
        <v>3.5972016765844606E-2</v>
      </c>
      <c r="V258" s="39">
        <f t="shared" ref="V258:V321" si="56">T258-U258</f>
        <v>4.6890881224271874E-2</v>
      </c>
      <c r="Y258" s="37"/>
      <c r="Z258" s="37"/>
    </row>
    <row r="259" spans="1:26">
      <c r="A259" s="1">
        <v>1891.11</v>
      </c>
      <c r="B259" s="11">
        <v>5.25</v>
      </c>
      <c r="C259" s="4">
        <v>0.22</v>
      </c>
      <c r="D259" s="11">
        <v>0.33579999999999999</v>
      </c>
      <c r="E259" s="11">
        <v>7.5165028100000004</v>
      </c>
      <c r="F259" s="4">
        <f t="shared" si="46"/>
        <v>1891.8749999999811</v>
      </c>
      <c r="G259" s="22">
        <f>G249*2/12+G261*10/12</f>
        <v>3.6033333333333335</v>
      </c>
      <c r="H259" s="4">
        <f t="shared" si="43"/>
        <v>212.82171249530873</v>
      </c>
      <c r="I259" s="4">
        <f t="shared" si="44"/>
        <v>8.918243190279604</v>
      </c>
      <c r="J259" s="33">
        <f t="shared" si="47"/>
        <v>674.13260208851227</v>
      </c>
      <c r="K259" s="4">
        <f t="shared" si="48"/>
        <v>13.612482105890413</v>
      </c>
      <c r="L259" s="33">
        <f t="shared" si="45"/>
        <v>43.118805291680459</v>
      </c>
      <c r="M259" s="15">
        <f t="shared" si="51"/>
        <v>17.671739174763996</v>
      </c>
      <c r="N259" s="6"/>
      <c r="O259" s="7">
        <f t="shared" si="52"/>
        <v>22.185040648628004</v>
      </c>
      <c r="P259" s="7"/>
      <c r="Q259" s="46">
        <f t="shared" si="53"/>
        <v>-9.3283281651973388E-3</v>
      </c>
      <c r="R259" s="22">
        <f t="shared" si="49"/>
        <v>1.0031415879512546</v>
      </c>
      <c r="S259" s="22">
        <f t="shared" si="50"/>
        <v>4.4940144064047098</v>
      </c>
      <c r="T259" s="39">
        <f t="shared" si="54"/>
        <v>8.4106484081105215E-2</v>
      </c>
      <c r="U259" s="39">
        <f t="shared" si="55"/>
        <v>3.3305277516018306E-2</v>
      </c>
      <c r="V259" s="39">
        <f t="shared" si="56"/>
        <v>5.0801206565086909E-2</v>
      </c>
      <c r="Y259" s="37"/>
      <c r="Z259" s="37"/>
    </row>
    <row r="260" spans="1:26">
      <c r="A260" s="1">
        <v>1891.12</v>
      </c>
      <c r="B260" s="11">
        <v>5.41</v>
      </c>
      <c r="C260" s="4">
        <v>0.22</v>
      </c>
      <c r="D260" s="11">
        <v>0.34</v>
      </c>
      <c r="E260" s="11">
        <v>7.5165028100000004</v>
      </c>
      <c r="F260" s="4">
        <f t="shared" si="46"/>
        <v>1891.9583333333144</v>
      </c>
      <c r="G260" s="22">
        <f>G249*1/12+G261*11/12</f>
        <v>3.601666666666667</v>
      </c>
      <c r="H260" s="4">
        <f t="shared" si="43"/>
        <v>219.30770754278481</v>
      </c>
      <c r="I260" s="4">
        <f t="shared" si="44"/>
        <v>8.918243190279604</v>
      </c>
      <c r="J260" s="33">
        <f t="shared" si="47"/>
        <v>697.03170952453479</v>
      </c>
      <c r="K260" s="4">
        <f t="shared" si="48"/>
        <v>13.782739475886661</v>
      </c>
      <c r="L260" s="33">
        <f t="shared" si="45"/>
        <v>43.806059378621413</v>
      </c>
      <c r="M260" s="15">
        <f t="shared" si="51"/>
        <v>18.206303000209932</v>
      </c>
      <c r="N260" s="6"/>
      <c r="O260" s="7">
        <f t="shared" si="52"/>
        <v>22.828744233682706</v>
      </c>
      <c r="P260" s="7"/>
      <c r="Q260" s="46">
        <f t="shared" si="53"/>
        <v>-1.0973154464467415E-2</v>
      </c>
      <c r="R260" s="22">
        <f t="shared" si="49"/>
        <v>1.0031402099175537</v>
      </c>
      <c r="S260" s="22">
        <f t="shared" si="50"/>
        <v>4.508132747916636</v>
      </c>
      <c r="T260" s="39">
        <f t="shared" si="54"/>
        <v>7.7809819283636283E-2</v>
      </c>
      <c r="U260" s="39">
        <f t="shared" si="55"/>
        <v>3.195851091253088E-2</v>
      </c>
      <c r="V260" s="39">
        <f t="shared" si="56"/>
        <v>4.5851308371105404E-2</v>
      </c>
      <c r="Y260" s="37"/>
      <c r="Z260" s="37"/>
    </row>
    <row r="261" spans="1:26">
      <c r="A261" s="1">
        <v>1892.01</v>
      </c>
      <c r="B261" s="11">
        <v>5.51</v>
      </c>
      <c r="C261" s="4">
        <v>0.22170000000000001</v>
      </c>
      <c r="D261" s="11">
        <v>0.34250000000000003</v>
      </c>
      <c r="E261" s="11">
        <v>7.3262127269999997</v>
      </c>
      <c r="F261" s="4">
        <f t="shared" si="46"/>
        <v>1892.0416666666476</v>
      </c>
      <c r="G261" s="22">
        <v>3.6</v>
      </c>
      <c r="H261" s="4">
        <f t="shared" si="43"/>
        <v>229.1630154025693</v>
      </c>
      <c r="I261" s="4">
        <f t="shared" si="44"/>
        <v>9.2205881151995683</v>
      </c>
      <c r="J261" s="33">
        <f t="shared" si="47"/>
        <v>730.79727584424461</v>
      </c>
      <c r="K261" s="4">
        <f t="shared" si="48"/>
        <v>14.244706492809437</v>
      </c>
      <c r="L261" s="33">
        <f t="shared" si="45"/>
        <v>45.426146456742984</v>
      </c>
      <c r="M261" s="15">
        <f t="shared" si="51"/>
        <v>19.016388404225268</v>
      </c>
      <c r="N261" s="6"/>
      <c r="O261" s="7">
        <f t="shared" si="52"/>
        <v>23.815222199457583</v>
      </c>
      <c r="P261" s="7"/>
      <c r="Q261" s="46">
        <f t="shared" si="53"/>
        <v>-1.5780715423090869E-2</v>
      </c>
      <c r="R261" s="22">
        <f t="shared" si="49"/>
        <v>1.0019594526744053</v>
      </c>
      <c r="S261" s="22">
        <f t="shared" si="50"/>
        <v>4.6397505750525116</v>
      </c>
      <c r="T261" s="39">
        <f t="shared" si="54"/>
        <v>7.6637316745876927E-2</v>
      </c>
      <c r="U261" s="39">
        <f t="shared" si="55"/>
        <v>3.0439961943855121E-2</v>
      </c>
      <c r="V261" s="39">
        <f t="shared" si="56"/>
        <v>4.6197354802021806E-2</v>
      </c>
      <c r="Y261" s="37"/>
      <c r="Z261" s="37"/>
    </row>
    <row r="262" spans="1:26">
      <c r="A262" s="1">
        <v>1892.02</v>
      </c>
      <c r="B262" s="11">
        <v>5.52</v>
      </c>
      <c r="C262" s="4">
        <v>0.2233</v>
      </c>
      <c r="D262" s="11">
        <v>0.34499999999999997</v>
      </c>
      <c r="E262" s="11">
        <v>7.3262127269999997</v>
      </c>
      <c r="F262" s="4">
        <f t="shared" si="46"/>
        <v>1892.1249999999809</v>
      </c>
      <c r="G262" s="22">
        <f>G261*11/12+G273*1/12</f>
        <v>3.6125000000000003</v>
      </c>
      <c r="H262" s="4">
        <f t="shared" si="43"/>
        <v>229.57891924177542</v>
      </c>
      <c r="I262" s="4">
        <f t="shared" si="44"/>
        <v>9.2871327294725461</v>
      </c>
      <c r="J262" s="33">
        <f t="shared" si="47"/>
        <v>734.59163012127635</v>
      </c>
      <c r="K262" s="4">
        <f t="shared" si="48"/>
        <v>14.348682452610964</v>
      </c>
      <c r="L262" s="33">
        <f t="shared" si="45"/>
        <v>45.911976882579772</v>
      </c>
      <c r="M262" s="15">
        <f t="shared" si="51"/>
        <v>19.036425040978433</v>
      </c>
      <c r="N262" s="6"/>
      <c r="O262" s="7">
        <f t="shared" si="52"/>
        <v>23.810068229783099</v>
      </c>
      <c r="P262" s="7"/>
      <c r="Q262" s="46">
        <f t="shared" si="53"/>
        <v>-1.6860961424131293E-2</v>
      </c>
      <c r="R262" s="22">
        <f t="shared" si="49"/>
        <v>1.0019704792347714</v>
      </c>
      <c r="S262" s="22">
        <f t="shared" si="50"/>
        <v>4.6488419467253719</v>
      </c>
      <c r="T262" s="39">
        <f t="shared" si="54"/>
        <v>7.735600264397724E-2</v>
      </c>
      <c r="U262" s="39">
        <f t="shared" si="55"/>
        <v>3.0423648145837978E-2</v>
      </c>
      <c r="V262" s="39">
        <f t="shared" si="56"/>
        <v>4.6932354498139262E-2</v>
      </c>
      <c r="Y262" s="37"/>
      <c r="Z262" s="37"/>
    </row>
    <row r="263" spans="1:26">
      <c r="A263" s="1">
        <v>1892.03</v>
      </c>
      <c r="B263" s="11">
        <v>5.58</v>
      </c>
      <c r="C263" s="4">
        <v>0.22500000000000001</v>
      </c>
      <c r="D263" s="11">
        <v>0.34749999999999998</v>
      </c>
      <c r="E263" s="11">
        <v>7.135922645</v>
      </c>
      <c r="F263" s="4">
        <f t="shared" si="46"/>
        <v>1892.2083333333142</v>
      </c>
      <c r="G263" s="22">
        <f>G261*10/12+G273*2/12</f>
        <v>3.625</v>
      </c>
      <c r="H263" s="4">
        <f t="shared" si="43"/>
        <v>238.26295275094037</v>
      </c>
      <c r="I263" s="4">
        <f t="shared" si="44"/>
        <v>9.6073771270540469</v>
      </c>
      <c r="J263" s="33">
        <f t="shared" si="47"/>
        <v>764.93998813522433</v>
      </c>
      <c r="K263" s="4">
        <f t="shared" si="48"/>
        <v>14.838060229561247</v>
      </c>
      <c r="L263" s="33">
        <f t="shared" si="45"/>
        <v>47.637391734227663</v>
      </c>
      <c r="M263" s="15">
        <f t="shared" si="51"/>
        <v>19.738054849323017</v>
      </c>
      <c r="N263" s="6"/>
      <c r="O263" s="7">
        <f t="shared" si="52"/>
        <v>24.656692455919995</v>
      </c>
      <c r="P263" s="7"/>
      <c r="Q263" s="46">
        <f t="shared" si="53"/>
        <v>-2.1394100412433781E-2</v>
      </c>
      <c r="R263" s="22">
        <f t="shared" si="49"/>
        <v>1.0019815052999086</v>
      </c>
      <c r="S263" s="22">
        <f t="shared" si="50"/>
        <v>4.7822150145804407</v>
      </c>
      <c r="T263" s="39">
        <f t="shared" si="54"/>
        <v>7.3485534352514703E-2</v>
      </c>
      <c r="U263" s="39">
        <f t="shared" si="55"/>
        <v>2.7698926761728471E-2</v>
      </c>
      <c r="V263" s="39">
        <f t="shared" si="56"/>
        <v>4.5786607590786232E-2</v>
      </c>
      <c r="Y263" s="37"/>
      <c r="Z263" s="37"/>
    </row>
    <row r="264" spans="1:26">
      <c r="A264" s="1">
        <v>1892.04</v>
      </c>
      <c r="B264" s="11">
        <v>5.57</v>
      </c>
      <c r="C264" s="4">
        <v>0.22670000000000001</v>
      </c>
      <c r="D264" s="11">
        <v>0.35</v>
      </c>
      <c r="E264" s="11">
        <v>7.0407735540000003</v>
      </c>
      <c r="F264" s="4">
        <f t="shared" si="46"/>
        <v>1892.2916666666474</v>
      </c>
      <c r="G264" s="22">
        <f>G261*9/12+G273*3/12</f>
        <v>3.6374999999999997</v>
      </c>
      <c r="H264" s="4">
        <f t="shared" si="43"/>
        <v>241.05007595874176</v>
      </c>
      <c r="I264" s="4">
        <f t="shared" si="44"/>
        <v>9.8107813680155775</v>
      </c>
      <c r="J264" s="33">
        <f t="shared" si="47"/>
        <v>776.51279125159147</v>
      </c>
      <c r="K264" s="4">
        <f t="shared" si="48"/>
        <v>15.146773175145352</v>
      </c>
      <c r="L264" s="33">
        <f t="shared" si="45"/>
        <v>48.793442897317234</v>
      </c>
      <c r="M264" s="15">
        <f t="shared" si="51"/>
        <v>19.943265241638642</v>
      </c>
      <c r="N264" s="6"/>
      <c r="O264" s="7">
        <f t="shared" si="52"/>
        <v>24.881133648672154</v>
      </c>
      <c r="P264" s="7"/>
      <c r="Q264" s="46">
        <f t="shared" si="53"/>
        <v>-2.4221072749668865E-2</v>
      </c>
      <c r="R264" s="22">
        <f t="shared" si="49"/>
        <v>1.0019925308702788</v>
      </c>
      <c r="S264" s="22">
        <f t="shared" si="50"/>
        <v>4.8564459636708266</v>
      </c>
      <c r="T264" s="39">
        <f t="shared" si="54"/>
        <v>7.4533445976514789E-2</v>
      </c>
      <c r="U264" s="39">
        <f t="shared" si="55"/>
        <v>2.5075276650222245E-2</v>
      </c>
      <c r="V264" s="39">
        <f t="shared" si="56"/>
        <v>4.9458169326292545E-2</v>
      </c>
      <c r="Y264" s="37"/>
      <c r="Z264" s="37"/>
    </row>
    <row r="265" spans="1:26">
      <c r="A265" s="1">
        <v>1892.05</v>
      </c>
      <c r="B265" s="11">
        <v>5.57</v>
      </c>
      <c r="C265" s="4">
        <v>0.2283</v>
      </c>
      <c r="D265" s="11">
        <v>0.35249999999999998</v>
      </c>
      <c r="E265" s="11">
        <v>7.0407735540000003</v>
      </c>
      <c r="F265" s="4">
        <f t="shared" si="46"/>
        <v>1892.3749999999807</v>
      </c>
      <c r="G265" s="22">
        <f>G261*8/12+G273*4/12</f>
        <v>3.65</v>
      </c>
      <c r="H265" s="4">
        <f t="shared" si="43"/>
        <v>241.05007595874176</v>
      </c>
      <c r="I265" s="4">
        <f t="shared" si="44"/>
        <v>9.8800237596733833</v>
      </c>
      <c r="J265" s="33">
        <f t="shared" si="47"/>
        <v>779.16506339765283</v>
      </c>
      <c r="K265" s="4">
        <f t="shared" si="48"/>
        <v>15.254964412110677</v>
      </c>
      <c r="L265" s="33">
        <f t="shared" si="45"/>
        <v>49.309817746440331</v>
      </c>
      <c r="M265" s="15">
        <f t="shared" si="51"/>
        <v>19.911465213489802</v>
      </c>
      <c r="N265" s="6"/>
      <c r="O265" s="7">
        <f t="shared" si="52"/>
        <v>24.810091390835655</v>
      </c>
      <c r="P265" s="7"/>
      <c r="Q265" s="46">
        <f t="shared" si="53"/>
        <v>-2.5143580225281473E-2</v>
      </c>
      <c r="R265" s="22">
        <f t="shared" si="49"/>
        <v>1.0020035559463432</v>
      </c>
      <c r="S265" s="22">
        <f t="shared" si="50"/>
        <v>4.8661225821732819</v>
      </c>
      <c r="T265" s="39">
        <f t="shared" si="54"/>
        <v>7.298534383410793E-2</v>
      </c>
      <c r="U265" s="39">
        <f t="shared" si="55"/>
        <v>2.384591749367071E-2</v>
      </c>
      <c r="V265" s="39">
        <f t="shared" si="56"/>
        <v>4.913942634043722E-2</v>
      </c>
      <c r="Y265" s="37"/>
      <c r="Z265" s="37"/>
    </row>
    <row r="266" spans="1:26">
      <c r="A266" s="1">
        <v>1892.06</v>
      </c>
      <c r="B266" s="11">
        <v>5.54</v>
      </c>
      <c r="C266" s="4">
        <v>0.23</v>
      </c>
      <c r="D266" s="11">
        <v>0.35499999999999998</v>
      </c>
      <c r="E266" s="11">
        <v>7.0407735540000003</v>
      </c>
      <c r="F266" s="4">
        <f t="shared" si="46"/>
        <v>1892.4583333333139</v>
      </c>
      <c r="G266" s="22">
        <f>G261*7/12+G273*5/12</f>
        <v>3.6625000000000001</v>
      </c>
      <c r="H266" s="4">
        <f t="shared" ref="H266:H329" si="57">B266*$E$1839/E266</f>
        <v>239.75178111515788</v>
      </c>
      <c r="I266" s="4">
        <f t="shared" ref="I266:I329" si="58">C266*$E$1839/E266</f>
        <v>9.9535938008098039</v>
      </c>
      <c r="J266" s="33">
        <f t="shared" si="47"/>
        <v>777.64963164658025</v>
      </c>
      <c r="K266" s="4">
        <f t="shared" si="48"/>
        <v>15.363155649075999</v>
      </c>
      <c r="L266" s="33">
        <f t="shared" ref="L266:L329" si="59">K266*(J266/H266)</f>
        <v>49.8313392120101</v>
      </c>
      <c r="M266" s="15">
        <f t="shared" si="51"/>
        <v>19.76928439713674</v>
      </c>
      <c r="N266" s="6"/>
      <c r="O266" s="7">
        <f t="shared" si="52"/>
        <v>24.60363200280862</v>
      </c>
      <c r="P266" s="7"/>
      <c r="Q266" s="46">
        <f t="shared" si="53"/>
        <v>-2.5776978828835721E-2</v>
      </c>
      <c r="R266" s="22">
        <f t="shared" si="49"/>
        <v>1.0020145805285625</v>
      </c>
      <c r="S266" s="22">
        <f t="shared" si="50"/>
        <v>4.8758721310084301</v>
      </c>
      <c r="T266" s="39">
        <f t="shared" si="54"/>
        <v>7.1649221258020424E-2</v>
      </c>
      <c r="U266" s="39">
        <f t="shared" si="55"/>
        <v>2.2632157413557286E-2</v>
      </c>
      <c r="V266" s="39">
        <f t="shared" si="56"/>
        <v>4.9017063844463138E-2</v>
      </c>
      <c r="Y266" s="37"/>
      <c r="Z266" s="37"/>
    </row>
    <row r="267" spans="1:26">
      <c r="A267" s="1">
        <v>1892.07</v>
      </c>
      <c r="B267" s="11">
        <v>5.54</v>
      </c>
      <c r="C267" s="4">
        <v>0.23169999999999999</v>
      </c>
      <c r="D267" s="11">
        <v>0.35749999999999998</v>
      </c>
      <c r="E267" s="11">
        <v>7.2310717359999996</v>
      </c>
      <c r="F267" s="4">
        <f t="shared" ref="F267:F330" si="60">F266+1/12</f>
        <v>1892.5416666666472</v>
      </c>
      <c r="G267" s="22">
        <f>G261*6/12+G273*6/12</f>
        <v>3.6749999999999998</v>
      </c>
      <c r="H267" s="4">
        <f t="shared" si="57"/>
        <v>233.44229757756068</v>
      </c>
      <c r="I267" s="4">
        <f t="shared" si="58"/>
        <v>9.7632816513936476</v>
      </c>
      <c r="J267" s="33">
        <f t="shared" ref="J267:J330" si="61">J266*((H267+(I267/12))/H266)</f>
        <v>759.82341781259788</v>
      </c>
      <c r="K267" s="4">
        <f t="shared" ref="K267:K330" si="62">D267*$E$1839/E267</f>
        <v>15.064191585555585</v>
      </c>
      <c r="L267" s="33">
        <f t="shared" si="59"/>
        <v>49.03192632996457</v>
      </c>
      <c r="M267" s="15">
        <f t="shared" si="51"/>
        <v>19.211886434505558</v>
      </c>
      <c r="N267" s="6"/>
      <c r="O267" s="7">
        <f t="shared" si="52"/>
        <v>23.882788577933088</v>
      </c>
      <c r="P267" s="7"/>
      <c r="Q267" s="46">
        <f t="shared" si="53"/>
        <v>-2.0998101755070615E-2</v>
      </c>
      <c r="R267" s="22">
        <f t="shared" ref="R267:R330" si="63">((G267/G268+G267/1200+((1+G268/1200)^(-119))*(1-G267/G268)))</f>
        <v>1.0020256046173972</v>
      </c>
      <c r="S267" s="22">
        <f t="shared" ref="S267:S330" si="64">S266*R266*E266/E267</f>
        <v>4.757119439542385</v>
      </c>
      <c r="T267" s="39">
        <f t="shared" si="54"/>
        <v>7.6879024073567281E-2</v>
      </c>
      <c r="U267" s="39">
        <f t="shared" si="55"/>
        <v>2.5345671985546492E-2</v>
      </c>
      <c r="V267" s="39">
        <f t="shared" si="56"/>
        <v>5.153335208802079E-2</v>
      </c>
      <c r="Y267" s="37"/>
      <c r="Z267" s="37"/>
    </row>
    <row r="268" spans="1:26">
      <c r="A268" s="1">
        <v>1892.08</v>
      </c>
      <c r="B268" s="11">
        <v>5.62</v>
      </c>
      <c r="C268" s="4">
        <v>0.23330000000000001</v>
      </c>
      <c r="D268" s="11">
        <v>0.36</v>
      </c>
      <c r="E268" s="11">
        <v>7.3262127269999997</v>
      </c>
      <c r="F268" s="4">
        <f t="shared" si="60"/>
        <v>1892.6249999999804</v>
      </c>
      <c r="G268" s="22">
        <f>G261*5/12+G273*7/12</f>
        <v>3.6875</v>
      </c>
      <c r="H268" s="4">
        <f t="shared" si="57"/>
        <v>233.73795763383657</v>
      </c>
      <c r="I268" s="4">
        <f t="shared" si="58"/>
        <v>9.7030365686786624</v>
      </c>
      <c r="J268" s="33">
        <f t="shared" si="61"/>
        <v>763.41759209281497</v>
      </c>
      <c r="K268" s="4">
        <f t="shared" si="62"/>
        <v>14.972538211420135</v>
      </c>
      <c r="L268" s="33">
        <f t="shared" si="59"/>
        <v>48.902194511283518</v>
      </c>
      <c r="M268" s="15">
        <f t="shared" si="51"/>
        <v>19.204303803173818</v>
      </c>
      <c r="N268" s="6"/>
      <c r="O268" s="7">
        <f t="shared" si="52"/>
        <v>23.846985014935328</v>
      </c>
      <c r="P268" s="7"/>
      <c r="Q268" s="46">
        <f t="shared" si="53"/>
        <v>-2.0715090945244062E-2</v>
      </c>
      <c r="R268" s="22">
        <f t="shared" si="63"/>
        <v>1.0020366282133073</v>
      </c>
      <c r="S268" s="22">
        <f t="shared" si="64"/>
        <v>4.7048525790062872</v>
      </c>
      <c r="T268" s="39">
        <f t="shared" si="54"/>
        <v>8.0811049885554542E-2</v>
      </c>
      <c r="U268" s="39">
        <f t="shared" si="55"/>
        <v>2.7870499187624853E-2</v>
      </c>
      <c r="V268" s="39">
        <f t="shared" si="56"/>
        <v>5.2940550697929689E-2</v>
      </c>
      <c r="Y268" s="37"/>
      <c r="Z268" s="37"/>
    </row>
    <row r="269" spans="1:26">
      <c r="A269" s="1">
        <v>1892.09</v>
      </c>
      <c r="B269" s="11">
        <v>5.48</v>
      </c>
      <c r="C269" s="4">
        <v>0.23499999999999999</v>
      </c>
      <c r="D269" s="11">
        <v>0.36249999999999999</v>
      </c>
      <c r="E269" s="11">
        <v>7.3262127269999997</v>
      </c>
      <c r="F269" s="4">
        <f t="shared" si="60"/>
        <v>1892.7083333333137</v>
      </c>
      <c r="G269" s="22">
        <f>G261*4/12+G273*8/12</f>
        <v>3.7</v>
      </c>
      <c r="H269" s="4">
        <f t="shared" si="57"/>
        <v>227.91530388495099</v>
      </c>
      <c r="I269" s="4">
        <f t="shared" si="58"/>
        <v>9.773740221343699</v>
      </c>
      <c r="J269" s="33">
        <f t="shared" si="61"/>
        <v>747.060260826888</v>
      </c>
      <c r="K269" s="4">
        <f t="shared" si="62"/>
        <v>15.076514171221666</v>
      </c>
      <c r="L269" s="33">
        <f t="shared" si="59"/>
        <v>49.41776360396841</v>
      </c>
      <c r="M269" s="15">
        <f t="shared" si="51"/>
        <v>18.694271809588201</v>
      </c>
      <c r="N269" s="6"/>
      <c r="O269" s="7">
        <f t="shared" si="52"/>
        <v>23.191984913721981</v>
      </c>
      <c r="P269" s="7"/>
      <c r="Q269" s="46">
        <f t="shared" si="53"/>
        <v>-1.6774511432559924E-2</v>
      </c>
      <c r="R269" s="22">
        <f t="shared" si="63"/>
        <v>1.0020476513167518</v>
      </c>
      <c r="S269" s="22">
        <f t="shared" si="64"/>
        <v>4.7144346145081428</v>
      </c>
      <c r="T269" s="39">
        <f t="shared" si="54"/>
        <v>8.2466644497334984E-2</v>
      </c>
      <c r="U269" s="39">
        <f t="shared" si="55"/>
        <v>2.6651264324677681E-2</v>
      </c>
      <c r="V269" s="39">
        <f t="shared" si="56"/>
        <v>5.5815380172657303E-2</v>
      </c>
      <c r="Y269" s="37"/>
      <c r="Z269" s="37"/>
    </row>
    <row r="270" spans="1:26">
      <c r="A270" s="1">
        <v>1892.1</v>
      </c>
      <c r="B270" s="11">
        <v>5.59</v>
      </c>
      <c r="C270" s="4">
        <v>0.23669999999999999</v>
      </c>
      <c r="D270" s="11">
        <v>0.36499999999999999</v>
      </c>
      <c r="E270" s="11">
        <v>7.3262127269999997</v>
      </c>
      <c r="F270" s="4">
        <f t="shared" si="60"/>
        <v>1892.791666666647</v>
      </c>
      <c r="G270" s="22">
        <f>G261*3/12+G273*9/12</f>
        <v>3.7124999999999999</v>
      </c>
      <c r="H270" s="4">
        <f t="shared" si="57"/>
        <v>232.4902461162182</v>
      </c>
      <c r="I270" s="4">
        <f t="shared" si="58"/>
        <v>9.8444438740087392</v>
      </c>
      <c r="J270" s="33">
        <f t="shared" si="61"/>
        <v>764.7450039538528</v>
      </c>
      <c r="K270" s="4">
        <f t="shared" si="62"/>
        <v>15.180490131023195</v>
      </c>
      <c r="L270" s="33">
        <f t="shared" si="59"/>
        <v>49.934154998775725</v>
      </c>
      <c r="M270" s="15">
        <f t="shared" si="51"/>
        <v>19.040214915324707</v>
      </c>
      <c r="N270" s="6"/>
      <c r="O270" s="7">
        <f t="shared" si="52"/>
        <v>23.596821279777327</v>
      </c>
      <c r="P270" s="7"/>
      <c r="Q270" s="46">
        <f t="shared" si="53"/>
        <v>-1.6971520676857088E-2</v>
      </c>
      <c r="R270" s="22">
        <f t="shared" si="63"/>
        <v>1.0020586739281898</v>
      </c>
      <c r="S270" s="22">
        <f t="shared" si="64"/>
        <v>4.7240881327542796</v>
      </c>
      <c r="T270" s="39">
        <f t="shared" si="54"/>
        <v>6.9575564911896981E-2</v>
      </c>
      <c r="U270" s="39">
        <f t="shared" si="55"/>
        <v>1.9732244460616721E-2</v>
      </c>
      <c r="V270" s="39">
        <f t="shared" si="56"/>
        <v>4.984332045128026E-2</v>
      </c>
      <c r="Y270" s="37"/>
      <c r="Z270" s="37"/>
    </row>
    <row r="271" spans="1:26">
      <c r="A271" s="1">
        <v>1892.11</v>
      </c>
      <c r="B271" s="11">
        <v>5.57</v>
      </c>
      <c r="C271" s="4">
        <v>0.23830000000000001</v>
      </c>
      <c r="D271" s="11">
        <v>0.36749999999999999</v>
      </c>
      <c r="E271" s="11">
        <v>7.5165028100000004</v>
      </c>
      <c r="F271" s="4">
        <f t="shared" si="60"/>
        <v>1892.8749999999802</v>
      </c>
      <c r="G271" s="22">
        <f>G261*2/12+G273*10/12</f>
        <v>3.7250000000000001</v>
      </c>
      <c r="H271" s="4">
        <f t="shared" si="57"/>
        <v>225.79370259026089</v>
      </c>
      <c r="I271" s="4">
        <f t="shared" si="58"/>
        <v>9.6600788738346814</v>
      </c>
      <c r="J271" s="33">
        <f t="shared" si="61"/>
        <v>745.36559545914395</v>
      </c>
      <c r="K271" s="4">
        <f t="shared" si="62"/>
        <v>14.897519874671611</v>
      </c>
      <c r="L271" s="33">
        <f t="shared" si="59"/>
        <v>49.178071154620355</v>
      </c>
      <c r="M271" s="15">
        <f t="shared" si="51"/>
        <v>18.463312690799999</v>
      </c>
      <c r="N271" s="6"/>
      <c r="O271" s="7">
        <f t="shared" si="52"/>
        <v>22.858807224266286</v>
      </c>
      <c r="P271" s="7"/>
      <c r="Q271" s="46">
        <f t="shared" si="53"/>
        <v>-1.2059526892530655E-2</v>
      </c>
      <c r="R271" s="22">
        <f t="shared" si="63"/>
        <v>1.0020696960480802</v>
      </c>
      <c r="S271" s="22">
        <f t="shared" si="64"/>
        <v>4.6139708203501124</v>
      </c>
      <c r="T271" s="39">
        <f t="shared" si="54"/>
        <v>7.2025883368207477E-2</v>
      </c>
      <c r="U271" s="39">
        <f t="shared" si="55"/>
        <v>2.5727722107278694E-2</v>
      </c>
      <c r="V271" s="39">
        <f t="shared" si="56"/>
        <v>4.6298161260928783E-2</v>
      </c>
      <c r="Y271" s="37"/>
      <c r="Z271" s="37"/>
    </row>
    <row r="272" spans="1:26">
      <c r="A272" s="1">
        <v>1892.12</v>
      </c>
      <c r="B272" s="11">
        <v>5.51</v>
      </c>
      <c r="C272" s="4">
        <v>0.24</v>
      </c>
      <c r="D272" s="11">
        <v>0.37</v>
      </c>
      <c r="E272" s="11">
        <v>7.6116519010000001</v>
      </c>
      <c r="F272" s="4">
        <f t="shared" si="60"/>
        <v>1892.9583333333135</v>
      </c>
      <c r="G272" s="22">
        <f>G261*1/12+G273*11/12</f>
        <v>3.7374999999999998</v>
      </c>
      <c r="H272" s="4">
        <f t="shared" si="57"/>
        <v>220.56933525552196</v>
      </c>
      <c r="I272" s="4">
        <f t="shared" si="58"/>
        <v>9.6073757643058588</v>
      </c>
      <c r="J272" s="33">
        <f t="shared" si="61"/>
        <v>730.7623845705524</v>
      </c>
      <c r="K272" s="4">
        <f t="shared" si="62"/>
        <v>14.811370969971531</v>
      </c>
      <c r="L272" s="33">
        <f t="shared" si="59"/>
        <v>49.071158310545272</v>
      </c>
      <c r="M272" s="15">
        <f t="shared" si="51"/>
        <v>18.01300925127574</v>
      </c>
      <c r="N272" s="6"/>
      <c r="O272" s="7">
        <f t="shared" si="52"/>
        <v>22.281362092837366</v>
      </c>
      <c r="P272" s="7"/>
      <c r="Q272" s="46">
        <f t="shared" si="53"/>
        <v>-8.6868929989243546E-3</v>
      </c>
      <c r="R272" s="22">
        <f t="shared" si="63"/>
        <v>1.0020807176768802</v>
      </c>
      <c r="S272" s="22">
        <f t="shared" si="64"/>
        <v>4.5657242423970628</v>
      </c>
      <c r="T272" s="39">
        <f t="shared" si="54"/>
        <v>7.0814419603888457E-2</v>
      </c>
      <c r="U272" s="39">
        <f t="shared" si="55"/>
        <v>2.585311813181157E-2</v>
      </c>
      <c r="V272" s="39">
        <f t="shared" si="56"/>
        <v>4.4961301472076887E-2</v>
      </c>
      <c r="Y272" s="37"/>
      <c r="Z272" s="37"/>
    </row>
    <row r="273" spans="1:26">
      <c r="A273" s="1">
        <v>1893.01</v>
      </c>
      <c r="B273" s="11">
        <v>5.61</v>
      </c>
      <c r="C273" s="4">
        <v>0.24079999999999999</v>
      </c>
      <c r="D273" s="11">
        <v>0.36080000000000001</v>
      </c>
      <c r="E273" s="11">
        <v>7.8970910740000004</v>
      </c>
      <c r="F273" s="4">
        <f t="shared" si="60"/>
        <v>1893.0416666666467</v>
      </c>
      <c r="G273" s="22">
        <v>3.75</v>
      </c>
      <c r="H273" s="4">
        <f t="shared" si="57"/>
        <v>216.45527245188262</v>
      </c>
      <c r="I273" s="4">
        <f t="shared" si="58"/>
        <v>9.2909856695923931</v>
      </c>
      <c r="J273" s="33">
        <f t="shared" si="61"/>
        <v>719.69733584899609</v>
      </c>
      <c r="K273" s="4">
        <f t="shared" si="62"/>
        <v>13.921044973375979</v>
      </c>
      <c r="L273" s="33">
        <f t="shared" si="59"/>
        <v>46.286416893817787</v>
      </c>
      <c r="M273" s="15">
        <f t="shared" si="51"/>
        <v>17.65664370809878</v>
      </c>
      <c r="N273" s="6"/>
      <c r="O273" s="7">
        <f t="shared" si="52"/>
        <v>21.820189744893529</v>
      </c>
      <c r="P273" s="7"/>
      <c r="Q273" s="46">
        <f t="shared" si="53"/>
        <v>-4.1021548362557975E-3</v>
      </c>
      <c r="R273" s="22">
        <f t="shared" si="63"/>
        <v>1.0034696890853201</v>
      </c>
      <c r="S273" s="22">
        <f t="shared" si="64"/>
        <v>4.4098534317855815</v>
      </c>
      <c r="T273" s="39">
        <f t="shared" si="54"/>
        <v>7.6951059063106619E-2</v>
      </c>
      <c r="U273" s="39">
        <f t="shared" si="55"/>
        <v>2.8480473837699138E-2</v>
      </c>
      <c r="V273" s="39">
        <f t="shared" si="56"/>
        <v>4.8470585225407481E-2</v>
      </c>
      <c r="Y273" s="37"/>
      <c r="Z273" s="37"/>
    </row>
    <row r="274" spans="1:26">
      <c r="A274" s="1">
        <v>1893.02</v>
      </c>
      <c r="B274" s="11">
        <v>5.51</v>
      </c>
      <c r="C274" s="4">
        <v>0.2417</v>
      </c>
      <c r="D274" s="11">
        <v>0.35170000000000001</v>
      </c>
      <c r="E274" s="11">
        <v>7.9922320659999997</v>
      </c>
      <c r="F274" s="4">
        <f t="shared" si="60"/>
        <v>1893.12499999998</v>
      </c>
      <c r="G274" s="22">
        <f>G273*11/12+G285*1/12</f>
        <v>3.7458333333333336</v>
      </c>
      <c r="H274" s="4">
        <f t="shared" si="57"/>
        <v>210.06609744757631</v>
      </c>
      <c r="I274" s="4">
        <f t="shared" si="58"/>
        <v>9.2146961439345194</v>
      </c>
      <c r="J274" s="33">
        <f t="shared" si="61"/>
        <v>701.0069947563918</v>
      </c>
      <c r="K274" s="4">
        <f t="shared" si="62"/>
        <v>13.408393189167441</v>
      </c>
      <c r="L274" s="33">
        <f t="shared" si="59"/>
        <v>44.744856634450642</v>
      </c>
      <c r="M274" s="15">
        <f t="shared" si="51"/>
        <v>17.125193854872453</v>
      </c>
      <c r="N274" s="6"/>
      <c r="O274" s="7">
        <f t="shared" si="52"/>
        <v>21.148920730797141</v>
      </c>
      <c r="P274" s="7"/>
      <c r="Q274" s="46">
        <f t="shared" si="53"/>
        <v>-2.0583817590019773E-3</v>
      </c>
      <c r="R274" s="22">
        <f t="shared" si="63"/>
        <v>1.0034662840811108</v>
      </c>
      <c r="S274" s="22">
        <f t="shared" si="64"/>
        <v>4.372476406690109</v>
      </c>
      <c r="T274" s="39">
        <f t="shared" si="54"/>
        <v>7.9504556444095709E-2</v>
      </c>
      <c r="U274" s="39">
        <f t="shared" si="55"/>
        <v>2.9566725037911024E-2</v>
      </c>
      <c r="V274" s="39">
        <f t="shared" si="56"/>
        <v>4.9937831406184685E-2</v>
      </c>
      <c r="Y274" s="37"/>
      <c r="Z274" s="37"/>
    </row>
    <row r="275" spans="1:26">
      <c r="A275" s="1">
        <v>1893.03</v>
      </c>
      <c r="B275" s="11">
        <v>5.31</v>
      </c>
      <c r="C275" s="4">
        <v>0.24249999999999999</v>
      </c>
      <c r="D275" s="11">
        <v>0.34250000000000003</v>
      </c>
      <c r="E275" s="11">
        <v>7.8019419829999999</v>
      </c>
      <c r="F275" s="4">
        <f t="shared" si="60"/>
        <v>1893.2083333333132</v>
      </c>
      <c r="G275" s="22">
        <f>G273*10/12+G285*2/12</f>
        <v>3.7416666666666667</v>
      </c>
      <c r="H275" s="4">
        <f t="shared" si="57"/>
        <v>207.37875307525215</v>
      </c>
      <c r="I275" s="4">
        <f t="shared" si="58"/>
        <v>9.4706869342276168</v>
      </c>
      <c r="J275" s="33">
        <f t="shared" si="61"/>
        <v>694.67281834089295</v>
      </c>
      <c r="K275" s="4">
        <f t="shared" si="62"/>
        <v>13.376124845249317</v>
      </c>
      <c r="L275" s="33">
        <f t="shared" si="59"/>
        <v>44.807050900518995</v>
      </c>
      <c r="M275" s="15">
        <f t="shared" si="51"/>
        <v>16.899589031582323</v>
      </c>
      <c r="N275" s="6"/>
      <c r="O275" s="7">
        <f t="shared" si="52"/>
        <v>20.861750450681821</v>
      </c>
      <c r="P275" s="7"/>
      <c r="Q275" s="46">
        <f t="shared" si="53"/>
        <v>-2.6649839599117986E-3</v>
      </c>
      <c r="R275" s="22">
        <f t="shared" si="63"/>
        <v>1.0034628790950846</v>
      </c>
      <c r="S275" s="22">
        <f t="shared" si="64"/>
        <v>4.494647416243394</v>
      </c>
      <c r="T275" s="39">
        <f t="shared" si="54"/>
        <v>8.0154225703686688E-2</v>
      </c>
      <c r="U275" s="39">
        <f t="shared" si="55"/>
        <v>3.0392125950546411E-2</v>
      </c>
      <c r="V275" s="39">
        <f t="shared" si="56"/>
        <v>4.9762099753140276E-2</v>
      </c>
      <c r="Y275" s="37"/>
      <c r="Z275" s="37"/>
    </row>
    <row r="276" spans="1:26">
      <c r="A276" s="1">
        <v>1893.04</v>
      </c>
      <c r="B276" s="11">
        <v>5.31</v>
      </c>
      <c r="C276" s="4">
        <v>0.24329999999999999</v>
      </c>
      <c r="D276" s="11">
        <v>0.33329999999999999</v>
      </c>
      <c r="E276" s="11">
        <v>7.7067928930000003</v>
      </c>
      <c r="F276" s="4">
        <f t="shared" si="60"/>
        <v>1893.2916666666465</v>
      </c>
      <c r="G276" s="22">
        <f>G273*9/12+G285*3/12</f>
        <v>3.7375000000000003</v>
      </c>
      <c r="H276" s="4">
        <f t="shared" si="57"/>
        <v>209.93907874046721</v>
      </c>
      <c r="I276" s="4">
        <f t="shared" si="58"/>
        <v>9.6192425343795982</v>
      </c>
      <c r="J276" s="33">
        <f t="shared" si="61"/>
        <v>705.93453539032407</v>
      </c>
      <c r="K276" s="4">
        <f t="shared" si="62"/>
        <v>13.17753200455701</v>
      </c>
      <c r="L276" s="33">
        <f t="shared" si="59"/>
        <v>44.310354170545203</v>
      </c>
      <c r="M276" s="15">
        <f t="shared" si="51"/>
        <v>17.102541578254922</v>
      </c>
      <c r="N276" s="6"/>
      <c r="O276" s="7">
        <f t="shared" si="52"/>
        <v>21.104034801510586</v>
      </c>
      <c r="P276" s="7"/>
      <c r="Q276" s="46">
        <f t="shared" si="53"/>
        <v>-3.5887991634665981E-3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c r="A277" s="1">
        <v>1893.05</v>
      </c>
      <c r="B277" s="11">
        <v>4.84</v>
      </c>
      <c r="C277" s="4">
        <v>0.2442</v>
      </c>
      <c r="D277" s="11">
        <v>0.32419999999999999</v>
      </c>
      <c r="E277" s="11">
        <v>7.6116519010000001</v>
      </c>
      <c r="F277" s="4">
        <f t="shared" si="60"/>
        <v>1893.3749999999798</v>
      </c>
      <c r="G277" s="22">
        <f>G273*8/12+G285*4/12</f>
        <v>3.7333333333333334</v>
      </c>
      <c r="H277" s="4">
        <f t="shared" si="57"/>
        <v>193.74874458016814</v>
      </c>
      <c r="I277" s="4">
        <f t="shared" si="58"/>
        <v>9.7755048401812115</v>
      </c>
      <c r="J277" s="33">
        <f t="shared" si="61"/>
        <v>654.23266129068008</v>
      </c>
      <c r="K277" s="4">
        <f t="shared" si="62"/>
        <v>12.977963428283163</v>
      </c>
      <c r="L277" s="33">
        <f t="shared" si="59"/>
        <v>43.822774543479028</v>
      </c>
      <c r="M277" s="15">
        <f t="shared" si="51"/>
        <v>15.780987310776261</v>
      </c>
      <c r="N277" s="6"/>
      <c r="O277" s="7">
        <f t="shared" si="52"/>
        <v>19.473767640170006</v>
      </c>
      <c r="P277" s="7"/>
      <c r="Q277" s="46">
        <f t="shared" si="53"/>
        <v>1.0804606415403886E-3</v>
      </c>
      <c r="R277" s="22">
        <f t="shared" si="63"/>
        <v>1.0034560691776027</v>
      </c>
      <c r="S277" s="22">
        <f t="shared" si="64"/>
        <v>4.6389594451887906</v>
      </c>
      <c r="T277" s="39">
        <f t="shared" si="54"/>
        <v>8.3296094909939056E-2</v>
      </c>
      <c r="U277" s="39">
        <f t="shared" si="55"/>
        <v>2.993018558755467E-2</v>
      </c>
      <c r="V277" s="39">
        <f t="shared" si="56"/>
        <v>5.3365909322384386E-2</v>
      </c>
      <c r="Y277" s="37"/>
      <c r="Z277" s="37"/>
    </row>
    <row r="278" spans="1:26">
      <c r="A278" s="1">
        <v>1893.06</v>
      </c>
      <c r="B278" s="11">
        <v>4.6100000000000003</v>
      </c>
      <c r="C278" s="4">
        <v>0.245</v>
      </c>
      <c r="D278" s="11">
        <v>0.315</v>
      </c>
      <c r="E278" s="11">
        <v>7.4213618180000003</v>
      </c>
      <c r="F278" s="4">
        <f t="shared" si="60"/>
        <v>1893.458333333313</v>
      </c>
      <c r="G278" s="22">
        <f>G273*7/12+G285*5/12</f>
        <v>3.729166666666667</v>
      </c>
      <c r="H278" s="4">
        <f t="shared" si="57"/>
        <v>189.27348301400392</v>
      </c>
      <c r="I278" s="4">
        <f t="shared" si="58"/>
        <v>10.059002893368971</v>
      </c>
      <c r="J278" s="33">
        <f t="shared" si="61"/>
        <v>641.95154120658412</v>
      </c>
      <c r="K278" s="4">
        <f t="shared" si="62"/>
        <v>12.933003720045821</v>
      </c>
      <c r="L278" s="33">
        <f t="shared" si="59"/>
        <v>43.86436778309632</v>
      </c>
      <c r="M278" s="15">
        <f t="shared" si="51"/>
        <v>15.416503863597699</v>
      </c>
      <c r="N278" s="6"/>
      <c r="O278" s="7">
        <f t="shared" si="52"/>
        <v>19.0292358190108</v>
      </c>
      <c r="P278" s="7"/>
      <c r="Q278" s="46">
        <f t="shared" si="53"/>
        <v>3.0336802960416742E-3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c r="A279" s="1">
        <v>1893.07</v>
      </c>
      <c r="B279" s="11">
        <v>4.18</v>
      </c>
      <c r="C279" s="4">
        <v>0.24579999999999999</v>
      </c>
      <c r="D279" s="11">
        <v>0.30580000000000002</v>
      </c>
      <c r="E279" s="11">
        <v>7.2310717359999996</v>
      </c>
      <c r="F279" s="4">
        <f t="shared" si="60"/>
        <v>1893.5416666666463</v>
      </c>
      <c r="G279" s="22">
        <f>G273*6/12+G285*6/12</f>
        <v>3.7250000000000005</v>
      </c>
      <c r="H279" s="4">
        <f t="shared" si="57"/>
        <v>176.13516315418838</v>
      </c>
      <c r="I279" s="4">
        <f t="shared" si="58"/>
        <v>10.357421795047728</v>
      </c>
      <c r="J279" s="33">
        <f t="shared" si="61"/>
        <v>600.31821615208696</v>
      </c>
      <c r="K279" s="4">
        <f t="shared" si="62"/>
        <v>12.885677725490625</v>
      </c>
      <c r="L279" s="33">
        <f t="shared" si="59"/>
        <v>43.918016865863216</v>
      </c>
      <c r="M279" s="15">
        <f t="shared" si="51"/>
        <v>14.349854182760957</v>
      </c>
      <c r="N279" s="6"/>
      <c r="O279" s="7">
        <f t="shared" si="52"/>
        <v>17.725059871200958</v>
      </c>
      <c r="P279" s="7"/>
      <c r="Q279" s="46">
        <f t="shared" si="53"/>
        <v>7.3343907719460449E-3</v>
      </c>
      <c r="R279" s="22">
        <f t="shared" si="63"/>
        <v>1.0034492593329205</v>
      </c>
      <c r="S279" s="22">
        <f t="shared" si="64"/>
        <v>4.9169079628210657</v>
      </c>
      <c r="T279" s="39">
        <f t="shared" si="54"/>
        <v>8.2233931613144851E-2</v>
      </c>
      <c r="U279" s="39">
        <f t="shared" si="55"/>
        <v>2.4379812473846796E-2</v>
      </c>
      <c r="V279" s="39">
        <f t="shared" si="56"/>
        <v>5.7854119139298055E-2</v>
      </c>
      <c r="Y279" s="37"/>
      <c r="Z279" s="37"/>
    </row>
    <row r="280" spans="1:26">
      <c r="A280" s="1">
        <v>1893.08</v>
      </c>
      <c r="B280" s="11">
        <v>4.08</v>
      </c>
      <c r="C280" s="4">
        <v>0.2467</v>
      </c>
      <c r="D280" s="11">
        <v>0.29670000000000002</v>
      </c>
      <c r="E280" s="11">
        <v>6.9456325620000001</v>
      </c>
      <c r="F280" s="4">
        <f t="shared" si="60"/>
        <v>1893.6249999999795</v>
      </c>
      <c r="G280" s="22">
        <f>G273*5/12+G285*7/12</f>
        <v>3.7208333333333337</v>
      </c>
      <c r="H280" s="4">
        <f t="shared" si="57"/>
        <v>178.98672135371737</v>
      </c>
      <c r="I280" s="4">
        <f t="shared" si="58"/>
        <v>10.82255494067698</v>
      </c>
      <c r="J280" s="33">
        <f t="shared" si="61"/>
        <v>613.11098865092947</v>
      </c>
      <c r="K280" s="4">
        <f t="shared" si="62"/>
        <v>13.016019663149008</v>
      </c>
      <c r="L280" s="33">
        <f t="shared" si="59"/>
        <v>44.585791748218334</v>
      </c>
      <c r="M280" s="15">
        <f t="shared" si="51"/>
        <v>14.588056535807818</v>
      </c>
      <c r="N280" s="6"/>
      <c r="O280" s="7">
        <f t="shared" si="52"/>
        <v>18.033912740781641</v>
      </c>
      <c r="P280" s="7"/>
      <c r="Q280" s="46">
        <f t="shared" si="53"/>
        <v>2.3197397456332508E-3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c r="A281" s="1">
        <v>1893.09</v>
      </c>
      <c r="B281" s="11">
        <v>4.37</v>
      </c>
      <c r="C281" s="4">
        <v>0.2475</v>
      </c>
      <c r="D281" s="11">
        <v>0.28749999999999998</v>
      </c>
      <c r="E281" s="11">
        <v>7.2310717359999996</v>
      </c>
      <c r="F281" s="4">
        <f t="shared" si="60"/>
        <v>1893.7083333333128</v>
      </c>
      <c r="G281" s="22">
        <f>G273*4/12+G285*8/12</f>
        <v>3.7166666666666668</v>
      </c>
      <c r="H281" s="4">
        <f t="shared" si="57"/>
        <v>184.14130693392423</v>
      </c>
      <c r="I281" s="4">
        <f t="shared" si="58"/>
        <v>10.429055713076943</v>
      </c>
      <c r="J281" s="33">
        <f t="shared" si="61"/>
        <v>633.74481233058077</v>
      </c>
      <c r="K281" s="4">
        <f t="shared" si="62"/>
        <v>12.11455966670554</v>
      </c>
      <c r="L281" s="33">
        <f t="shared" si="59"/>
        <v>41.69373765332768</v>
      </c>
      <c r="M281" s="15">
        <f t="shared" si="51"/>
        <v>15.012069079138763</v>
      </c>
      <c r="N281" s="6"/>
      <c r="O281" s="7">
        <f t="shared" si="52"/>
        <v>18.567014551942318</v>
      </c>
      <c r="P281" s="7"/>
      <c r="Q281" s="46">
        <f t="shared" si="53"/>
        <v>5.3443003566988334E-3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c r="A282" s="1">
        <v>1893.1</v>
      </c>
      <c r="B282" s="11">
        <v>4.5</v>
      </c>
      <c r="C282" s="4">
        <v>0.24829999999999999</v>
      </c>
      <c r="D282" s="11">
        <v>0.27829999999999999</v>
      </c>
      <c r="E282" s="11">
        <v>7.3262127269999997</v>
      </c>
      <c r="F282" s="4">
        <f t="shared" si="60"/>
        <v>1893.7916666666461</v>
      </c>
      <c r="G282" s="22">
        <f>G273*3/12+G285*9/12</f>
        <v>3.7125000000000004</v>
      </c>
      <c r="H282" s="4">
        <f t="shared" si="57"/>
        <v>187.15672764275169</v>
      </c>
      <c r="I282" s="4">
        <f t="shared" si="58"/>
        <v>10.326892327487833</v>
      </c>
      <c r="J282" s="33">
        <f t="shared" si="61"/>
        <v>647.08452306026084</v>
      </c>
      <c r="K282" s="4">
        <f t="shared" si="62"/>
        <v>11.574603845106177</v>
      </c>
      <c r="L282" s="33">
        <f t="shared" si="59"/>
        <v>40.018582837260134</v>
      </c>
      <c r="M282" s="15">
        <f t="shared" si="51"/>
        <v>15.271794153520183</v>
      </c>
      <c r="N282" s="6"/>
      <c r="O282" s="7">
        <f t="shared" si="52"/>
        <v>18.897533570630873</v>
      </c>
      <c r="P282" s="7"/>
      <c r="Q282" s="46">
        <f t="shared" si="53"/>
        <v>5.5295620163699211E-3</v>
      </c>
      <c r="R282" s="22">
        <f t="shared" si="63"/>
        <v>1.0034390447024946</v>
      </c>
      <c r="S282" s="22">
        <f t="shared" si="64"/>
        <v>4.9033969592876216</v>
      </c>
      <c r="T282" s="39">
        <f t="shared" si="54"/>
        <v>6.5935928115401499E-2</v>
      </c>
      <c r="U282" s="39">
        <f t="shared" si="55"/>
        <v>2.5305820298042736E-2</v>
      </c>
      <c r="V282" s="39">
        <f t="shared" si="56"/>
        <v>4.0630107817358763E-2</v>
      </c>
      <c r="Y282" s="37"/>
      <c r="Z282" s="37"/>
    </row>
    <row r="283" spans="1:26">
      <c r="A283" s="1">
        <v>1893.11</v>
      </c>
      <c r="B283" s="11">
        <v>4.57</v>
      </c>
      <c r="C283" s="4">
        <v>0.2492</v>
      </c>
      <c r="D283" s="11">
        <v>0.26919999999999999</v>
      </c>
      <c r="E283" s="11">
        <v>7.135922645</v>
      </c>
      <c r="F283" s="4">
        <f t="shared" si="60"/>
        <v>1893.8749999999793</v>
      </c>
      <c r="G283" s="22">
        <f>G273*2/12+G285*10/12</f>
        <v>3.7083333333333335</v>
      </c>
      <c r="H283" s="4">
        <f t="shared" si="57"/>
        <v>195.1365043139422</v>
      </c>
      <c r="I283" s="4">
        <f t="shared" si="58"/>
        <v>10.640703911386082</v>
      </c>
      <c r="J283" s="33">
        <f t="shared" si="61"/>
        <v>677.73998646942766</v>
      </c>
      <c r="K283" s="4">
        <f t="shared" si="62"/>
        <v>11.49469298934644</v>
      </c>
      <c r="L283" s="33">
        <f t="shared" si="59"/>
        <v>39.922889356142207</v>
      </c>
      <c r="M283" s="15">
        <f t="shared" si="51"/>
        <v>15.94241140057167</v>
      </c>
      <c r="N283" s="6"/>
      <c r="O283" s="7">
        <f t="shared" si="52"/>
        <v>19.73791773443034</v>
      </c>
      <c r="P283" s="7"/>
      <c r="Q283" s="46">
        <f t="shared" si="53"/>
        <v>1.2583784971808218E-3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c r="A284" s="1">
        <v>1893.12</v>
      </c>
      <c r="B284" s="11">
        <v>4.41</v>
      </c>
      <c r="C284" s="4">
        <v>0.25</v>
      </c>
      <c r="D284" s="11">
        <v>0.26</v>
      </c>
      <c r="E284" s="11">
        <v>7.0407735540000003</v>
      </c>
      <c r="F284" s="4">
        <f t="shared" si="60"/>
        <v>1893.9583333333126</v>
      </c>
      <c r="G284" s="22">
        <f>G273*1/12+G285*11/12</f>
        <v>3.7041666666666671</v>
      </c>
      <c r="H284" s="4">
        <f t="shared" si="57"/>
        <v>190.84934200683148</v>
      </c>
      <c r="I284" s="4">
        <f t="shared" si="58"/>
        <v>10.819123696532396</v>
      </c>
      <c r="J284" s="33">
        <f t="shared" si="61"/>
        <v>665.98137026497989</v>
      </c>
      <c r="K284" s="4">
        <f t="shared" si="62"/>
        <v>11.25188864439369</v>
      </c>
      <c r="L284" s="33">
        <f t="shared" si="59"/>
        <v>39.264207770724425</v>
      </c>
      <c r="M284" s="15">
        <f t="shared" si="51"/>
        <v>15.612694335464935</v>
      </c>
      <c r="N284" s="6"/>
      <c r="O284" s="7">
        <f t="shared" si="52"/>
        <v>19.34352062821004</v>
      </c>
      <c r="P284" s="7"/>
      <c r="Q284" s="46">
        <f t="shared" si="53"/>
        <v>3.0749892319138772E-4</v>
      </c>
      <c r="R284" s="22">
        <f t="shared" si="63"/>
        <v>1.0034322350400087</v>
      </c>
      <c r="S284" s="22">
        <f t="shared" si="64"/>
        <v>5.1373211954152787</v>
      </c>
      <c r="T284" s="39">
        <f t="shared" si="54"/>
        <v>7.023861221615002E-2</v>
      </c>
      <c r="U284" s="39">
        <f t="shared" si="55"/>
        <v>2.216461985327367E-2</v>
      </c>
      <c r="V284" s="39">
        <f t="shared" si="56"/>
        <v>4.807399236287635E-2</v>
      </c>
      <c r="Y284" s="37"/>
      <c r="Z284" s="37"/>
    </row>
    <row r="285" spans="1:26">
      <c r="A285" s="1">
        <v>1894.01</v>
      </c>
      <c r="B285" s="11">
        <v>4.32</v>
      </c>
      <c r="C285" s="4">
        <v>0.2467</v>
      </c>
      <c r="D285" s="11">
        <v>0.25169999999999998</v>
      </c>
      <c r="E285" s="11">
        <v>6.8504834710000004</v>
      </c>
      <c r="F285" s="4">
        <f t="shared" si="60"/>
        <v>1894.0416666666458</v>
      </c>
      <c r="G285" s="22">
        <v>3.7</v>
      </c>
      <c r="H285" s="4">
        <f t="shared" si="57"/>
        <v>192.14760616127035</v>
      </c>
      <c r="I285" s="4">
        <f t="shared" si="58"/>
        <v>10.972873712959581</v>
      </c>
      <c r="J285" s="33">
        <f t="shared" si="61"/>
        <v>673.70262924847418</v>
      </c>
      <c r="K285" s="4">
        <f t="shared" si="62"/>
        <v>11.195266775646235</v>
      </c>
      <c r="L285" s="33">
        <f t="shared" si="59"/>
        <v>39.252535134685395</v>
      </c>
      <c r="M285" s="15">
        <f t="shared" si="51"/>
        <v>15.73986935194822</v>
      </c>
      <c r="N285" s="6"/>
      <c r="O285" s="7">
        <f t="shared" si="52"/>
        <v>19.517070327772917</v>
      </c>
      <c r="P285" s="7"/>
      <c r="Q285" s="46">
        <f t="shared" si="53"/>
        <v>-2.831422459346658E-3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c r="A286" s="1">
        <v>1894.02</v>
      </c>
      <c r="B286" s="11">
        <v>4.38</v>
      </c>
      <c r="C286" s="4">
        <v>0.24329999999999999</v>
      </c>
      <c r="D286" s="11">
        <v>0.24329999999999999</v>
      </c>
      <c r="E286" s="11">
        <v>6.7553424790000003</v>
      </c>
      <c r="F286" s="4">
        <f t="shared" si="60"/>
        <v>1894.1249999999791</v>
      </c>
      <c r="G286" s="22">
        <f>G285*11/12+G297*1/12</f>
        <v>3.6800000000000006</v>
      </c>
      <c r="H286" s="4">
        <f t="shared" si="57"/>
        <v>197.56007991434362</v>
      </c>
      <c r="I286" s="4">
        <f t="shared" si="58"/>
        <v>10.9740564938721</v>
      </c>
      <c r="J286" s="33">
        <f t="shared" si="61"/>
        <v>695.88610636515784</v>
      </c>
      <c r="K286" s="4">
        <f t="shared" si="62"/>
        <v>10.9740564938721</v>
      </c>
      <c r="L286" s="33">
        <f t="shared" si="59"/>
        <v>38.655043305626229</v>
      </c>
      <c r="M286" s="15">
        <f t="shared" si="51"/>
        <v>16.202736596449927</v>
      </c>
      <c r="N286" s="6"/>
      <c r="O286" s="7">
        <f t="shared" si="52"/>
        <v>20.105790744253259</v>
      </c>
      <c r="P286" s="7"/>
      <c r="Q286" s="46">
        <f t="shared" si="53"/>
        <v>-5.802921443880428E-3</v>
      </c>
      <c r="R286" s="22">
        <f t="shared" si="63"/>
        <v>1.004727838446956</v>
      </c>
      <c r="S286" s="22">
        <f t="shared" si="64"/>
        <v>5.3982468538514317</v>
      </c>
      <c r="T286" s="39">
        <f t="shared" si="54"/>
        <v>6.0447161392130022E-2</v>
      </c>
      <c r="U286" s="39">
        <f t="shared" si="55"/>
        <v>1.2891990188189428E-2</v>
      </c>
      <c r="V286" s="39">
        <f t="shared" si="56"/>
        <v>4.7555171203940594E-2</v>
      </c>
      <c r="Y286" s="37"/>
      <c r="Z286" s="37"/>
    </row>
    <row r="287" spans="1:26">
      <c r="A287" s="1">
        <v>1894.03</v>
      </c>
      <c r="B287" s="11">
        <v>4.51</v>
      </c>
      <c r="C287" s="4">
        <v>0.24</v>
      </c>
      <c r="D287" s="11">
        <v>0.23499999999999999</v>
      </c>
      <c r="E287" s="11">
        <v>6.5650523969999997</v>
      </c>
      <c r="F287" s="4">
        <f t="shared" si="60"/>
        <v>1894.2083333333123</v>
      </c>
      <c r="G287" s="22">
        <f>G285*10/12+G297*2/12</f>
        <v>3.66</v>
      </c>
      <c r="H287" s="4">
        <f t="shared" si="57"/>
        <v>209.32003537823405</v>
      </c>
      <c r="I287" s="4">
        <f t="shared" si="58"/>
        <v>11.138981927001369</v>
      </c>
      <c r="J287" s="33">
        <f t="shared" si="61"/>
        <v>740.57906687010245</v>
      </c>
      <c r="K287" s="4">
        <f t="shared" si="62"/>
        <v>10.906919803522172</v>
      </c>
      <c r="L287" s="33">
        <f t="shared" si="59"/>
        <v>38.588931422278058</v>
      </c>
      <c r="M287" s="15">
        <f t="shared" si="51"/>
        <v>17.18762208812193</v>
      </c>
      <c r="N287" s="6"/>
      <c r="O287" s="7">
        <f t="shared" si="52"/>
        <v>21.341016645575859</v>
      </c>
      <c r="P287" s="7"/>
      <c r="Q287" s="46">
        <f t="shared" si="53"/>
        <v>-1.1905071655421193E-2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c r="A288" s="1">
        <v>1894.04</v>
      </c>
      <c r="B288" s="11">
        <v>4.57</v>
      </c>
      <c r="C288" s="4">
        <v>0.23669999999999999</v>
      </c>
      <c r="D288" s="11">
        <v>0.22670000000000001</v>
      </c>
      <c r="E288" s="11">
        <v>6.5650523969999997</v>
      </c>
      <c r="F288" s="4">
        <f t="shared" si="60"/>
        <v>1894.2916666666456</v>
      </c>
      <c r="G288" s="22">
        <f>G285*9/12+G297*3/12</f>
        <v>3.64</v>
      </c>
      <c r="H288" s="4">
        <f t="shared" si="57"/>
        <v>212.1047808599844</v>
      </c>
      <c r="I288" s="4">
        <f t="shared" si="58"/>
        <v>10.9858209255051</v>
      </c>
      <c r="J288" s="33">
        <f t="shared" si="61"/>
        <v>753.67056711538396</v>
      </c>
      <c r="K288" s="4">
        <f t="shared" si="62"/>
        <v>10.521696678546711</v>
      </c>
      <c r="L288" s="33">
        <f t="shared" si="59"/>
        <v>37.386677804170141</v>
      </c>
      <c r="M288" s="15">
        <f t="shared" si="51"/>
        <v>17.434849078052455</v>
      </c>
      <c r="N288" s="6"/>
      <c r="O288" s="7">
        <f t="shared" si="52"/>
        <v>21.659778276889092</v>
      </c>
      <c r="P288" s="7"/>
      <c r="Q288" s="46">
        <f t="shared" si="53"/>
        <v>-1.0514783387849995E-2</v>
      </c>
      <c r="R288" s="22">
        <f t="shared" si="63"/>
        <v>1.0046976234612084</v>
      </c>
      <c r="S288" s="22">
        <f t="shared" si="64"/>
        <v>5.6072801627307323</v>
      </c>
      <c r="T288" s="39">
        <f t="shared" si="54"/>
        <v>5.7571252586668953E-2</v>
      </c>
      <c r="U288" s="39">
        <f t="shared" si="55"/>
        <v>1.1807735519989926E-2</v>
      </c>
      <c r="V288" s="39">
        <f t="shared" si="56"/>
        <v>4.5763517066679027E-2</v>
      </c>
      <c r="Y288" s="37"/>
      <c r="Z288" s="37"/>
    </row>
    <row r="289" spans="1:26">
      <c r="A289" s="1">
        <v>1894.05</v>
      </c>
      <c r="B289" s="11">
        <v>4.4000000000000004</v>
      </c>
      <c r="C289" s="4">
        <v>0.23330000000000001</v>
      </c>
      <c r="D289" s="11">
        <v>0.21829999999999999</v>
      </c>
      <c r="E289" s="11">
        <v>6.5650523969999997</v>
      </c>
      <c r="F289" s="4">
        <f t="shared" si="60"/>
        <v>1894.3749999999789</v>
      </c>
      <c r="G289" s="22">
        <f>G285*8/12+G297*4/12</f>
        <v>3.62</v>
      </c>
      <c r="H289" s="4">
        <f t="shared" si="57"/>
        <v>204.21466866169177</v>
      </c>
      <c r="I289" s="4">
        <f t="shared" si="58"/>
        <v>10.828018681539248</v>
      </c>
      <c r="J289" s="33">
        <f t="shared" si="61"/>
        <v>728.84094250547571</v>
      </c>
      <c r="K289" s="4">
        <f t="shared" si="62"/>
        <v>10.131832311101661</v>
      </c>
      <c r="L289" s="33">
        <f t="shared" si="59"/>
        <v>36.160449488396665</v>
      </c>
      <c r="M289" s="15">
        <f t="shared" si="51"/>
        <v>16.808751920918009</v>
      </c>
      <c r="N289" s="6"/>
      <c r="O289" s="7">
        <f t="shared" si="52"/>
        <v>20.896769439678739</v>
      </c>
      <c r="P289" s="7"/>
      <c r="Q289" s="46">
        <f t="shared" si="53"/>
        <v>-6.1149548233006557E-3</v>
      </c>
      <c r="R289" s="22">
        <f t="shared" si="63"/>
        <v>1.0046825190106428</v>
      </c>
      <c r="S289" s="22">
        <f t="shared" si="64"/>
        <v>5.6336210535767446</v>
      </c>
      <c r="T289" s="39">
        <f t="shared" si="54"/>
        <v>6.1779399425590631E-2</v>
      </c>
      <c r="U289" s="39">
        <f t="shared" si="55"/>
        <v>1.3920429738360163E-2</v>
      </c>
      <c r="V289" s="39">
        <f t="shared" si="56"/>
        <v>4.7858969687230468E-2</v>
      </c>
      <c r="Y289" s="37"/>
      <c r="Z289" s="37"/>
    </row>
    <row r="290" spans="1:26">
      <c r="A290" s="1">
        <v>1894.06</v>
      </c>
      <c r="B290" s="11">
        <v>4.34</v>
      </c>
      <c r="C290" s="4">
        <v>0.23</v>
      </c>
      <c r="D290" s="11">
        <v>0.21</v>
      </c>
      <c r="E290" s="11">
        <v>6.5650523969999997</v>
      </c>
      <c r="F290" s="4">
        <f t="shared" si="60"/>
        <v>1894.4583333333121</v>
      </c>
      <c r="G290" s="22">
        <f>G285*7/12+G297*5/12</f>
        <v>3.6000000000000005</v>
      </c>
      <c r="H290" s="4">
        <f t="shared" si="57"/>
        <v>201.4299231799414</v>
      </c>
      <c r="I290" s="4">
        <f t="shared" si="58"/>
        <v>10.67485768004298</v>
      </c>
      <c r="J290" s="33">
        <f t="shared" si="61"/>
        <v>722.07707769813317</v>
      </c>
      <c r="K290" s="4">
        <f t="shared" si="62"/>
        <v>9.7466091861261983</v>
      </c>
      <c r="L290" s="33">
        <f t="shared" si="59"/>
        <v>34.939213437006451</v>
      </c>
      <c r="M290" s="15">
        <f t="shared" si="51"/>
        <v>16.60631969529253</v>
      </c>
      <c r="N290" s="6"/>
      <c r="O290" s="7">
        <f t="shared" si="52"/>
        <v>20.661031027566612</v>
      </c>
      <c r="P290" s="7"/>
      <c r="Q290" s="46">
        <f t="shared" si="53"/>
        <v>-5.1897331275500488E-3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c r="A291" s="1">
        <v>1894.07</v>
      </c>
      <c r="B291" s="11">
        <v>4.25</v>
      </c>
      <c r="C291" s="4">
        <v>0.22670000000000001</v>
      </c>
      <c r="D291" s="11">
        <v>0.20169999999999999</v>
      </c>
      <c r="E291" s="11">
        <v>6.5650523969999997</v>
      </c>
      <c r="F291" s="4">
        <f t="shared" si="60"/>
        <v>1894.5416666666454</v>
      </c>
      <c r="G291" s="22">
        <f>G285*6/12+G297*6/12</f>
        <v>3.58</v>
      </c>
      <c r="H291" s="4">
        <f t="shared" si="57"/>
        <v>197.2528049573159</v>
      </c>
      <c r="I291" s="4">
        <f t="shared" si="58"/>
        <v>10.521696678546711</v>
      </c>
      <c r="J291" s="33">
        <f t="shared" si="61"/>
        <v>710.24627181488029</v>
      </c>
      <c r="K291" s="4">
        <f t="shared" si="62"/>
        <v>9.3613860611507338</v>
      </c>
      <c r="L291" s="33">
        <f t="shared" si="59"/>
        <v>33.707452476485024</v>
      </c>
      <c r="M291" s="15">
        <f t="shared" si="51"/>
        <v>16.289679714916954</v>
      </c>
      <c r="N291" s="6"/>
      <c r="O291" s="7">
        <f t="shared" si="52"/>
        <v>20.285465268221365</v>
      </c>
      <c r="P291" s="7"/>
      <c r="Q291" s="46">
        <f t="shared" si="53"/>
        <v>-2.7700206733355104E-3</v>
      </c>
      <c r="R291" s="22">
        <f t="shared" si="63"/>
        <v>1.0046523162092853</v>
      </c>
      <c r="S291" s="22">
        <f t="shared" si="64"/>
        <v>5.6864181719310745</v>
      </c>
      <c r="T291" s="39">
        <f t="shared" si="54"/>
        <v>6.9905502265855679E-2</v>
      </c>
      <c r="U291" s="39">
        <f t="shared" si="55"/>
        <v>1.34403626481856E-2</v>
      </c>
      <c r="V291" s="39">
        <f t="shared" si="56"/>
        <v>5.6465139617670079E-2</v>
      </c>
      <c r="Y291" s="37"/>
      <c r="Z291" s="37"/>
    </row>
    <row r="292" spans="1:26">
      <c r="A292" s="1">
        <v>1894.08</v>
      </c>
      <c r="B292" s="11">
        <v>4.41</v>
      </c>
      <c r="C292" s="4">
        <v>0.2233</v>
      </c>
      <c r="D292" s="11">
        <v>0.1933</v>
      </c>
      <c r="E292" s="11">
        <v>6.7553424790000003</v>
      </c>
      <c r="F292" s="4">
        <f t="shared" si="60"/>
        <v>1894.6249999999786</v>
      </c>
      <c r="G292" s="22">
        <f>G285*5/12+G297*7/12</f>
        <v>3.5599999999999996</v>
      </c>
      <c r="H292" s="4">
        <f t="shared" si="57"/>
        <v>198.91323114663365</v>
      </c>
      <c r="I292" s="4">
        <f t="shared" si="58"/>
        <v>10.071955672345418</v>
      </c>
      <c r="J292" s="33">
        <f t="shared" si="61"/>
        <v>719.24711851083271</v>
      </c>
      <c r="K292" s="4">
        <f t="shared" si="62"/>
        <v>8.7188044400553935</v>
      </c>
      <c r="L292" s="33">
        <f t="shared" si="59"/>
        <v>31.52618322180135</v>
      </c>
      <c r="M292" s="15">
        <f t="shared" si="51"/>
        <v>16.457777072998372</v>
      </c>
      <c r="N292" s="6"/>
      <c r="O292" s="7">
        <f t="shared" si="52"/>
        <v>20.510549550602196</v>
      </c>
      <c r="P292" s="7"/>
      <c r="Q292" s="46">
        <f t="shared" si="53"/>
        <v>-4.1677578936872434E-4</v>
      </c>
      <c r="R292" s="22">
        <f t="shared" si="63"/>
        <v>1.0046372178645702</v>
      </c>
      <c r="S292" s="22">
        <f t="shared" si="64"/>
        <v>5.5519482437876908</v>
      </c>
      <c r="T292" s="39">
        <f t="shared" si="54"/>
        <v>7.1287518782572556E-2</v>
      </c>
      <c r="U292" s="39">
        <f t="shared" si="55"/>
        <v>1.4915167923215567E-2</v>
      </c>
      <c r="V292" s="39">
        <f t="shared" si="56"/>
        <v>5.637235085935699E-2</v>
      </c>
      <c r="Y292" s="37"/>
      <c r="Z292" s="37"/>
    </row>
    <row r="293" spans="1:26">
      <c r="A293" s="1">
        <v>1894.09</v>
      </c>
      <c r="B293" s="11">
        <v>4.4800000000000004</v>
      </c>
      <c r="C293" s="4">
        <v>0.22</v>
      </c>
      <c r="D293" s="11">
        <v>0.185</v>
      </c>
      <c r="E293" s="11">
        <v>6.8504834710000004</v>
      </c>
      <c r="F293" s="4">
        <f t="shared" si="60"/>
        <v>1894.7083333333119</v>
      </c>
      <c r="G293" s="22">
        <f>G285*4/12+G297*8/12</f>
        <v>3.54</v>
      </c>
      <c r="H293" s="4">
        <f t="shared" si="57"/>
        <v>199.26418416724331</v>
      </c>
      <c r="I293" s="4">
        <f t="shared" si="58"/>
        <v>9.7852947582128404</v>
      </c>
      <c r="J293" s="33">
        <f t="shared" si="61"/>
        <v>723.46466451747847</v>
      </c>
      <c r="K293" s="4">
        <f t="shared" si="62"/>
        <v>8.2285433194062527</v>
      </c>
      <c r="L293" s="33">
        <f t="shared" si="59"/>
        <v>29.875214941011947</v>
      </c>
      <c r="M293" s="15">
        <f t="shared" si="51"/>
        <v>16.522315444877215</v>
      </c>
      <c r="N293" s="6"/>
      <c r="O293" s="7">
        <f t="shared" si="52"/>
        <v>20.607265065055682</v>
      </c>
      <c r="P293" s="7"/>
      <c r="Q293" s="46">
        <f t="shared" si="53"/>
        <v>1.9768623530273602E-3</v>
      </c>
      <c r="R293" s="22">
        <f t="shared" si="63"/>
        <v>1.0046221215612239</v>
      </c>
      <c r="S293" s="22">
        <f t="shared" si="64"/>
        <v>5.5002296223220073</v>
      </c>
      <c r="T293" s="39">
        <f t="shared" si="54"/>
        <v>7.445238348947858E-2</v>
      </c>
      <c r="U293" s="39">
        <f t="shared" si="55"/>
        <v>1.4925954105185602E-2</v>
      </c>
      <c r="V293" s="39">
        <f t="shared" si="56"/>
        <v>5.9526429384292978E-2</v>
      </c>
      <c r="Y293" s="37"/>
      <c r="Z293" s="37"/>
    </row>
    <row r="294" spans="1:26">
      <c r="A294" s="1">
        <v>1894.1</v>
      </c>
      <c r="B294" s="11">
        <v>4.34</v>
      </c>
      <c r="C294" s="4">
        <v>0.2167</v>
      </c>
      <c r="D294" s="11">
        <v>0.1767</v>
      </c>
      <c r="E294" s="11">
        <v>6.6601933879999997</v>
      </c>
      <c r="F294" s="4">
        <f t="shared" si="60"/>
        <v>1894.7916666666451</v>
      </c>
      <c r="G294" s="22">
        <f>G285*3/12+G297*9/12</f>
        <v>3.5200000000000005</v>
      </c>
      <c r="H294" s="4">
        <f t="shared" si="57"/>
        <v>198.55249284241958</v>
      </c>
      <c r="I294" s="4">
        <f t="shared" si="58"/>
        <v>9.9138998154268023</v>
      </c>
      <c r="J294" s="33">
        <f t="shared" si="61"/>
        <v>723.88025764139149</v>
      </c>
      <c r="K294" s="4">
        <f t="shared" si="62"/>
        <v>8.0839229228699399</v>
      </c>
      <c r="L294" s="33">
        <f t="shared" si="59"/>
        <v>29.472267632542366</v>
      </c>
      <c r="M294" s="15">
        <f t="shared" si="51"/>
        <v>16.502904205708429</v>
      </c>
      <c r="N294" s="6"/>
      <c r="O294" s="7">
        <f t="shared" si="52"/>
        <v>20.602914844137363</v>
      </c>
      <c r="P294" s="7"/>
      <c r="Q294" s="46">
        <f t="shared" si="53"/>
        <v>5.7724977769441771E-4</v>
      </c>
      <c r="R294" s="22">
        <f t="shared" si="63"/>
        <v>1.0046070273022971</v>
      </c>
      <c r="S294" s="22">
        <f t="shared" si="64"/>
        <v>5.6835271741193338</v>
      </c>
      <c r="T294" s="39">
        <f t="shared" si="54"/>
        <v>8.0908513145929728E-2</v>
      </c>
      <c r="U294" s="39">
        <f t="shared" si="55"/>
        <v>1.1838582492177174E-2</v>
      </c>
      <c r="V294" s="39">
        <f t="shared" si="56"/>
        <v>6.9069930653752554E-2</v>
      </c>
      <c r="Y294" s="37"/>
      <c r="Z294" s="37"/>
    </row>
    <row r="295" spans="1:26">
      <c r="A295" s="1">
        <v>1894.11</v>
      </c>
      <c r="B295" s="11">
        <v>4.34</v>
      </c>
      <c r="C295" s="4">
        <v>0.21329999999999999</v>
      </c>
      <c r="D295" s="11">
        <v>0.16830000000000001</v>
      </c>
      <c r="E295" s="11">
        <v>6.6601933879999997</v>
      </c>
      <c r="F295" s="4">
        <f t="shared" si="60"/>
        <v>1894.8749999999784</v>
      </c>
      <c r="G295" s="22">
        <f>G285*2/12+G297*10/12</f>
        <v>3.5</v>
      </c>
      <c r="H295" s="4">
        <f t="shared" si="57"/>
        <v>198.55249284241958</v>
      </c>
      <c r="I295" s="4">
        <f t="shared" si="58"/>
        <v>9.7583517795594688</v>
      </c>
      <c r="J295" s="33">
        <f t="shared" si="61"/>
        <v>726.84499763668543</v>
      </c>
      <c r="K295" s="4">
        <f t="shared" si="62"/>
        <v>7.6996277754329991</v>
      </c>
      <c r="L295" s="33">
        <f t="shared" si="59"/>
        <v>28.186178134159945</v>
      </c>
      <c r="M295" s="15">
        <f t="shared" si="51"/>
        <v>16.542784447444557</v>
      </c>
      <c r="N295" s="6"/>
      <c r="O295" s="7">
        <f t="shared" si="52"/>
        <v>20.67227634781905</v>
      </c>
      <c r="P295" s="7"/>
      <c r="Q295" s="46">
        <f t="shared" si="53"/>
        <v>2.8246636689232343E-3</v>
      </c>
      <c r="R295" s="22">
        <f t="shared" si="63"/>
        <v>1.0045919350908457</v>
      </c>
      <c r="S295" s="22">
        <f t="shared" si="64"/>
        <v>5.7097113389838494</v>
      </c>
      <c r="T295" s="39">
        <f t="shared" si="54"/>
        <v>8.406461337980109E-2</v>
      </c>
      <c r="U295" s="39">
        <f t="shared" si="55"/>
        <v>9.3123584917946811E-3</v>
      </c>
      <c r="V295" s="39">
        <f t="shared" si="56"/>
        <v>7.4752254888006409E-2</v>
      </c>
      <c r="Y295" s="37"/>
      <c r="Z295" s="37"/>
    </row>
    <row r="296" spans="1:26">
      <c r="A296" s="1">
        <v>1894.12</v>
      </c>
      <c r="B296" s="11">
        <v>4.3</v>
      </c>
      <c r="C296" s="4">
        <v>0.21</v>
      </c>
      <c r="D296" s="11">
        <v>0.16</v>
      </c>
      <c r="E296" s="11">
        <v>6.5650523969999997</v>
      </c>
      <c r="F296" s="4">
        <f t="shared" si="60"/>
        <v>1894.9583333333117</v>
      </c>
      <c r="G296" s="22">
        <f>G285*1/12+G297*11/12</f>
        <v>3.4800000000000004</v>
      </c>
      <c r="H296" s="4">
        <f t="shared" si="57"/>
        <v>199.57342619210783</v>
      </c>
      <c r="I296" s="4">
        <f t="shared" si="58"/>
        <v>9.7466091861261983</v>
      </c>
      <c r="J296" s="33">
        <f t="shared" si="61"/>
        <v>733.5556485916959</v>
      </c>
      <c r="K296" s="4">
        <f t="shared" si="62"/>
        <v>7.4259879513342462</v>
      </c>
      <c r="L296" s="33">
        <f t="shared" si="59"/>
        <v>27.295093901086364</v>
      </c>
      <c r="M296" s="15">
        <f t="shared" si="51"/>
        <v>16.672466333767733</v>
      </c>
      <c r="N296" s="6"/>
      <c r="O296" s="7">
        <f t="shared" si="52"/>
        <v>20.855013611174996</v>
      </c>
      <c r="P296" s="7"/>
      <c r="Q296" s="46">
        <f t="shared" si="53"/>
        <v>2.2655090778564702E-3</v>
      </c>
      <c r="R296" s="22">
        <f t="shared" si="63"/>
        <v>1.0045768449299304</v>
      </c>
      <c r="S296" s="22">
        <f t="shared" si="64"/>
        <v>5.81905527974076</v>
      </c>
      <c r="T296" s="39">
        <f t="shared" si="54"/>
        <v>8.4463676462938952E-2</v>
      </c>
      <c r="U296" s="39">
        <f t="shared" si="55"/>
        <v>7.634070197377163E-3</v>
      </c>
      <c r="V296" s="39">
        <f t="shared" si="56"/>
        <v>7.682960626556179E-2</v>
      </c>
      <c r="Y296" s="37"/>
      <c r="Z296" s="37"/>
    </row>
    <row r="297" spans="1:26">
      <c r="A297" s="1">
        <v>1895.01</v>
      </c>
      <c r="B297" s="11">
        <v>4.25</v>
      </c>
      <c r="C297" s="4">
        <v>0.20830000000000001</v>
      </c>
      <c r="D297" s="11">
        <v>0.16750000000000001</v>
      </c>
      <c r="E297" s="11">
        <v>6.5650523969999997</v>
      </c>
      <c r="F297" s="4">
        <f t="shared" si="60"/>
        <v>1895.0416666666449</v>
      </c>
      <c r="G297" s="22">
        <v>3.46</v>
      </c>
      <c r="H297" s="4">
        <f t="shared" si="57"/>
        <v>197.2528049573159</v>
      </c>
      <c r="I297" s="4">
        <f t="shared" si="58"/>
        <v>9.6677080641432713</v>
      </c>
      <c r="J297" s="33">
        <f t="shared" si="61"/>
        <v>727.98716511197961</v>
      </c>
      <c r="K297" s="4">
        <f t="shared" si="62"/>
        <v>7.7740811365530389</v>
      </c>
      <c r="L297" s="33">
        <f t="shared" si="59"/>
        <v>28.691258860295665</v>
      </c>
      <c r="M297" s="15">
        <f t="shared" si="51"/>
        <v>16.524443935162715</v>
      </c>
      <c r="N297" s="6"/>
      <c r="O297" s="7">
        <f t="shared" si="52"/>
        <v>20.692167083108227</v>
      </c>
      <c r="P297" s="7"/>
      <c r="Q297" s="46">
        <f t="shared" si="53"/>
        <v>3.002789151904238E-3</v>
      </c>
      <c r="R297" s="22">
        <f t="shared" si="63"/>
        <v>1.0019057103862152</v>
      </c>
      <c r="S297" s="22">
        <f t="shared" si="64"/>
        <v>5.8456881933948264</v>
      </c>
      <c r="T297" s="39">
        <f t="shared" si="54"/>
        <v>8.7969996132052142E-2</v>
      </c>
      <c r="U297" s="39">
        <f t="shared" si="55"/>
        <v>7.4090799867254642E-3</v>
      </c>
      <c r="V297" s="39">
        <f t="shared" si="56"/>
        <v>8.0560916145326678E-2</v>
      </c>
      <c r="Y297" s="37"/>
      <c r="Z297" s="37"/>
    </row>
    <row r="298" spans="1:26">
      <c r="A298" s="1">
        <v>1895.02</v>
      </c>
      <c r="B298" s="11">
        <v>4.1900000000000004</v>
      </c>
      <c r="C298" s="4">
        <v>0.20669999999999999</v>
      </c>
      <c r="D298" s="11">
        <v>0.17499999999999999</v>
      </c>
      <c r="E298" s="11">
        <v>6.5650523969999997</v>
      </c>
      <c r="F298" s="4">
        <f t="shared" si="60"/>
        <v>1895.1249999999782</v>
      </c>
      <c r="G298" s="22">
        <f>G297*11/12+G309*1/12</f>
        <v>3.4716666666666667</v>
      </c>
      <c r="H298" s="4">
        <f t="shared" si="57"/>
        <v>194.46805947556555</v>
      </c>
      <c r="I298" s="4">
        <f t="shared" si="58"/>
        <v>9.5934481846299278</v>
      </c>
      <c r="J298" s="33">
        <f t="shared" si="61"/>
        <v>720.6601884089996</v>
      </c>
      <c r="K298" s="4">
        <f t="shared" si="62"/>
        <v>8.1221743217718316</v>
      </c>
      <c r="L298" s="33">
        <f t="shared" si="59"/>
        <v>30.099172546915259</v>
      </c>
      <c r="M298" s="15">
        <f t="shared" si="51"/>
        <v>16.331237693211406</v>
      </c>
      <c r="N298" s="6"/>
      <c r="O298" s="7">
        <f t="shared" si="52"/>
        <v>20.47204638542377</v>
      </c>
      <c r="P298" s="7"/>
      <c r="Q298" s="46">
        <f t="shared" si="53"/>
        <v>2.4857878192884111E-3</v>
      </c>
      <c r="R298" s="22">
        <f t="shared" si="63"/>
        <v>1.0019159687965034</v>
      </c>
      <c r="S298" s="22">
        <f t="shared" si="64"/>
        <v>5.8568283820995548</v>
      </c>
      <c r="T298" s="39">
        <f t="shared" si="54"/>
        <v>9.4083341934578568E-2</v>
      </c>
      <c r="U298" s="39">
        <f t="shared" si="55"/>
        <v>7.5440736829106569E-3</v>
      </c>
      <c r="V298" s="39">
        <f t="shared" si="56"/>
        <v>8.6539268251667911E-2</v>
      </c>
      <c r="Y298" s="37"/>
      <c r="Z298" s="37"/>
    </row>
    <row r="299" spans="1:26">
      <c r="A299" s="1">
        <v>1895.03</v>
      </c>
      <c r="B299" s="11">
        <v>4.1900000000000004</v>
      </c>
      <c r="C299" s="4">
        <v>0.20499999999999999</v>
      </c>
      <c r="D299" s="11">
        <v>0.1825</v>
      </c>
      <c r="E299" s="11">
        <v>6.5650523969999997</v>
      </c>
      <c r="F299" s="4">
        <f t="shared" si="60"/>
        <v>1895.2083333333114</v>
      </c>
      <c r="G299" s="22">
        <f>G297*10/12+G309*2/12</f>
        <v>3.4833333333333334</v>
      </c>
      <c r="H299" s="4">
        <f t="shared" si="57"/>
        <v>194.46805947556555</v>
      </c>
      <c r="I299" s="4">
        <f t="shared" si="58"/>
        <v>9.5145470626470008</v>
      </c>
      <c r="J299" s="33">
        <f t="shared" si="61"/>
        <v>723.59844096715085</v>
      </c>
      <c r="K299" s="4">
        <f t="shared" si="62"/>
        <v>8.4702675069906253</v>
      </c>
      <c r="L299" s="33">
        <f t="shared" si="59"/>
        <v>31.517115865514331</v>
      </c>
      <c r="M299" s="15">
        <f t="shared" si="51"/>
        <v>16.364625427174797</v>
      </c>
      <c r="N299" s="6"/>
      <c r="O299" s="7">
        <f t="shared" si="52"/>
        <v>20.534641990203536</v>
      </c>
      <c r="P299" s="7"/>
      <c r="Q299" s="46">
        <f t="shared" si="53"/>
        <v>4.4909440197234834E-3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c r="A300" s="1">
        <v>1895.04</v>
      </c>
      <c r="B300" s="11">
        <v>4.37</v>
      </c>
      <c r="C300" s="4">
        <v>0.20330000000000001</v>
      </c>
      <c r="D300" s="11">
        <v>0.19</v>
      </c>
      <c r="E300" s="11">
        <v>6.8504834710000004</v>
      </c>
      <c r="F300" s="4">
        <f t="shared" si="60"/>
        <v>1895.2916666666447</v>
      </c>
      <c r="G300" s="22">
        <f>G297*9/12+G309*3/12</f>
        <v>3.4950000000000001</v>
      </c>
      <c r="H300" s="4">
        <f t="shared" si="57"/>
        <v>194.37153678813689</v>
      </c>
      <c r="I300" s="4">
        <f t="shared" si="58"/>
        <v>9.0425019288394122</v>
      </c>
      <c r="J300" s="33">
        <f t="shared" si="61"/>
        <v>726.0431510478362</v>
      </c>
      <c r="K300" s="4">
        <f t="shared" si="62"/>
        <v>8.4509363820929071</v>
      </c>
      <c r="L300" s="33">
        <f t="shared" si="59"/>
        <v>31.567093523818961</v>
      </c>
      <c r="M300" s="15">
        <f t="shared" si="51"/>
        <v>16.387543823686297</v>
      </c>
      <c r="N300" s="6"/>
      <c r="O300" s="7">
        <f t="shared" si="52"/>
        <v>20.578453397959507</v>
      </c>
      <c r="P300" s="7"/>
      <c r="Q300" s="46">
        <f t="shared" si="53"/>
        <v>7.3255558090351627E-3</v>
      </c>
      <c r="R300" s="22">
        <f t="shared" si="63"/>
        <v>1.0019364843966725</v>
      </c>
      <c r="S300" s="22">
        <f t="shared" si="64"/>
        <v>5.6343849565464277</v>
      </c>
      <c r="T300" s="39">
        <f t="shared" si="54"/>
        <v>9.6874456838602852E-2</v>
      </c>
      <c r="U300" s="39">
        <f t="shared" si="55"/>
        <v>1.3251792109497007E-2</v>
      </c>
      <c r="V300" s="39">
        <f t="shared" si="56"/>
        <v>8.3622664729105844E-2</v>
      </c>
      <c r="Y300" s="37"/>
      <c r="Z300" s="37"/>
    </row>
    <row r="301" spans="1:26">
      <c r="A301" s="1">
        <v>1895.05</v>
      </c>
      <c r="B301" s="11">
        <v>4.6100000000000003</v>
      </c>
      <c r="C301" s="4">
        <v>0.20169999999999999</v>
      </c>
      <c r="D301" s="11">
        <v>0.19750000000000001</v>
      </c>
      <c r="E301" s="11">
        <v>6.9456325620000001</v>
      </c>
      <c r="F301" s="4">
        <f t="shared" si="60"/>
        <v>1895.3749999999779</v>
      </c>
      <c r="G301" s="22">
        <f>G297*8/12+G309*4/12</f>
        <v>3.5066666666666668</v>
      </c>
      <c r="H301" s="4">
        <f t="shared" si="57"/>
        <v>202.2374474119209</v>
      </c>
      <c r="I301" s="4">
        <f t="shared" si="58"/>
        <v>8.8484366904521554</v>
      </c>
      <c r="J301" s="33">
        <f t="shared" si="61"/>
        <v>758.17930059122261</v>
      </c>
      <c r="K301" s="4">
        <f t="shared" si="62"/>
        <v>8.6641856537645054</v>
      </c>
      <c r="L301" s="33">
        <f t="shared" si="59"/>
        <v>32.481651164157583</v>
      </c>
      <c r="M301" s="15">
        <f t="shared" si="51"/>
        <v>17.080369553382393</v>
      </c>
      <c r="N301" s="6"/>
      <c r="O301" s="7">
        <f t="shared" si="52"/>
        <v>21.460149768676427</v>
      </c>
      <c r="P301" s="7"/>
      <c r="Q301" s="46">
        <f t="shared" si="53"/>
        <v>8.3761114079656182E-3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c r="A302" s="1">
        <v>1895.06</v>
      </c>
      <c r="B302" s="11">
        <v>4.7</v>
      </c>
      <c r="C302" s="4">
        <v>0.2</v>
      </c>
      <c r="D302" s="11">
        <v>0.20499999999999999</v>
      </c>
      <c r="E302" s="11">
        <v>7.0407735540000003</v>
      </c>
      <c r="F302" s="4">
        <f t="shared" si="60"/>
        <v>1895.4583333333112</v>
      </c>
      <c r="G302" s="22">
        <f>G297*7/12+G309*5/12</f>
        <v>3.5183333333333331</v>
      </c>
      <c r="H302" s="4">
        <f t="shared" si="57"/>
        <v>203.39952549480904</v>
      </c>
      <c r="I302" s="4">
        <f t="shared" si="58"/>
        <v>8.6552989572259165</v>
      </c>
      <c r="J302" s="33">
        <f t="shared" si="61"/>
        <v>765.23990818659979</v>
      </c>
      <c r="K302" s="4">
        <f t="shared" si="62"/>
        <v>8.8716814311565635</v>
      </c>
      <c r="L302" s="33">
        <f t="shared" si="59"/>
        <v>33.377485357075095</v>
      </c>
      <c r="M302" s="15">
        <f t="shared" si="51"/>
        <v>17.207413539783381</v>
      </c>
      <c r="N302" s="6"/>
      <c r="O302" s="7">
        <f t="shared" si="52"/>
        <v>21.628273210067672</v>
      </c>
      <c r="P302" s="7"/>
      <c r="Q302" s="46">
        <f t="shared" si="53"/>
        <v>1.1519126998025986E-2</v>
      </c>
      <c r="R302" s="22">
        <f t="shared" si="63"/>
        <v>1.0019569983719931</v>
      </c>
      <c r="S302" s="22">
        <f t="shared" si="64"/>
        <v>5.503414077452792</v>
      </c>
      <c r="T302" s="39">
        <f t="shared" si="54"/>
        <v>8.881905554683156E-2</v>
      </c>
      <c r="U302" s="39">
        <f t="shared" si="55"/>
        <v>1.7456801417117251E-2</v>
      </c>
      <c r="V302" s="39">
        <f t="shared" si="56"/>
        <v>7.1362254129714309E-2</v>
      </c>
      <c r="Y302" s="37"/>
      <c r="Z302" s="37"/>
    </row>
    <row r="303" spans="1:26">
      <c r="A303" s="1">
        <v>1895.07</v>
      </c>
      <c r="B303" s="11">
        <v>4.72</v>
      </c>
      <c r="C303" s="4">
        <v>0.1983</v>
      </c>
      <c r="D303" s="11">
        <v>0.21249999999999999</v>
      </c>
      <c r="E303" s="11">
        <v>6.9456325620000001</v>
      </c>
      <c r="F303" s="4">
        <f t="shared" si="60"/>
        <v>1895.5416666666445</v>
      </c>
      <c r="G303" s="22">
        <f>G297*6/12+G309*6/12</f>
        <v>3.53</v>
      </c>
      <c r="H303" s="4">
        <f t="shared" si="57"/>
        <v>207.06306980135932</v>
      </c>
      <c r="I303" s="4">
        <f t="shared" si="58"/>
        <v>8.6992810893240584</v>
      </c>
      <c r="J303" s="33">
        <f t="shared" si="61"/>
        <v>781.75048454669434</v>
      </c>
      <c r="K303" s="4">
        <f t="shared" si="62"/>
        <v>9.3222250705061125</v>
      </c>
      <c r="L303" s="33">
        <f t="shared" si="59"/>
        <v>35.195334314867061</v>
      </c>
      <c r="M303" s="15">
        <f t="shared" si="51"/>
        <v>17.546014648740556</v>
      </c>
      <c r="N303" s="6"/>
      <c r="O303" s="7">
        <f t="shared" si="52"/>
        <v>22.060403147384271</v>
      </c>
      <c r="P303" s="7"/>
      <c r="Q303" s="46">
        <f t="shared" si="53"/>
        <v>7.7553380580635753E-3</v>
      </c>
      <c r="R303" s="22">
        <f t="shared" si="63"/>
        <v>1.0019672547512195</v>
      </c>
      <c r="S303" s="22">
        <f t="shared" si="64"/>
        <v>5.5897173211530902</v>
      </c>
      <c r="T303" s="39">
        <f t="shared" si="54"/>
        <v>9.019010633265645E-2</v>
      </c>
      <c r="U303" s="39">
        <f t="shared" si="55"/>
        <v>1.6202722618998022E-2</v>
      </c>
      <c r="V303" s="39">
        <f t="shared" si="56"/>
        <v>7.3987383713658428E-2</v>
      </c>
      <c r="Y303" s="37"/>
      <c r="Z303" s="37"/>
    </row>
    <row r="304" spans="1:26">
      <c r="A304" s="1">
        <v>1895.08</v>
      </c>
      <c r="B304" s="11">
        <v>4.79</v>
      </c>
      <c r="C304" s="4">
        <v>0.19670000000000001</v>
      </c>
      <c r="D304" s="11">
        <v>0.22</v>
      </c>
      <c r="E304" s="11">
        <v>6.8504834710000004</v>
      </c>
      <c r="F304" s="4">
        <f t="shared" si="60"/>
        <v>1895.6249999999777</v>
      </c>
      <c r="G304" s="22">
        <f>G297*5/12+G309*7/12</f>
        <v>3.541666666666667</v>
      </c>
      <c r="H304" s="4">
        <f t="shared" si="57"/>
        <v>213.05255405381592</v>
      </c>
      <c r="I304" s="4">
        <f t="shared" si="58"/>
        <v>8.7489430860930266</v>
      </c>
      <c r="J304" s="33">
        <f t="shared" si="61"/>
        <v>807.11589501309663</v>
      </c>
      <c r="K304" s="4">
        <f t="shared" si="62"/>
        <v>9.7852947582128404</v>
      </c>
      <c r="L304" s="33">
        <f t="shared" si="59"/>
        <v>37.070041107073337</v>
      </c>
      <c r="M304" s="15">
        <f t="shared" si="51"/>
        <v>18.074072547241787</v>
      </c>
      <c r="N304" s="6"/>
      <c r="O304" s="7">
        <f t="shared" si="52"/>
        <v>22.728369644725145</v>
      </c>
      <c r="P304" s="7"/>
      <c r="Q304" s="46">
        <f t="shared" si="53"/>
        <v>4.6143262527669274E-3</v>
      </c>
      <c r="R304" s="22">
        <f t="shared" si="63"/>
        <v>1.0019775107252942</v>
      </c>
      <c r="S304" s="22">
        <f t="shared" si="64"/>
        <v>5.678504260695588</v>
      </c>
      <c r="T304" s="39">
        <f t="shared" si="54"/>
        <v>8.9763943369066235E-2</v>
      </c>
      <c r="U304" s="39">
        <f t="shared" si="55"/>
        <v>1.3770134429317515E-2</v>
      </c>
      <c r="V304" s="39">
        <f t="shared" si="56"/>
        <v>7.5993808939748719E-2</v>
      </c>
      <c r="Y304" s="37"/>
      <c r="Z304" s="37"/>
    </row>
    <row r="305" spans="1:26">
      <c r="A305" s="1">
        <v>1895.09</v>
      </c>
      <c r="B305" s="11">
        <v>4.82</v>
      </c>
      <c r="C305" s="4">
        <v>0.19500000000000001</v>
      </c>
      <c r="D305" s="11">
        <v>0.22750000000000001</v>
      </c>
      <c r="E305" s="11">
        <v>6.8504834710000004</v>
      </c>
      <c r="F305" s="4">
        <f t="shared" si="60"/>
        <v>1895.708333333311</v>
      </c>
      <c r="G305" s="22">
        <f>G297*4/12+G309*8/12</f>
        <v>3.5533333333333332</v>
      </c>
      <c r="H305" s="4">
        <f t="shared" si="57"/>
        <v>214.38691242993588</v>
      </c>
      <c r="I305" s="4">
        <f t="shared" si="58"/>
        <v>8.6733294447795632</v>
      </c>
      <c r="J305" s="33">
        <f t="shared" si="61"/>
        <v>814.90902865492455</v>
      </c>
      <c r="K305" s="4">
        <f t="shared" si="62"/>
        <v>10.118884352242825</v>
      </c>
      <c r="L305" s="33">
        <f t="shared" si="59"/>
        <v>38.463029879459619</v>
      </c>
      <c r="M305" s="15">
        <f t="shared" si="51"/>
        <v>18.20033594660546</v>
      </c>
      <c r="N305" s="6"/>
      <c r="O305" s="7">
        <f t="shared" si="52"/>
        <v>22.888669564420386</v>
      </c>
      <c r="P305" s="7"/>
      <c r="Q305" s="46">
        <f t="shared" si="53"/>
        <v>5.2937747658564557E-3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c r="A306" s="1">
        <v>1895.1</v>
      </c>
      <c r="B306" s="11">
        <v>4.75</v>
      </c>
      <c r="C306" s="4">
        <v>0.1933</v>
      </c>
      <c r="D306" s="11">
        <v>0.23499999999999999</v>
      </c>
      <c r="E306" s="11">
        <v>6.8504834710000004</v>
      </c>
      <c r="F306" s="4">
        <f t="shared" si="60"/>
        <v>1895.7916666666442</v>
      </c>
      <c r="G306" s="22">
        <f>G297*3/12+G309*9/12</f>
        <v>3.5649999999999995</v>
      </c>
      <c r="H306" s="4">
        <f t="shared" si="57"/>
        <v>211.2734095523227</v>
      </c>
      <c r="I306" s="4">
        <f t="shared" si="58"/>
        <v>8.5977158034660999</v>
      </c>
      <c r="J306" s="33">
        <f t="shared" si="61"/>
        <v>805.79765817029227</v>
      </c>
      <c r="K306" s="4">
        <f t="shared" si="62"/>
        <v>10.452473946272805</v>
      </c>
      <c r="L306" s="33">
        <f t="shared" si="59"/>
        <v>39.865778877898663</v>
      </c>
      <c r="M306" s="15">
        <f t="shared" si="51"/>
        <v>17.94470662246647</v>
      </c>
      <c r="N306" s="6"/>
      <c r="O306" s="7">
        <f t="shared" si="52"/>
        <v>22.56789252073996</v>
      </c>
      <c r="P306" s="7"/>
      <c r="Q306" s="46">
        <f t="shared" si="53"/>
        <v>5.9598073262705706E-3</v>
      </c>
      <c r="R306" s="22">
        <f t="shared" si="63"/>
        <v>1.0019980214593986</v>
      </c>
      <c r="S306" s="22">
        <f t="shared" si="64"/>
        <v>5.7010434243778958</v>
      </c>
      <c r="T306" s="39">
        <f t="shared" si="54"/>
        <v>9.370967769665195E-2</v>
      </c>
      <c r="U306" s="39">
        <f t="shared" si="55"/>
        <v>1.5180906399945293E-2</v>
      </c>
      <c r="V306" s="39">
        <f t="shared" si="56"/>
        <v>7.8528771296706656E-2</v>
      </c>
      <c r="Y306" s="37"/>
      <c r="Z306" s="37"/>
    </row>
    <row r="307" spans="1:26">
      <c r="A307" s="1">
        <v>1895.11</v>
      </c>
      <c r="B307" s="11">
        <v>4.59</v>
      </c>
      <c r="C307" s="4">
        <v>0.19170000000000001</v>
      </c>
      <c r="D307" s="11">
        <v>0.24249999999999999</v>
      </c>
      <c r="E307" s="11">
        <v>6.8504834710000004</v>
      </c>
      <c r="F307" s="4">
        <f t="shared" si="60"/>
        <v>1895.8749999999775</v>
      </c>
      <c r="G307" s="22">
        <f>G297*2/12+G309*10/12</f>
        <v>3.5766666666666667</v>
      </c>
      <c r="H307" s="4">
        <f t="shared" si="57"/>
        <v>204.15683154634971</v>
      </c>
      <c r="I307" s="4">
        <f t="shared" si="58"/>
        <v>8.5265500234063705</v>
      </c>
      <c r="J307" s="33">
        <f t="shared" si="61"/>
        <v>781.36502496650758</v>
      </c>
      <c r="K307" s="4">
        <f t="shared" si="62"/>
        <v>10.78606354030279</v>
      </c>
      <c r="L307" s="33">
        <f t="shared" si="59"/>
        <v>41.281267658905897</v>
      </c>
      <c r="M307" s="15">
        <f t="shared" si="51"/>
        <v>17.342998991921682</v>
      </c>
      <c r="N307" s="6"/>
      <c r="O307" s="7">
        <f t="shared" si="52"/>
        <v>21.812946556051422</v>
      </c>
      <c r="P307" s="7"/>
      <c r="Q307" s="46">
        <f t="shared" si="53"/>
        <v>6.5966071475565824E-3</v>
      </c>
      <c r="R307" s="22">
        <f t="shared" si="63"/>
        <v>1.0020082762201332</v>
      </c>
      <c r="S307" s="22">
        <f t="shared" si="64"/>
        <v>5.7124342314807661</v>
      </c>
      <c r="T307" s="39">
        <f t="shared" si="54"/>
        <v>9.5563696438718093E-2</v>
      </c>
      <c r="U307" s="39">
        <f t="shared" si="55"/>
        <v>1.4144552514070652E-2</v>
      </c>
      <c r="V307" s="39">
        <f t="shared" si="56"/>
        <v>8.1419143924647441E-2</v>
      </c>
      <c r="Y307" s="37"/>
      <c r="Z307" s="37"/>
    </row>
    <row r="308" spans="1:26">
      <c r="A308" s="1">
        <v>1895.12</v>
      </c>
      <c r="B308" s="11">
        <v>4.32</v>
      </c>
      <c r="C308" s="4">
        <v>0.19</v>
      </c>
      <c r="D308" s="11">
        <v>0.25</v>
      </c>
      <c r="E308" s="11">
        <v>6.7553424790000003</v>
      </c>
      <c r="F308" s="4">
        <f t="shared" si="60"/>
        <v>1895.9583333333107</v>
      </c>
      <c r="G308" s="22">
        <f>G297*1/12+G309*11/12</f>
        <v>3.5883333333333338</v>
      </c>
      <c r="H308" s="4">
        <f t="shared" si="57"/>
        <v>194.85377744976358</v>
      </c>
      <c r="I308" s="4">
        <f t="shared" si="58"/>
        <v>8.5699578045034901</v>
      </c>
      <c r="J308" s="33">
        <f t="shared" si="61"/>
        <v>748.49294844676092</v>
      </c>
      <c r="K308" s="4">
        <f t="shared" si="62"/>
        <v>11.27626026908354</v>
      </c>
      <c r="L308" s="33">
        <f t="shared" si="59"/>
        <v>43.315564146224588</v>
      </c>
      <c r="M308" s="15">
        <f t="shared" si="51"/>
        <v>16.54841515666795</v>
      </c>
      <c r="N308" s="6"/>
      <c r="O308" s="7">
        <f t="shared" si="52"/>
        <v>20.818648077628094</v>
      </c>
      <c r="P308" s="7"/>
      <c r="Q308" s="46">
        <f t="shared" si="53"/>
        <v>5.561347625954241E-3</v>
      </c>
      <c r="R308" s="22">
        <f t="shared" si="63"/>
        <v>1.0020185305771252</v>
      </c>
      <c r="S308" s="22">
        <f t="shared" si="64"/>
        <v>5.8045208143313989</v>
      </c>
      <c r="T308" s="39">
        <f t="shared" si="54"/>
        <v>0.1020434556377916</v>
      </c>
      <c r="U308" s="39">
        <f t="shared" si="55"/>
        <v>1.1706016420445886E-2</v>
      </c>
      <c r="V308" s="39">
        <f t="shared" si="56"/>
        <v>9.0337439217345716E-2</v>
      </c>
      <c r="Y308" s="37"/>
      <c r="Z308" s="37"/>
    </row>
    <row r="309" spans="1:26">
      <c r="A309" s="1">
        <v>1896.01</v>
      </c>
      <c r="B309" s="11">
        <v>4.2699999999999996</v>
      </c>
      <c r="C309" s="4">
        <v>0.18920000000000001</v>
      </c>
      <c r="D309" s="11">
        <v>0.2467</v>
      </c>
      <c r="E309" s="11">
        <v>6.6601933879999997</v>
      </c>
      <c r="F309" s="4">
        <f t="shared" si="60"/>
        <v>1896.041666666644</v>
      </c>
      <c r="G309" s="22">
        <v>3.6</v>
      </c>
      <c r="H309" s="4">
        <f t="shared" si="57"/>
        <v>195.35003328044505</v>
      </c>
      <c r="I309" s="4">
        <f t="shared" si="58"/>
        <v>8.6557907017939613</v>
      </c>
      <c r="J309" s="33">
        <f t="shared" si="61"/>
        <v>753.17001378490977</v>
      </c>
      <c r="K309" s="4">
        <f t="shared" si="62"/>
        <v>11.286382484844451</v>
      </c>
      <c r="L309" s="33">
        <f t="shared" si="59"/>
        <v>43.514529836238239</v>
      </c>
      <c r="M309" s="15">
        <f t="shared" si="51"/>
        <v>16.576224828568176</v>
      </c>
      <c r="N309" s="6"/>
      <c r="O309" s="7">
        <f t="shared" si="52"/>
        <v>20.858552156094415</v>
      </c>
      <c r="P309" s="7"/>
      <c r="Q309" s="46">
        <f t="shared" si="53"/>
        <v>6.2604116349686961E-3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c r="A310" s="1">
        <v>1896.02</v>
      </c>
      <c r="B310" s="11">
        <v>4.45</v>
      </c>
      <c r="C310" s="4">
        <v>0.1883</v>
      </c>
      <c r="D310" s="11">
        <v>0.24329999999999999</v>
      </c>
      <c r="E310" s="11">
        <v>6.5650523969999997</v>
      </c>
      <c r="F310" s="4">
        <f t="shared" si="60"/>
        <v>1896.1249999999773</v>
      </c>
      <c r="G310" s="22">
        <f>G309*11/12+G321*1/12</f>
        <v>3.5833333333333335</v>
      </c>
      <c r="H310" s="4">
        <f t="shared" si="57"/>
        <v>206.5352898964837</v>
      </c>
      <c r="I310" s="4">
        <f t="shared" si="58"/>
        <v>8.7394595702264901</v>
      </c>
      <c r="J310" s="33">
        <f t="shared" si="61"/>
        <v>799.10256181723946</v>
      </c>
      <c r="K310" s="4">
        <f t="shared" si="62"/>
        <v>11.292142928497636</v>
      </c>
      <c r="L310" s="33">
        <f t="shared" si="59"/>
        <v>43.690259166322328</v>
      </c>
      <c r="M310" s="15">
        <f t="shared" si="51"/>
        <v>17.515403352637257</v>
      </c>
      <c r="N310" s="6"/>
      <c r="O310" s="7">
        <f t="shared" si="52"/>
        <v>22.040592031270354</v>
      </c>
      <c r="P310" s="7"/>
      <c r="Q310" s="46">
        <f t="shared" si="53"/>
        <v>1.7805233819333174E-3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c r="A311" s="1">
        <v>1896.03</v>
      </c>
      <c r="B311" s="11">
        <v>4.38</v>
      </c>
      <c r="C311" s="4">
        <v>0.1875</v>
      </c>
      <c r="D311" s="11">
        <v>0.24</v>
      </c>
      <c r="E311" s="11">
        <v>6.5650523969999997</v>
      </c>
      <c r="F311" s="4">
        <f t="shared" si="60"/>
        <v>1896.2083333333105</v>
      </c>
      <c r="G311" s="22">
        <f>G309*10/12+G321*2/12</f>
        <v>3.5666666666666664</v>
      </c>
      <c r="H311" s="4">
        <f t="shared" si="57"/>
        <v>203.28642016777499</v>
      </c>
      <c r="I311" s="4">
        <f t="shared" si="58"/>
        <v>8.7023296304698192</v>
      </c>
      <c r="J311" s="33">
        <f t="shared" si="61"/>
        <v>789.33824680627049</v>
      </c>
      <c r="K311" s="4">
        <f t="shared" si="62"/>
        <v>11.138981927001369</v>
      </c>
      <c r="L311" s="33">
        <f t="shared" si="59"/>
        <v>43.251410783905229</v>
      </c>
      <c r="M311" s="15">
        <f t="shared" si="51"/>
        <v>17.232362712298599</v>
      </c>
      <c r="N311" s="6"/>
      <c r="O311" s="7">
        <f t="shared" si="52"/>
        <v>21.685007699222655</v>
      </c>
      <c r="P311" s="7"/>
      <c r="Q311" s="46">
        <f t="shared" si="53"/>
        <v>4.0598699544547728E-3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c r="A312" s="1">
        <v>1896.04</v>
      </c>
      <c r="B312" s="11">
        <v>4.42</v>
      </c>
      <c r="C312" s="4">
        <v>0.1867</v>
      </c>
      <c r="D312" s="11">
        <v>0.23669999999999999</v>
      </c>
      <c r="E312" s="11">
        <v>6.469903306</v>
      </c>
      <c r="F312" s="4">
        <f t="shared" si="60"/>
        <v>1896.2916666666438</v>
      </c>
      <c r="G312" s="22">
        <f>G309*9/12+G321*3/12</f>
        <v>3.55</v>
      </c>
      <c r="H312" s="4">
        <f t="shared" si="57"/>
        <v>208.15983428238272</v>
      </c>
      <c r="I312" s="4">
        <f t="shared" si="58"/>
        <v>8.7926337240997405</v>
      </c>
      <c r="J312" s="33">
        <f t="shared" si="61"/>
        <v>811.10623139134918</v>
      </c>
      <c r="K312" s="4">
        <f t="shared" si="62"/>
        <v>11.147382980687782</v>
      </c>
      <c r="L312" s="33">
        <f t="shared" si="59"/>
        <v>43.436390264781082</v>
      </c>
      <c r="M312" s="15">
        <f t="shared" si="51"/>
        <v>17.643699378129991</v>
      </c>
      <c r="N312" s="6"/>
      <c r="O312" s="7">
        <f t="shared" si="52"/>
        <v>22.201842765217258</v>
      </c>
      <c r="P312" s="7"/>
      <c r="Q312" s="46">
        <f t="shared" si="53"/>
        <v>2.6304574066016717E-3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c r="A313" s="1">
        <v>1896.05</v>
      </c>
      <c r="B313" s="11">
        <v>4.4000000000000004</v>
      </c>
      <c r="C313" s="4">
        <v>0.18579999999999999</v>
      </c>
      <c r="D313" s="11">
        <v>0.23330000000000001</v>
      </c>
      <c r="E313" s="11">
        <v>6.3747542150000003</v>
      </c>
      <c r="F313" s="4">
        <f t="shared" si="60"/>
        <v>1896.374999999977</v>
      </c>
      <c r="G313" s="22">
        <f>G309*8/12+G321*4/12</f>
        <v>3.5333333333333332</v>
      </c>
      <c r="H313" s="4">
        <f t="shared" si="57"/>
        <v>210.31085352990354</v>
      </c>
      <c r="I313" s="4">
        <f t="shared" si="58"/>
        <v>8.8808537695127434</v>
      </c>
      <c r="J313" s="33">
        <f t="shared" si="61"/>
        <v>822.37152396312842</v>
      </c>
      <c r="K313" s="4">
        <f t="shared" si="62"/>
        <v>11.151255029210567</v>
      </c>
      <c r="L313" s="33">
        <f t="shared" si="59"/>
        <v>43.604381031954055</v>
      </c>
      <c r="M313" s="15">
        <f t="shared" si="51"/>
        <v>17.828266894232815</v>
      </c>
      <c r="N313" s="6"/>
      <c r="O313" s="7">
        <f t="shared" si="52"/>
        <v>22.432252972028024</v>
      </c>
      <c r="P313" s="7"/>
      <c r="Q313" s="46">
        <f t="shared" si="53"/>
        <v>3.1802127213657883E-3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c r="A314" s="1">
        <v>1896.06</v>
      </c>
      <c r="B314" s="11">
        <v>4.32</v>
      </c>
      <c r="C314" s="4">
        <v>0.185</v>
      </c>
      <c r="D314" s="11">
        <v>0.23</v>
      </c>
      <c r="E314" s="11">
        <v>6.2796132230000001</v>
      </c>
      <c r="F314" s="4">
        <f t="shared" si="60"/>
        <v>1896.4583333333103</v>
      </c>
      <c r="G314" s="22">
        <f>G309*7/12+G321*5/12</f>
        <v>3.5166666666666666</v>
      </c>
      <c r="H314" s="4">
        <f t="shared" si="57"/>
        <v>209.61545771303952</v>
      </c>
      <c r="I314" s="4">
        <f t="shared" si="58"/>
        <v>8.9765878881741461</v>
      </c>
      <c r="J314" s="33">
        <f t="shared" si="61"/>
        <v>822.57741191454295</v>
      </c>
      <c r="K314" s="4">
        <f t="shared" si="62"/>
        <v>11.160082239351642</v>
      </c>
      <c r="L314" s="33">
        <f t="shared" si="59"/>
        <v>43.794630726931693</v>
      </c>
      <c r="M314" s="15">
        <f t="shared" si="51"/>
        <v>17.777578616430457</v>
      </c>
      <c r="N314" s="6"/>
      <c r="O314" s="7">
        <f t="shared" si="52"/>
        <v>22.366260400602904</v>
      </c>
      <c r="P314" s="7"/>
      <c r="Q314" s="46">
        <f t="shared" si="53"/>
        <v>3.2653672633128211E-3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c r="A315" s="1">
        <v>1896.07</v>
      </c>
      <c r="B315" s="11">
        <v>4.04</v>
      </c>
      <c r="C315" s="4">
        <v>0.1842</v>
      </c>
      <c r="D315" s="11">
        <v>0.22670000000000001</v>
      </c>
      <c r="E315" s="11">
        <v>6.2796132230000001</v>
      </c>
      <c r="F315" s="4">
        <f t="shared" si="60"/>
        <v>1896.5416666666436</v>
      </c>
      <c r="G315" s="22">
        <f>G309*6/12+G321*6/12</f>
        <v>3.5</v>
      </c>
      <c r="H315" s="4">
        <f t="shared" si="57"/>
        <v>196.02927063904622</v>
      </c>
      <c r="I315" s="4">
        <f t="shared" si="58"/>
        <v>8.9377702108198793</v>
      </c>
      <c r="J315" s="33">
        <f t="shared" si="61"/>
        <v>772.18502486288003</v>
      </c>
      <c r="K315" s="4">
        <f t="shared" si="62"/>
        <v>10.999959320265292</v>
      </c>
      <c r="L315" s="33">
        <f t="shared" si="59"/>
        <v>43.330283449607649</v>
      </c>
      <c r="M315" s="15">
        <f t="shared" si="51"/>
        <v>16.637100103394577</v>
      </c>
      <c r="N315" s="6"/>
      <c r="O315" s="7">
        <f t="shared" si="52"/>
        <v>20.933061531248548</v>
      </c>
      <c r="P315" s="7"/>
      <c r="Q315" s="46">
        <f t="shared" si="53"/>
        <v>6.0532997371382027E-3</v>
      </c>
      <c r="R315" s="22">
        <f t="shared" si="63"/>
        <v>1.0043125048938841</v>
      </c>
      <c r="S315" s="22">
        <f t="shared" si="64"/>
        <v>6.4222326729063886</v>
      </c>
      <c r="T315" s="39">
        <f t="shared" si="54"/>
        <v>9.783469588933591E-2</v>
      </c>
      <c r="U315" s="39">
        <f t="shared" si="55"/>
        <v>4.8652627988323704E-3</v>
      </c>
      <c r="V315" s="39">
        <f t="shared" si="56"/>
        <v>9.2969433090503539E-2</v>
      </c>
      <c r="Y315" s="37"/>
      <c r="Z315" s="37"/>
    </row>
    <row r="316" spans="1:26">
      <c r="A316" s="1">
        <v>1896.08</v>
      </c>
      <c r="B316" s="11">
        <v>3.81</v>
      </c>
      <c r="C316" s="4">
        <v>0.18329999999999999</v>
      </c>
      <c r="D316" s="11">
        <v>0.2233</v>
      </c>
      <c r="E316" s="11">
        <v>6.2796132230000001</v>
      </c>
      <c r="F316" s="4">
        <f t="shared" si="60"/>
        <v>1896.6249999999768</v>
      </c>
      <c r="G316" s="22">
        <f>G309*5/12+G321*7/12</f>
        <v>3.4833333333333334</v>
      </c>
      <c r="H316" s="4">
        <f t="shared" si="57"/>
        <v>184.86918839969456</v>
      </c>
      <c r="I316" s="4">
        <f t="shared" si="58"/>
        <v>8.8941003237963283</v>
      </c>
      <c r="J316" s="33">
        <f t="shared" si="61"/>
        <v>731.14358192632506</v>
      </c>
      <c r="K316" s="4">
        <f t="shared" si="62"/>
        <v>10.834984191509657</v>
      </c>
      <c r="L316" s="33">
        <f t="shared" si="59"/>
        <v>42.851538541771227</v>
      </c>
      <c r="M316" s="15">
        <f t="shared" si="51"/>
        <v>15.703370546226862</v>
      </c>
      <c r="N316" s="6"/>
      <c r="O316" s="7">
        <f t="shared" si="52"/>
        <v>19.764265040091715</v>
      </c>
      <c r="P316" s="7"/>
      <c r="Q316" s="46">
        <f t="shared" si="53"/>
        <v>8.5761667136348071E-3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c r="A317" s="1">
        <v>1896.09</v>
      </c>
      <c r="B317" s="11">
        <v>4.01</v>
      </c>
      <c r="C317" s="4">
        <v>0.1825</v>
      </c>
      <c r="D317" s="11">
        <v>0.22</v>
      </c>
      <c r="E317" s="11">
        <v>6.2796132230000001</v>
      </c>
      <c r="F317" s="4">
        <f t="shared" si="60"/>
        <v>1896.7083333333101</v>
      </c>
      <c r="G317" s="22">
        <f>G309*4/12+G321*8/12</f>
        <v>3.4666666666666668</v>
      </c>
      <c r="H317" s="4">
        <f t="shared" si="57"/>
        <v>194.57360773826122</v>
      </c>
      <c r="I317" s="4">
        <f t="shared" si="58"/>
        <v>8.8552826464420615</v>
      </c>
      <c r="J317" s="33">
        <f t="shared" si="61"/>
        <v>772.44231990368144</v>
      </c>
      <c r="K317" s="4">
        <f t="shared" si="62"/>
        <v>10.674861272423307</v>
      </c>
      <c r="L317" s="33">
        <f t="shared" si="59"/>
        <v>42.378381640600971</v>
      </c>
      <c r="M317" s="15">
        <f t="shared" si="51"/>
        <v>16.544339943032011</v>
      </c>
      <c r="N317" s="6"/>
      <c r="O317" s="7">
        <f t="shared" si="52"/>
        <v>20.824903901677803</v>
      </c>
      <c r="P317" s="7"/>
      <c r="Q317" s="46">
        <f t="shared" si="53"/>
        <v>5.5058693897918204E-3</v>
      </c>
      <c r="R317" s="22">
        <f t="shared" si="63"/>
        <v>1.0042869171828182</v>
      </c>
      <c r="S317" s="22">
        <f t="shared" si="64"/>
        <v>6.4776614080310093</v>
      </c>
      <c r="T317" s="39">
        <f t="shared" si="54"/>
        <v>0.10597480400938974</v>
      </c>
      <c r="U317" s="39">
        <f t="shared" si="55"/>
        <v>8.6425337500384281E-4</v>
      </c>
      <c r="V317" s="39">
        <f t="shared" si="56"/>
        <v>0.1051105506343859</v>
      </c>
      <c r="Y317" s="37"/>
      <c r="Z317" s="37"/>
    </row>
    <row r="318" spans="1:26">
      <c r="A318" s="1">
        <v>1896.1</v>
      </c>
      <c r="B318" s="11">
        <v>4.0999999999999996</v>
      </c>
      <c r="C318" s="4">
        <v>0.1817</v>
      </c>
      <c r="D318" s="11">
        <v>0.2167</v>
      </c>
      <c r="E318" s="11">
        <v>6.469903306</v>
      </c>
      <c r="F318" s="4">
        <f t="shared" si="60"/>
        <v>1896.7916666666433</v>
      </c>
      <c r="G318" s="22">
        <f>G309*3/12+G321*9/12</f>
        <v>3.4499999999999997</v>
      </c>
      <c r="H318" s="4">
        <f t="shared" si="57"/>
        <v>193.08943904021925</v>
      </c>
      <c r="I318" s="4">
        <f t="shared" si="58"/>
        <v>8.5571587984409376</v>
      </c>
      <c r="J318" s="33">
        <f t="shared" si="61"/>
        <v>769.38122259970282</v>
      </c>
      <c r="K318" s="4">
        <f t="shared" si="62"/>
        <v>10.205483278052565</v>
      </c>
      <c r="L318" s="33">
        <f t="shared" si="59"/>
        <v>40.664612423745275</v>
      </c>
      <c r="M318" s="15">
        <f t="shared" si="51"/>
        <v>16.438866804725876</v>
      </c>
      <c r="N318" s="6"/>
      <c r="O318" s="7">
        <f t="shared" si="52"/>
        <v>20.692151790835606</v>
      </c>
      <c r="P318" s="7"/>
      <c r="Q318" s="46">
        <f t="shared" si="53"/>
        <v>8.9894799045272741E-3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c r="A319" s="1">
        <v>1896.11</v>
      </c>
      <c r="B319" s="11">
        <v>4.38</v>
      </c>
      <c r="C319" s="4">
        <v>0.18079999999999999</v>
      </c>
      <c r="D319" s="11">
        <v>0.21329999999999999</v>
      </c>
      <c r="E319" s="11">
        <v>6.6601933879999997</v>
      </c>
      <c r="F319" s="4">
        <f t="shared" si="60"/>
        <v>1896.8749999999766</v>
      </c>
      <c r="G319" s="22">
        <f>G309*2/12+G321*10/12</f>
        <v>3.4333333333333336</v>
      </c>
      <c r="H319" s="4">
        <f t="shared" si="57"/>
        <v>200.38246973497647</v>
      </c>
      <c r="I319" s="4">
        <f t="shared" si="58"/>
        <v>8.2714955543570188</v>
      </c>
      <c r="J319" s="33">
        <f t="shared" si="61"/>
        <v>801.18746059548039</v>
      </c>
      <c r="K319" s="4">
        <f t="shared" si="62"/>
        <v>9.7583517795594688</v>
      </c>
      <c r="L319" s="33">
        <f t="shared" si="59"/>
        <v>39.016731813930583</v>
      </c>
      <c r="M319" s="15">
        <f t="shared" si="51"/>
        <v>17.089425242371107</v>
      </c>
      <c r="N319" s="6"/>
      <c r="O319" s="7">
        <f t="shared" si="52"/>
        <v>21.5066751698362</v>
      </c>
      <c r="P319" s="7"/>
      <c r="Q319" s="46">
        <f t="shared" si="53"/>
        <v>9.6930200802203825E-3</v>
      </c>
      <c r="R319" s="22">
        <f t="shared" si="63"/>
        <v>1.0042613342290143</v>
      </c>
      <c r="S319" s="22">
        <f t="shared" si="64"/>
        <v>6.1599101502271729</v>
      </c>
      <c r="T319" s="39">
        <f t="shared" si="54"/>
        <v>9.7961073386766628E-2</v>
      </c>
      <c r="U319" s="39">
        <f t="shared" si="55"/>
        <v>2.8859980810231889E-3</v>
      </c>
      <c r="V319" s="39">
        <f t="shared" si="56"/>
        <v>9.5075075305743439E-2</v>
      </c>
      <c r="Y319" s="37"/>
      <c r="Z319" s="37"/>
    </row>
    <row r="320" spans="1:26">
      <c r="A320" s="1">
        <v>1896.12</v>
      </c>
      <c r="B320" s="11">
        <v>4.22</v>
      </c>
      <c r="C320" s="4">
        <v>0.18</v>
      </c>
      <c r="D320" s="11">
        <v>0.21</v>
      </c>
      <c r="E320" s="11">
        <v>6.6601933879999997</v>
      </c>
      <c r="F320" s="4">
        <f t="shared" si="60"/>
        <v>1896.9583333333098</v>
      </c>
      <c r="G320" s="22">
        <f>G309*1/12+G321*11/12</f>
        <v>3.4166666666666665</v>
      </c>
      <c r="H320" s="4">
        <f t="shared" si="57"/>
        <v>193.06256216474898</v>
      </c>
      <c r="I320" s="4">
        <f t="shared" si="58"/>
        <v>8.2348960165058802</v>
      </c>
      <c r="J320" s="33">
        <f t="shared" si="61"/>
        <v>774.66413142051567</v>
      </c>
      <c r="K320" s="4">
        <f t="shared" si="62"/>
        <v>9.6073786859235284</v>
      </c>
      <c r="L320" s="33">
        <f t="shared" si="59"/>
        <v>38.549636871637041</v>
      </c>
      <c r="M320" s="15">
        <f t="shared" si="51"/>
        <v>16.501404180590082</v>
      </c>
      <c r="N320" s="6"/>
      <c r="O320" s="7">
        <f t="shared" si="52"/>
        <v>20.765764121097352</v>
      </c>
      <c r="P320" s="7"/>
      <c r="Q320" s="46">
        <f t="shared" si="53"/>
        <v>1.0736338168094973E-2</v>
      </c>
      <c r="R320" s="22">
        <f t="shared" si="63"/>
        <v>1.0042485445397913</v>
      </c>
      <c r="S320" s="22">
        <f t="shared" si="64"/>
        <v>6.1861595861979897</v>
      </c>
      <c r="T320" s="39">
        <f t="shared" si="54"/>
        <v>9.9856130879753868E-2</v>
      </c>
      <c r="U320" s="39">
        <f t="shared" si="55"/>
        <v>1.5242332623721655E-3</v>
      </c>
      <c r="V320" s="39">
        <f t="shared" si="56"/>
        <v>9.8331897617381703E-2</v>
      </c>
      <c r="Y320" s="37"/>
      <c r="Z320" s="37"/>
    </row>
    <row r="321" spans="1:26">
      <c r="A321" s="1">
        <v>1897.01</v>
      </c>
      <c r="B321" s="11">
        <v>4.22</v>
      </c>
      <c r="C321" s="4">
        <v>0.18</v>
      </c>
      <c r="D321" s="11">
        <v>0.21829999999999999</v>
      </c>
      <c r="E321" s="11">
        <v>6.469903306</v>
      </c>
      <c r="F321" s="4">
        <f t="shared" si="60"/>
        <v>1897.0416666666431</v>
      </c>
      <c r="G321" s="22">
        <v>3.4</v>
      </c>
      <c r="H321" s="4">
        <f t="shared" si="57"/>
        <v>198.74083725603055</v>
      </c>
      <c r="I321" s="4">
        <f t="shared" si="58"/>
        <v>8.4770973237169436</v>
      </c>
      <c r="J321" s="33">
        <f t="shared" si="61"/>
        <v>800.28275950856573</v>
      </c>
      <c r="K321" s="4">
        <f t="shared" si="62"/>
        <v>10.280835254263382</v>
      </c>
      <c r="L321" s="33">
        <f t="shared" si="59"/>
        <v>41.398513365099504</v>
      </c>
      <c r="M321" s="15">
        <f t="shared" ref="M321:M384" si="65">H321/AVERAGE(K201:K320)</f>
        <v>17.026521282380546</v>
      </c>
      <c r="N321" s="6"/>
      <c r="O321" s="7">
        <f t="shared" ref="O321:O384" si="66">J321/AVERAGE(L201:L320)</f>
        <v>21.42590894619325</v>
      </c>
      <c r="P321" s="7"/>
      <c r="Q321" s="46">
        <f t="shared" ref="Q321:Q384" si="67">1/M321-(G321/100-(((E321/E201)^(1/10))-1))</f>
        <v>3.8227047514218168E-3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c r="A322" s="1">
        <v>1897.02</v>
      </c>
      <c r="B322" s="11">
        <v>4.18</v>
      </c>
      <c r="C322" s="4">
        <v>0.18</v>
      </c>
      <c r="D322" s="11">
        <v>0.22670000000000001</v>
      </c>
      <c r="E322" s="11">
        <v>6.469903306</v>
      </c>
      <c r="F322" s="4">
        <f t="shared" si="60"/>
        <v>1897.1249999999764</v>
      </c>
      <c r="G322" s="22">
        <f>G321*11/12+G333*1/12</f>
        <v>3.3958333333333335</v>
      </c>
      <c r="H322" s="4">
        <f t="shared" si="57"/>
        <v>196.85703785076015</v>
      </c>
      <c r="I322" s="4">
        <f t="shared" si="58"/>
        <v>8.4770973237169436</v>
      </c>
      <c r="J322" s="33">
        <f t="shared" si="61"/>
        <v>795.54174790010279</v>
      </c>
      <c r="K322" s="4">
        <f t="shared" si="62"/>
        <v>10.676433129370174</v>
      </c>
      <c r="L322" s="33">
        <f t="shared" si="59"/>
        <v>43.145768959079739</v>
      </c>
      <c r="M322" s="15">
        <f t="shared" si="65"/>
        <v>16.894025883254088</v>
      </c>
      <c r="N322" s="6"/>
      <c r="O322" s="7">
        <f t="shared" si="66"/>
        <v>21.257060362377906</v>
      </c>
      <c r="P322" s="7"/>
      <c r="Q322" s="46">
        <f t="shared" si="67"/>
        <v>3.1669328023881879E-3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c r="A323" s="1">
        <v>1897.03</v>
      </c>
      <c r="B323" s="11">
        <v>4.1900000000000004</v>
      </c>
      <c r="C323" s="4">
        <v>0.18</v>
      </c>
      <c r="D323" s="11">
        <v>0.23499999999999999</v>
      </c>
      <c r="E323" s="11">
        <v>6.469903306</v>
      </c>
      <c r="F323" s="4">
        <f t="shared" si="60"/>
        <v>1897.2083333333096</v>
      </c>
      <c r="G323" s="22">
        <f>G321*10/12+G333*2/12</f>
        <v>3.3916666666666666</v>
      </c>
      <c r="H323" s="4">
        <f t="shared" si="57"/>
        <v>197.32798770207776</v>
      </c>
      <c r="I323" s="4">
        <f t="shared" si="58"/>
        <v>8.4770973237169436</v>
      </c>
      <c r="J323" s="33">
        <f t="shared" si="61"/>
        <v>800.29977270811776</v>
      </c>
      <c r="K323" s="4">
        <f t="shared" si="62"/>
        <v>11.067321505963786</v>
      </c>
      <c r="L323" s="33">
        <f t="shared" si="59"/>
        <v>44.885548111314471</v>
      </c>
      <c r="M323" s="15">
        <f t="shared" si="65"/>
        <v>16.95803071672103</v>
      </c>
      <c r="N323" s="6"/>
      <c r="O323" s="7">
        <f t="shared" si="66"/>
        <v>21.333760247196022</v>
      </c>
      <c r="P323" s="7"/>
      <c r="Q323" s="46">
        <f t="shared" si="67"/>
        <v>2.9851886508370992E-3</v>
      </c>
      <c r="R323" s="22">
        <f t="shared" si="63"/>
        <v>1.0031769257640506</v>
      </c>
      <c r="S323" s="22">
        <f t="shared" si="64"/>
        <v>6.4359234354063801</v>
      </c>
      <c r="T323" s="39">
        <f t="shared" si="68"/>
        <v>7.9641343557122601E-2</v>
      </c>
      <c r="U323" s="39">
        <f t="shared" si="69"/>
        <v>-1.9586963226663201E-3</v>
      </c>
      <c r="V323" s="39">
        <f t="shared" si="70"/>
        <v>8.1600039879788921E-2</v>
      </c>
      <c r="Y323" s="37"/>
      <c r="Z323" s="37"/>
    </row>
    <row r="324" spans="1:26">
      <c r="A324" s="1">
        <v>1897.04</v>
      </c>
      <c r="B324" s="11">
        <v>4.0599999999999996</v>
      </c>
      <c r="C324" s="4">
        <v>0.18</v>
      </c>
      <c r="D324" s="11">
        <v>0.24329999999999999</v>
      </c>
      <c r="E324" s="11">
        <v>6.3747542150000003</v>
      </c>
      <c r="F324" s="4">
        <f t="shared" si="60"/>
        <v>1897.2916666666429</v>
      </c>
      <c r="G324" s="22">
        <f>G321*9/12+G333*3/12</f>
        <v>3.3874999999999997</v>
      </c>
      <c r="H324" s="4">
        <f t="shared" si="57"/>
        <v>194.05956030259279</v>
      </c>
      <c r="I324" s="4">
        <f t="shared" si="58"/>
        <v>8.6036258262233254</v>
      </c>
      <c r="J324" s="33">
        <f t="shared" si="61"/>
        <v>789.95186541968144</v>
      </c>
      <c r="K324" s="4">
        <f t="shared" si="62"/>
        <v>11.629234241778528</v>
      </c>
      <c r="L324" s="33">
        <f t="shared" si="59"/>
        <v>47.338741097686821</v>
      </c>
      <c r="M324" s="15">
        <f t="shared" si="65"/>
        <v>16.696857434734653</v>
      </c>
      <c r="N324" s="6"/>
      <c r="O324" s="7">
        <f t="shared" si="66"/>
        <v>21.001906820502306</v>
      </c>
      <c r="P324" s="7"/>
      <c r="Q324" s="46">
        <f t="shared" si="67"/>
        <v>2.501457848211229E-3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c r="A325" s="1">
        <v>1897.05</v>
      </c>
      <c r="B325" s="11">
        <v>4.08</v>
      </c>
      <c r="C325" s="4">
        <v>0.18</v>
      </c>
      <c r="D325" s="11">
        <v>0.25169999999999998</v>
      </c>
      <c r="E325" s="11">
        <v>6.2796132230000001</v>
      </c>
      <c r="F325" s="4">
        <f t="shared" si="60"/>
        <v>1897.3749999999761</v>
      </c>
      <c r="G325" s="22">
        <f>G321*8/12+G333*4/12</f>
        <v>3.3833333333333333</v>
      </c>
      <c r="H325" s="4">
        <f t="shared" si="57"/>
        <v>197.97015450675951</v>
      </c>
      <c r="I325" s="4">
        <f t="shared" si="58"/>
        <v>8.7339774047099787</v>
      </c>
      <c r="J325" s="33">
        <f t="shared" si="61"/>
        <v>808.83335207623247</v>
      </c>
      <c r="K325" s="4">
        <f t="shared" si="62"/>
        <v>12.21301173758612</v>
      </c>
      <c r="L325" s="33">
        <f t="shared" si="59"/>
        <v>49.897881058232286</v>
      </c>
      <c r="M325" s="15">
        <f t="shared" si="65"/>
        <v>17.047755129229376</v>
      </c>
      <c r="N325" s="6"/>
      <c r="O325" s="7">
        <f t="shared" si="66"/>
        <v>21.436906305372069</v>
      </c>
      <c r="P325" s="7"/>
      <c r="Q325" s="46">
        <f t="shared" si="67"/>
        <v>-1.5688683077021842E-4</v>
      </c>
      <c r="R325" s="22">
        <f t="shared" si="63"/>
        <v>1.0031701189434596</v>
      </c>
      <c r="S325" s="22">
        <f t="shared" si="64"/>
        <v>6.6731265194171119</v>
      </c>
      <c r="T325" s="39">
        <f t="shared" si="68"/>
        <v>7.3860583095227028E-2</v>
      </c>
      <c r="U325" s="39">
        <f t="shared" si="69"/>
        <v>-7.3164706692286918E-3</v>
      </c>
      <c r="V325" s="39">
        <f t="shared" si="70"/>
        <v>8.117705376445572E-2</v>
      </c>
      <c r="Y325" s="37"/>
      <c r="Z325" s="37"/>
    </row>
    <row r="326" spans="1:26">
      <c r="A326" s="1">
        <v>1897.06</v>
      </c>
      <c r="B326" s="11">
        <v>4.2699999999999996</v>
      </c>
      <c r="C326" s="4">
        <v>0.18</v>
      </c>
      <c r="D326" s="11">
        <v>0.26</v>
      </c>
      <c r="E326" s="11">
        <v>6.2796132230000001</v>
      </c>
      <c r="F326" s="4">
        <f t="shared" si="60"/>
        <v>1897.4583333333094</v>
      </c>
      <c r="G326" s="22">
        <f>G321*7/12+G333*5/12</f>
        <v>3.3791666666666664</v>
      </c>
      <c r="H326" s="4">
        <f t="shared" si="57"/>
        <v>207.18935287839781</v>
      </c>
      <c r="I326" s="4">
        <f t="shared" si="58"/>
        <v>8.7339774047099787</v>
      </c>
      <c r="J326" s="33">
        <f t="shared" si="61"/>
        <v>849.47326314869031</v>
      </c>
      <c r="K326" s="4">
        <f t="shared" si="62"/>
        <v>12.615745140136635</v>
      </c>
      <c r="L326" s="33">
        <f t="shared" si="59"/>
        <v>51.724367311161473</v>
      </c>
      <c r="M326" s="15">
        <f t="shared" si="65"/>
        <v>17.850497280690597</v>
      </c>
      <c r="N326" s="6"/>
      <c r="O326" s="7">
        <f t="shared" si="66"/>
        <v>22.433196984133911</v>
      </c>
      <c r="P326" s="7"/>
      <c r="Q326" s="46">
        <f t="shared" si="67"/>
        <v>-1.5985160058095207E-3</v>
      </c>
      <c r="R326" s="22">
        <f t="shared" si="63"/>
        <v>1.0031667155611836</v>
      </c>
      <c r="S326" s="22">
        <f t="shared" si="64"/>
        <v>6.6942811242084179</v>
      </c>
      <c r="T326" s="39">
        <f t="shared" si="68"/>
        <v>6.4499910549713935E-2</v>
      </c>
      <c r="U326" s="39">
        <f t="shared" si="69"/>
        <v>-8.4858680042171342E-3</v>
      </c>
      <c r="V326" s="39">
        <f t="shared" si="70"/>
        <v>7.2985778553931069E-2</v>
      </c>
      <c r="Y326" s="37"/>
      <c r="Z326" s="37"/>
    </row>
    <row r="327" spans="1:26">
      <c r="A327" s="1">
        <v>1897.07</v>
      </c>
      <c r="B327" s="11">
        <v>4.46</v>
      </c>
      <c r="C327" s="4">
        <v>0.18</v>
      </c>
      <c r="D327" s="11">
        <v>0.26829999999999998</v>
      </c>
      <c r="E327" s="11">
        <v>6.2796132230000001</v>
      </c>
      <c r="F327" s="4">
        <f t="shared" si="60"/>
        <v>1897.5416666666426</v>
      </c>
      <c r="G327" s="22">
        <f>G321*6/12+G333*6/12</f>
        <v>3.375</v>
      </c>
      <c r="H327" s="4">
        <f t="shared" si="57"/>
        <v>216.40855125003614</v>
      </c>
      <c r="I327" s="4">
        <f t="shared" si="58"/>
        <v>8.7339774047099787</v>
      </c>
      <c r="J327" s="33">
        <f t="shared" si="61"/>
        <v>890.25593737479858</v>
      </c>
      <c r="K327" s="4">
        <f t="shared" si="62"/>
        <v>13.018478542687152</v>
      </c>
      <c r="L327" s="33">
        <f t="shared" si="59"/>
        <v>53.555082510685757</v>
      </c>
      <c r="M327" s="15">
        <f t="shared" si="65"/>
        <v>18.651975755820271</v>
      </c>
      <c r="N327" s="6"/>
      <c r="O327" s="7">
        <f t="shared" si="66"/>
        <v>23.420666317964216</v>
      </c>
      <c r="P327" s="7"/>
      <c r="Q327" s="46">
        <f t="shared" si="67"/>
        <v>-2.7943487692443855E-3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c r="A328" s="1">
        <v>1897.08</v>
      </c>
      <c r="B328" s="11">
        <v>4.75</v>
      </c>
      <c r="C328" s="4">
        <v>0.18</v>
      </c>
      <c r="D328" s="11">
        <v>0.2767</v>
      </c>
      <c r="E328" s="11">
        <v>6.5650523969999997</v>
      </c>
      <c r="F328" s="4">
        <f t="shared" si="60"/>
        <v>1897.6249999999759</v>
      </c>
      <c r="G328" s="22">
        <f>G321*5/12+G333*7/12</f>
        <v>3.3708333333333336</v>
      </c>
      <c r="H328" s="4">
        <f t="shared" si="57"/>
        <v>220.45901730523542</v>
      </c>
      <c r="I328" s="4">
        <f t="shared" si="58"/>
        <v>8.3542364452510256</v>
      </c>
      <c r="J328" s="33">
        <f t="shared" si="61"/>
        <v>909.78259415508137</v>
      </c>
      <c r="K328" s="4">
        <f t="shared" si="62"/>
        <v>12.842317913338661</v>
      </c>
      <c r="L328" s="33">
        <f t="shared" si="59"/>
        <v>52.997230274254946</v>
      </c>
      <c r="M328" s="15">
        <f t="shared" si="65"/>
        <v>19.006396010519428</v>
      </c>
      <c r="N328" s="6"/>
      <c r="O328" s="7">
        <f t="shared" si="66"/>
        <v>23.838146387477575</v>
      </c>
      <c r="P328" s="7"/>
      <c r="Q328" s="46">
        <f t="shared" si="67"/>
        <v>-5.7321390204539274E-4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c r="A329" s="1">
        <v>1897.09</v>
      </c>
      <c r="B329" s="11">
        <v>4.9800000000000004</v>
      </c>
      <c r="C329" s="4">
        <v>0.18</v>
      </c>
      <c r="D329" s="11">
        <v>0.28499999999999998</v>
      </c>
      <c r="E329" s="11">
        <v>6.7553424790000003</v>
      </c>
      <c r="F329" s="4">
        <f t="shared" si="60"/>
        <v>1897.7083333333092</v>
      </c>
      <c r="G329" s="22">
        <f>G321*4/12+G333*8/12</f>
        <v>3.3666666666666667</v>
      </c>
      <c r="H329" s="4">
        <f t="shared" si="57"/>
        <v>224.62310456014416</v>
      </c>
      <c r="I329" s="4">
        <f t="shared" si="58"/>
        <v>8.1189073937401481</v>
      </c>
      <c r="J329" s="33">
        <f t="shared" si="61"/>
        <v>929.75887309385587</v>
      </c>
      <c r="K329" s="4">
        <f t="shared" si="62"/>
        <v>12.854936706755234</v>
      </c>
      <c r="L329" s="33">
        <f t="shared" si="59"/>
        <v>53.209092134889325</v>
      </c>
      <c r="M329" s="15">
        <f t="shared" si="65"/>
        <v>19.372370293397786</v>
      </c>
      <c r="N329" s="6"/>
      <c r="O329" s="7">
        <f t="shared" si="66"/>
        <v>24.266748911108245</v>
      </c>
      <c r="P329" s="7"/>
      <c r="Q329" s="46">
        <f t="shared" si="67"/>
        <v>2.458461223091131E-3</v>
      </c>
      <c r="R329" s="22">
        <f t="shared" si="63"/>
        <v>1.0031565055265037</v>
      </c>
      <c r="S329" s="22">
        <f t="shared" si="64"/>
        <v>6.2820934472518903</v>
      </c>
      <c r="T329" s="39">
        <f t="shared" si="68"/>
        <v>5.1013692402144706E-2</v>
      </c>
      <c r="U329" s="39">
        <f t="shared" si="69"/>
        <v>-1.636509967011035E-3</v>
      </c>
      <c r="V329" s="39">
        <f t="shared" si="70"/>
        <v>5.2650202369155741E-2</v>
      </c>
      <c r="Y329" s="37"/>
      <c r="Z329" s="37"/>
    </row>
    <row r="330" spans="1:26">
      <c r="A330" s="1">
        <v>1897.1</v>
      </c>
      <c r="B330" s="11">
        <v>4.82</v>
      </c>
      <c r="C330" s="4">
        <v>0.18</v>
      </c>
      <c r="D330" s="11">
        <v>0.29330000000000001</v>
      </c>
      <c r="E330" s="11">
        <v>6.6601933879999997</v>
      </c>
      <c r="F330" s="4">
        <f t="shared" si="60"/>
        <v>1897.7916666666424</v>
      </c>
      <c r="G330" s="22">
        <f>G321*3/12+G333*9/12</f>
        <v>3.3625000000000003</v>
      </c>
      <c r="H330" s="4">
        <f t="shared" ref="H330:H393" si="71">B330*$E$1839/E330</f>
        <v>220.51221555310192</v>
      </c>
      <c r="I330" s="4">
        <f t="shared" ref="I330:I393" si="72">C330*$E$1839/E330</f>
        <v>8.2348960165058802</v>
      </c>
      <c r="J330" s="33">
        <f t="shared" si="61"/>
        <v>915.58358793426692</v>
      </c>
      <c r="K330" s="4">
        <f t="shared" si="62"/>
        <v>13.418305564673195</v>
      </c>
      <c r="L330" s="33">
        <f t="shared" ref="L330:L393" si="73">K330*(J330/H330)</f>
        <v>55.713831191103843</v>
      </c>
      <c r="M330" s="15">
        <f t="shared" si="65"/>
        <v>19.02803122390241</v>
      </c>
      <c r="N330" s="6"/>
      <c r="O330" s="7">
        <f t="shared" si="66"/>
        <v>23.807217097742342</v>
      </c>
      <c r="P330" s="7"/>
      <c r="Q330" s="46">
        <f t="shared" si="67"/>
        <v>8.6208907337637086E-4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c r="A331" s="1">
        <v>1897.11</v>
      </c>
      <c r="B331" s="11">
        <v>4.6500000000000004</v>
      </c>
      <c r="C331" s="4">
        <v>0.18</v>
      </c>
      <c r="D331" s="11">
        <v>0.30170000000000002</v>
      </c>
      <c r="E331" s="11">
        <v>6.6601933879999997</v>
      </c>
      <c r="F331" s="4">
        <f t="shared" ref="F331:F394" si="74">F330+1/12</f>
        <v>1897.8749999999757</v>
      </c>
      <c r="G331" s="22">
        <f>G321*2/12+G333*10/12</f>
        <v>3.3583333333333334</v>
      </c>
      <c r="H331" s="4">
        <f t="shared" si="71"/>
        <v>212.73481375973529</v>
      </c>
      <c r="I331" s="4">
        <f t="shared" si="72"/>
        <v>8.2348960165058802</v>
      </c>
      <c r="J331" s="33">
        <f t="shared" ref="J331:J394" si="75">J330*((H331+(I331/12))/H330)</f>
        <v>886.14054724343475</v>
      </c>
      <c r="K331" s="4">
        <f t="shared" ref="K331:K394" si="76">D331*$E$1839/E331</f>
        <v>13.802600712110138</v>
      </c>
      <c r="L331" s="33">
        <f t="shared" si="73"/>
        <v>57.49432324803103</v>
      </c>
      <c r="M331" s="15">
        <f t="shared" si="65"/>
        <v>18.358448098050211</v>
      </c>
      <c r="N331" s="6"/>
      <c r="O331" s="7">
        <f t="shared" si="66"/>
        <v>22.943021658320287</v>
      </c>
      <c r="P331" s="7"/>
      <c r="Q331" s="46">
        <f t="shared" si="67"/>
        <v>1.6591271266084631E-3</v>
      </c>
      <c r="R331" s="22">
        <f t="shared" ref="R331:R394" si="77">((G331/G332+G331/1200+((1+G332/1200)^(-119))*(1-G331/G332)))</f>
        <v>1.0031496989302324</v>
      </c>
      <c r="S331" s="22">
        <f t="shared" ref="S331:S394" si="78">S330*R330*E330/E331</f>
        <v>6.4121081478089259</v>
      </c>
      <c r="T331" s="39">
        <f t="shared" si="68"/>
        <v>4.2124194539456594E-2</v>
      </c>
      <c r="U331" s="39">
        <f t="shared" si="69"/>
        <v>-1.846661492059809E-4</v>
      </c>
      <c r="V331" s="39">
        <f t="shared" si="70"/>
        <v>4.2308860688662575E-2</v>
      </c>
      <c r="Y331" s="37"/>
      <c r="Z331" s="37"/>
    </row>
    <row r="332" spans="1:26">
      <c r="A332" s="1">
        <v>1897.12</v>
      </c>
      <c r="B332" s="11">
        <v>4.75</v>
      </c>
      <c r="C332" s="4">
        <v>0.18</v>
      </c>
      <c r="D332" s="11">
        <v>0.31</v>
      </c>
      <c r="E332" s="11">
        <v>6.6601933879999997</v>
      </c>
      <c r="F332" s="4">
        <f t="shared" si="74"/>
        <v>1897.9583333333089</v>
      </c>
      <c r="G332" s="22">
        <f>G321*1/12+G333*11/12</f>
        <v>3.3541666666666665</v>
      </c>
      <c r="H332" s="4">
        <f t="shared" si="71"/>
        <v>217.30975599112745</v>
      </c>
      <c r="I332" s="4">
        <f t="shared" si="72"/>
        <v>8.2348960165058802</v>
      </c>
      <c r="J332" s="33">
        <f t="shared" si="75"/>
        <v>908.05585109999276</v>
      </c>
      <c r="K332" s="4">
        <f t="shared" si="76"/>
        <v>14.182320917315684</v>
      </c>
      <c r="L332" s="33">
        <f t="shared" si="73"/>
        <v>59.262592387578465</v>
      </c>
      <c r="M332" s="15">
        <f t="shared" si="65"/>
        <v>18.748757662525488</v>
      </c>
      <c r="N332" s="6"/>
      <c r="O332" s="7">
        <f t="shared" si="66"/>
        <v>23.401121903654321</v>
      </c>
      <c r="P332" s="7"/>
      <c r="Q332" s="46">
        <f t="shared" si="67"/>
        <v>-1.7115718291626295E-3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c r="A333" s="1">
        <v>1898.01</v>
      </c>
      <c r="B333" s="11">
        <v>4.88</v>
      </c>
      <c r="C333" s="4">
        <v>0.1817</v>
      </c>
      <c r="D333" s="11">
        <v>0.31330000000000002</v>
      </c>
      <c r="E333" s="11">
        <v>6.6601933879999997</v>
      </c>
      <c r="F333" s="4">
        <f t="shared" si="74"/>
        <v>1898.0416666666422</v>
      </c>
      <c r="G333" s="22">
        <v>3.35</v>
      </c>
      <c r="H333" s="4">
        <f t="shared" si="71"/>
        <v>223.25718089193722</v>
      </c>
      <c r="I333" s="4">
        <f t="shared" si="72"/>
        <v>8.3126700344395488</v>
      </c>
      <c r="J333" s="33">
        <f t="shared" si="75"/>
        <v>935.80253313263938</v>
      </c>
      <c r="K333" s="4">
        <f t="shared" si="76"/>
        <v>14.333294010951628</v>
      </c>
      <c r="L333" s="33">
        <f t="shared" si="73"/>
        <v>60.07928967837212</v>
      </c>
      <c r="M333" s="15">
        <f t="shared" si="65"/>
        <v>19.249000021813739</v>
      </c>
      <c r="N333" s="6"/>
      <c r="O333" s="7">
        <f t="shared" si="66"/>
        <v>23.993240200753775</v>
      </c>
      <c r="P333" s="7"/>
      <c r="Q333" s="46">
        <f t="shared" si="67"/>
        <v>-4.1739014245348802E-3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c r="A334" s="1">
        <v>1898.02</v>
      </c>
      <c r="B334" s="11">
        <v>4.87</v>
      </c>
      <c r="C334" s="4">
        <v>0.18329999999999999</v>
      </c>
      <c r="D334" s="11">
        <v>0.31669999999999998</v>
      </c>
      <c r="E334" s="11">
        <v>6.7553424790000003</v>
      </c>
      <c r="F334" s="4">
        <f t="shared" si="74"/>
        <v>1898.1249999999754</v>
      </c>
      <c r="G334" s="22">
        <f>G333*11/12+G345*1/12</f>
        <v>3.3291666666666666</v>
      </c>
      <c r="H334" s="4">
        <f t="shared" si="71"/>
        <v>219.66155004174738</v>
      </c>
      <c r="I334" s="4">
        <f t="shared" si="72"/>
        <v>8.2677540292920515</v>
      </c>
      <c r="J334" s="33">
        <f t="shared" si="75"/>
        <v>923.61904284896809</v>
      </c>
      <c r="K334" s="4">
        <f t="shared" si="76"/>
        <v>14.284766508875027</v>
      </c>
      <c r="L334" s="33">
        <f t="shared" si="73"/>
        <v>60.063686010321995</v>
      </c>
      <c r="M334" s="15">
        <f t="shared" si="65"/>
        <v>18.918131888002133</v>
      </c>
      <c r="N334" s="6"/>
      <c r="O334" s="7">
        <f t="shared" si="66"/>
        <v>23.551290011325118</v>
      </c>
      <c r="P334" s="7"/>
      <c r="Q334" s="46">
        <f t="shared" si="67"/>
        <v>-5.5010521342267749E-4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c r="A335" s="1">
        <v>1898.03</v>
      </c>
      <c r="B335" s="11">
        <v>4.6500000000000004</v>
      </c>
      <c r="C335" s="4">
        <v>0.185</v>
      </c>
      <c r="D335" s="11">
        <v>0.32</v>
      </c>
      <c r="E335" s="11">
        <v>6.7553424790000003</v>
      </c>
      <c r="F335" s="4">
        <f t="shared" si="74"/>
        <v>1898.2083333333087</v>
      </c>
      <c r="G335" s="22">
        <f>G333*10/12+G345*2/12</f>
        <v>3.3083333333333331</v>
      </c>
      <c r="H335" s="4">
        <f t="shared" si="71"/>
        <v>209.73844100495384</v>
      </c>
      <c r="I335" s="4">
        <f t="shared" si="72"/>
        <v>8.34443259912182</v>
      </c>
      <c r="J335" s="33">
        <f t="shared" si="75"/>
        <v>884.81882467316007</v>
      </c>
      <c r="K335" s="4">
        <f t="shared" si="76"/>
        <v>14.433613144426932</v>
      </c>
      <c r="L335" s="33">
        <f t="shared" si="73"/>
        <v>60.890757826970159</v>
      </c>
      <c r="M335" s="15">
        <f t="shared" si="65"/>
        <v>18.042174923468668</v>
      </c>
      <c r="N335" s="6"/>
      <c r="O335" s="7">
        <f t="shared" si="66"/>
        <v>22.437784146714705</v>
      </c>
      <c r="P335" s="7"/>
      <c r="Q335" s="46">
        <f t="shared" si="67"/>
        <v>2.2245766228676661E-3</v>
      </c>
      <c r="R335" s="22">
        <f t="shared" si="77"/>
        <v>1.0045179109625422</v>
      </c>
      <c r="S335" s="22">
        <f t="shared" si="78"/>
        <v>6.4195704914703509</v>
      </c>
      <c r="T335" s="39">
        <f t="shared" si="68"/>
        <v>5.904693624113766E-2</v>
      </c>
      <c r="U335" s="39">
        <f t="shared" si="69"/>
        <v>5.2208557343700335E-3</v>
      </c>
      <c r="V335" s="39">
        <f t="shared" si="70"/>
        <v>5.3826080506767626E-2</v>
      </c>
      <c r="Y335" s="37"/>
      <c r="Z335" s="37"/>
    </row>
    <row r="336" spans="1:26">
      <c r="A336" s="1">
        <v>1898.04</v>
      </c>
      <c r="B336" s="11">
        <v>4.57</v>
      </c>
      <c r="C336" s="4">
        <v>0.1867</v>
      </c>
      <c r="D336" s="11">
        <v>0.32329999999999998</v>
      </c>
      <c r="E336" s="11">
        <v>6.7553424790000003</v>
      </c>
      <c r="F336" s="4">
        <f t="shared" si="74"/>
        <v>1898.291666666642</v>
      </c>
      <c r="G336" s="22">
        <f>G333*9/12+G345*3/12</f>
        <v>3.2875000000000001</v>
      </c>
      <c r="H336" s="4">
        <f t="shared" si="71"/>
        <v>206.13003771884712</v>
      </c>
      <c r="I336" s="4">
        <f t="shared" si="72"/>
        <v>8.4211111689515867</v>
      </c>
      <c r="J336" s="33">
        <f t="shared" si="75"/>
        <v>872.55663117639028</v>
      </c>
      <c r="K336" s="4">
        <f t="shared" si="76"/>
        <v>14.582459779978832</v>
      </c>
      <c r="L336" s="33">
        <f t="shared" si="73"/>
        <v>61.728131041428213</v>
      </c>
      <c r="M336" s="15">
        <f t="shared" si="65"/>
        <v>17.70508942641176</v>
      </c>
      <c r="N336" s="6"/>
      <c r="O336" s="7">
        <f t="shared" si="66"/>
        <v>21.998739622916421</v>
      </c>
      <c r="P336" s="7"/>
      <c r="Q336" s="46">
        <f t="shared" si="67"/>
        <v>4.6218682354494736E-3</v>
      </c>
      <c r="R336" s="22">
        <f t="shared" si="77"/>
        <v>1.0045022821029856</v>
      </c>
      <c r="S336" s="22">
        <f t="shared" si="78"/>
        <v>6.448573539368577</v>
      </c>
      <c r="T336" s="39">
        <f t="shared" si="68"/>
        <v>6.544798558744569E-2</v>
      </c>
      <c r="U336" s="39">
        <f t="shared" si="69"/>
        <v>4.0551665059966879E-3</v>
      </c>
      <c r="V336" s="39">
        <f t="shared" si="70"/>
        <v>6.1392819081449002E-2</v>
      </c>
      <c r="Y336" s="37"/>
      <c r="Z336" s="37"/>
    </row>
    <row r="337" spans="1:26">
      <c r="A337" s="1">
        <v>1898.05</v>
      </c>
      <c r="B337" s="11">
        <v>4.87</v>
      </c>
      <c r="C337" s="4">
        <v>0.1883</v>
      </c>
      <c r="D337" s="11">
        <v>0.32669999999999999</v>
      </c>
      <c r="E337" s="11">
        <v>7.2310717359999996</v>
      </c>
      <c r="F337" s="4">
        <f t="shared" si="74"/>
        <v>1898.3749999999752</v>
      </c>
      <c r="G337" s="22">
        <f>G333*8/12+G345*4/12</f>
        <v>3.2666666666666666</v>
      </c>
      <c r="H337" s="4">
        <f t="shared" si="71"/>
        <v>205.21010635428169</v>
      </c>
      <c r="I337" s="4">
        <f t="shared" si="72"/>
        <v>7.934509861706621</v>
      </c>
      <c r="J337" s="33">
        <f t="shared" si="75"/>
        <v>871.46144979495216</v>
      </c>
      <c r="K337" s="4">
        <f t="shared" si="76"/>
        <v>13.766353541261566</v>
      </c>
      <c r="L337" s="33">
        <f t="shared" si="73"/>
        <v>58.461284527312287</v>
      </c>
      <c r="M337" s="15">
        <f t="shared" si="65"/>
        <v>17.595635274512805</v>
      </c>
      <c r="N337" s="6"/>
      <c r="O337" s="7">
        <f t="shared" si="66"/>
        <v>21.839402613257288</v>
      </c>
      <c r="P337" s="7"/>
      <c r="Q337" s="46">
        <f t="shared" si="67"/>
        <v>1.3036233662140309E-2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c r="A338" s="1">
        <v>1898.06</v>
      </c>
      <c r="B338" s="11">
        <v>5.0599999999999996</v>
      </c>
      <c r="C338" s="4">
        <v>0.19</v>
      </c>
      <c r="D338" s="11">
        <v>0.33</v>
      </c>
      <c r="E338" s="11">
        <v>6.7553424790000003</v>
      </c>
      <c r="F338" s="4">
        <f t="shared" si="74"/>
        <v>1898.4583333333085</v>
      </c>
      <c r="G338" s="22">
        <f>G333*7/12+G345*5/12</f>
        <v>3.2458333333333336</v>
      </c>
      <c r="H338" s="4">
        <f t="shared" si="71"/>
        <v>228.23150784625085</v>
      </c>
      <c r="I338" s="4">
        <f t="shared" si="72"/>
        <v>8.5699578045034901</v>
      </c>
      <c r="J338" s="33">
        <f t="shared" si="75"/>
        <v>972.25877377863867</v>
      </c>
      <c r="K338" s="4">
        <f t="shared" si="76"/>
        <v>14.884663555190272</v>
      </c>
      <c r="L338" s="33">
        <f t="shared" si="73"/>
        <v>63.408180898606872</v>
      </c>
      <c r="M338" s="15">
        <f t="shared" si="65"/>
        <v>19.54481748054798</v>
      </c>
      <c r="N338" s="6"/>
      <c r="O338" s="7">
        <f t="shared" si="66"/>
        <v>24.234946843797818</v>
      </c>
      <c r="P338" s="7"/>
      <c r="Q338" s="46">
        <f t="shared" si="67"/>
        <v>2.0330445972530156E-3</v>
      </c>
      <c r="R338" s="22">
        <f t="shared" si="77"/>
        <v>1.0044710314523426</v>
      </c>
      <c r="S338" s="22">
        <f t="shared" si="78"/>
        <v>6.5066696275820988</v>
      </c>
      <c r="T338" s="39">
        <f t="shared" si="68"/>
        <v>6.0639336238851538E-2</v>
      </c>
      <c r="U338" s="39">
        <f t="shared" si="69"/>
        <v>3.9470258323308638E-3</v>
      </c>
      <c r="V338" s="39">
        <f t="shared" si="70"/>
        <v>5.6692310406520674E-2</v>
      </c>
      <c r="Y338" s="37"/>
      <c r="Z338" s="37"/>
    </row>
    <row r="339" spans="1:26">
      <c r="A339" s="1">
        <v>1898.07</v>
      </c>
      <c r="B339" s="11">
        <v>5.08</v>
      </c>
      <c r="C339" s="4">
        <v>0.19170000000000001</v>
      </c>
      <c r="D339" s="11">
        <v>0.33329999999999999</v>
      </c>
      <c r="E339" s="11">
        <v>6.6601933879999997</v>
      </c>
      <c r="F339" s="4">
        <f t="shared" si="74"/>
        <v>1898.5416666666417</v>
      </c>
      <c r="G339" s="22">
        <f>G333*6/12+G345*6/12</f>
        <v>3.2250000000000001</v>
      </c>
      <c r="H339" s="4">
        <f t="shared" si="71"/>
        <v>232.40706535472154</v>
      </c>
      <c r="I339" s="4">
        <f t="shared" si="72"/>
        <v>8.7701642575787648</v>
      </c>
      <c r="J339" s="33">
        <f t="shared" si="75"/>
        <v>993.15989692746643</v>
      </c>
      <c r="K339" s="4">
        <f t="shared" si="76"/>
        <v>15.248282457230058</v>
      </c>
      <c r="L339" s="33">
        <f t="shared" si="73"/>
        <v>65.161455442111134</v>
      </c>
      <c r="M339" s="15">
        <f t="shared" si="65"/>
        <v>19.858943014167295</v>
      </c>
      <c r="N339" s="6"/>
      <c r="O339" s="7">
        <f t="shared" si="66"/>
        <v>24.597156500082178</v>
      </c>
      <c r="P339" s="7"/>
      <c r="Q339" s="46">
        <f t="shared" si="67"/>
        <v>-1.1232274275903981E-3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c r="A340" s="1">
        <v>1898.08</v>
      </c>
      <c r="B340" s="11">
        <v>5.27</v>
      </c>
      <c r="C340" s="4">
        <v>0.1933</v>
      </c>
      <c r="D340" s="11">
        <v>0.3367</v>
      </c>
      <c r="E340" s="11">
        <v>6.6601933879999997</v>
      </c>
      <c r="F340" s="4">
        <f t="shared" si="74"/>
        <v>1898.624999999975</v>
      </c>
      <c r="G340" s="22">
        <f>G333*5/12+G345*7/12</f>
        <v>3.2041666666666666</v>
      </c>
      <c r="H340" s="4">
        <f t="shared" si="71"/>
        <v>241.09945559436662</v>
      </c>
      <c r="I340" s="4">
        <f t="shared" si="72"/>
        <v>8.8433633332810384</v>
      </c>
      <c r="J340" s="33">
        <f t="shared" si="75"/>
        <v>1033.4548833623533</v>
      </c>
      <c r="K340" s="4">
        <f t="shared" si="76"/>
        <v>15.40383049309739</v>
      </c>
      <c r="L340" s="33">
        <f t="shared" si="73"/>
        <v>66.027373667571979</v>
      </c>
      <c r="M340" s="15">
        <f t="shared" si="65"/>
        <v>20.544915179153275</v>
      </c>
      <c r="N340" s="6"/>
      <c r="O340" s="7">
        <f t="shared" si="66"/>
        <v>25.417053562570189</v>
      </c>
      <c r="P340" s="7"/>
      <c r="Q340" s="46">
        <f t="shared" si="67"/>
        <v>-2.5961971848833393E-3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c r="A341" s="1">
        <v>1898.09</v>
      </c>
      <c r="B341" s="11">
        <v>5.26</v>
      </c>
      <c r="C341" s="4">
        <v>0.19500000000000001</v>
      </c>
      <c r="D341" s="11">
        <v>0.34</v>
      </c>
      <c r="E341" s="11">
        <v>6.6601933879999997</v>
      </c>
      <c r="F341" s="4">
        <f t="shared" si="74"/>
        <v>1898.7083333333082</v>
      </c>
      <c r="G341" s="22">
        <f>G333*4/12+G345*8/12</f>
        <v>3.1833333333333336</v>
      </c>
      <c r="H341" s="4">
        <f t="shared" si="71"/>
        <v>240.64196137122741</v>
      </c>
      <c r="I341" s="4">
        <f t="shared" si="72"/>
        <v>8.9211373512147052</v>
      </c>
      <c r="J341" s="33">
        <f t="shared" si="75"/>
        <v>1034.6805177116919</v>
      </c>
      <c r="K341" s="4">
        <f t="shared" si="76"/>
        <v>15.554803586733334</v>
      </c>
      <c r="L341" s="33">
        <f t="shared" si="73"/>
        <v>66.880489738018127</v>
      </c>
      <c r="M341" s="15">
        <f t="shared" si="65"/>
        <v>20.442732862691294</v>
      </c>
      <c r="N341" s="6"/>
      <c r="O341" s="7">
        <f t="shared" si="66"/>
        <v>25.263043091810609</v>
      </c>
      <c r="P341" s="7"/>
      <c r="Q341" s="46">
        <f t="shared" si="67"/>
        <v>-2.1445692694496421E-3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c r="A342" s="1">
        <v>1898.1</v>
      </c>
      <c r="B342" s="11">
        <v>5.15</v>
      </c>
      <c r="C342" s="4">
        <v>0.19670000000000001</v>
      </c>
      <c r="D342" s="11">
        <v>0.34329999999999999</v>
      </c>
      <c r="E342" s="11">
        <v>6.6601933879999997</v>
      </c>
      <c r="F342" s="4">
        <f t="shared" si="74"/>
        <v>1898.7916666666415</v>
      </c>
      <c r="G342" s="22">
        <f>G333*3/12+G345*9/12</f>
        <v>3.1625000000000001</v>
      </c>
      <c r="H342" s="4">
        <f t="shared" si="71"/>
        <v>235.60952491669607</v>
      </c>
      <c r="I342" s="4">
        <f t="shared" si="72"/>
        <v>8.998911369148372</v>
      </c>
      <c r="J342" s="33">
        <f t="shared" si="75"/>
        <v>1016.2670730737715</v>
      </c>
      <c r="K342" s="4">
        <f t="shared" si="76"/>
        <v>15.705776680369272</v>
      </c>
      <c r="L342" s="33">
        <f t="shared" si="73"/>
        <v>67.744560424509856</v>
      </c>
      <c r="M342" s="15">
        <f t="shared" si="65"/>
        <v>19.947199825773648</v>
      </c>
      <c r="N342" s="6"/>
      <c r="O342" s="7">
        <f t="shared" si="66"/>
        <v>24.627181229803458</v>
      </c>
      <c r="P342" s="7"/>
      <c r="Q342" s="46">
        <f t="shared" si="67"/>
        <v>-1.8673158147901811E-3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c r="A343" s="1">
        <v>1898.11</v>
      </c>
      <c r="B343" s="11">
        <v>5.32</v>
      </c>
      <c r="C343" s="4">
        <v>0.1983</v>
      </c>
      <c r="D343" s="11">
        <v>0.34670000000000001</v>
      </c>
      <c r="E343" s="11">
        <v>6.6601933879999997</v>
      </c>
      <c r="F343" s="4">
        <f t="shared" si="74"/>
        <v>1898.8749999999748</v>
      </c>
      <c r="G343" s="22">
        <f>G333*2/12+G345*10/12</f>
        <v>3.1416666666666666</v>
      </c>
      <c r="H343" s="4">
        <f t="shared" si="71"/>
        <v>243.38692671006274</v>
      </c>
      <c r="I343" s="4">
        <f t="shared" si="72"/>
        <v>9.0721104448506455</v>
      </c>
      <c r="J343" s="33">
        <f t="shared" si="75"/>
        <v>1053.0746877932054</v>
      </c>
      <c r="K343" s="4">
        <f t="shared" si="76"/>
        <v>15.861324716236608</v>
      </c>
      <c r="L343" s="33">
        <f t="shared" si="73"/>
        <v>68.628006439455689</v>
      </c>
      <c r="M343" s="15">
        <f t="shared" si="65"/>
        <v>20.527416324811288</v>
      </c>
      <c r="N343" s="6"/>
      <c r="O343" s="7">
        <f t="shared" si="66"/>
        <v>25.319043685503789</v>
      </c>
      <c r="P343" s="7"/>
      <c r="Q343" s="46">
        <f t="shared" si="67"/>
        <v>-4.2081023515611674E-3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c r="A344" s="1">
        <v>1898.12</v>
      </c>
      <c r="B344" s="11">
        <v>5.65</v>
      </c>
      <c r="C344" s="4">
        <v>0.2</v>
      </c>
      <c r="D344" s="11">
        <v>0.35</v>
      </c>
      <c r="E344" s="11">
        <v>6.7553424790000003</v>
      </c>
      <c r="F344" s="4">
        <f t="shared" si="74"/>
        <v>1898.958333333308</v>
      </c>
      <c r="G344" s="22">
        <f>G333*1/12+G345*11/12</f>
        <v>3.1208333333333336</v>
      </c>
      <c r="H344" s="4">
        <f t="shared" si="71"/>
        <v>254.84348208128802</v>
      </c>
      <c r="I344" s="4">
        <f t="shared" si="72"/>
        <v>9.0210082152668321</v>
      </c>
      <c r="J344" s="33">
        <f t="shared" si="75"/>
        <v>1105.8969912012399</v>
      </c>
      <c r="K344" s="4">
        <f t="shared" si="76"/>
        <v>15.786764376716954</v>
      </c>
      <c r="L344" s="33">
        <f t="shared" si="73"/>
        <v>68.50689326025379</v>
      </c>
      <c r="M344" s="15">
        <f t="shared" si="65"/>
        <v>21.403631985448172</v>
      </c>
      <c r="N344" s="6"/>
      <c r="O344" s="7">
        <f t="shared" si="66"/>
        <v>26.371858460631444</v>
      </c>
      <c r="P344" s="7"/>
      <c r="Q344" s="46">
        <f t="shared" si="67"/>
        <v>-4.6050711802030839E-3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c r="A345" s="1">
        <v>1899.01</v>
      </c>
      <c r="B345" s="11">
        <v>6.08</v>
      </c>
      <c r="C345" s="4">
        <v>0.20080000000000001</v>
      </c>
      <c r="D345" s="11">
        <v>0.36080000000000001</v>
      </c>
      <c r="E345" s="11">
        <v>6.7553424790000003</v>
      </c>
      <c r="F345" s="4">
        <f t="shared" si="74"/>
        <v>1899.0416666666413</v>
      </c>
      <c r="G345" s="22">
        <v>3.1</v>
      </c>
      <c r="H345" s="4">
        <f t="shared" si="71"/>
        <v>274.23864974411168</v>
      </c>
      <c r="I345" s="4">
        <f t="shared" si="72"/>
        <v>9.0570922481278995</v>
      </c>
      <c r="J345" s="33">
        <f t="shared" si="75"/>
        <v>1193.3378848654227</v>
      </c>
      <c r="K345" s="4">
        <f t="shared" si="76"/>
        <v>16.273898820341365</v>
      </c>
      <c r="L345" s="33">
        <f t="shared" si="73"/>
        <v>70.815182378198102</v>
      </c>
      <c r="M345" s="15">
        <f t="shared" si="65"/>
        <v>22.932807416487169</v>
      </c>
      <c r="N345" s="6"/>
      <c r="O345" s="7">
        <f t="shared" si="66"/>
        <v>28.222949576087579</v>
      </c>
      <c r="P345" s="7"/>
      <c r="Q345" s="46">
        <f t="shared" si="67"/>
        <v>-4.0674292764648276E-3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c r="A346" s="1">
        <v>1899.02</v>
      </c>
      <c r="B346" s="11">
        <v>6.31</v>
      </c>
      <c r="C346" s="4">
        <v>0.20169999999999999</v>
      </c>
      <c r="D346" s="11">
        <v>0.37169999999999997</v>
      </c>
      <c r="E346" s="11">
        <v>6.9456325620000001</v>
      </c>
      <c r="F346" s="4">
        <f t="shared" si="74"/>
        <v>1899.1249999999745</v>
      </c>
      <c r="G346" s="22">
        <f>G345*11/12+G357*1/12</f>
        <v>3.104166666666667</v>
      </c>
      <c r="H346" s="4">
        <f t="shared" si="71"/>
        <v>276.81524797596978</v>
      </c>
      <c r="I346" s="4">
        <f t="shared" si="72"/>
        <v>8.8484366904521554</v>
      </c>
      <c r="J346" s="33">
        <f t="shared" si="75"/>
        <v>1207.7584762550371</v>
      </c>
      <c r="K346" s="4">
        <f t="shared" si="76"/>
        <v>16.306216746857046</v>
      </c>
      <c r="L346" s="33">
        <f t="shared" si="73"/>
        <v>71.144821810459149</v>
      </c>
      <c r="M346" s="15">
        <f t="shared" si="65"/>
        <v>23.048117549980191</v>
      </c>
      <c r="N346" s="6"/>
      <c r="O346" s="7">
        <f t="shared" si="66"/>
        <v>28.325993069592702</v>
      </c>
      <c r="P346" s="7"/>
      <c r="Q346" s="46">
        <f t="shared" si="67"/>
        <v>-4.1025988703932703E-4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c r="A347" s="1">
        <v>1899.03</v>
      </c>
      <c r="B347" s="11">
        <v>6.4</v>
      </c>
      <c r="C347" s="4">
        <v>0.20250000000000001</v>
      </c>
      <c r="D347" s="11">
        <v>0.38250000000000001</v>
      </c>
      <c r="E347" s="11">
        <v>6.9456325620000001</v>
      </c>
      <c r="F347" s="4">
        <f t="shared" si="74"/>
        <v>1899.2083333333078</v>
      </c>
      <c r="G347" s="22">
        <f>G345*10/12+G357*2/12</f>
        <v>3.1083333333333334</v>
      </c>
      <c r="H347" s="4">
        <f t="shared" si="71"/>
        <v>280.76348447641942</v>
      </c>
      <c r="I347" s="4">
        <f t="shared" si="72"/>
        <v>8.8835321260117084</v>
      </c>
      <c r="J347" s="33">
        <f t="shared" si="75"/>
        <v>1228.2147658191823</v>
      </c>
      <c r="K347" s="4">
        <f t="shared" si="76"/>
        <v>16.780005126911004</v>
      </c>
      <c r="L347" s="33">
        <f t="shared" si="73"/>
        <v>73.405023113412057</v>
      </c>
      <c r="M347" s="15">
        <f t="shared" si="65"/>
        <v>23.279682245508717</v>
      </c>
      <c r="N347" s="6"/>
      <c r="O347" s="7">
        <f t="shared" si="66"/>
        <v>28.570389684667145</v>
      </c>
      <c r="P347" s="7"/>
      <c r="Q347" s="46">
        <f t="shared" si="67"/>
        <v>3.1393768145795281E-4</v>
      </c>
      <c r="R347" s="22">
        <f t="shared" si="77"/>
        <v>1.0022351596044756</v>
      </c>
      <c r="S347" s="22">
        <f t="shared" si="78"/>
        <v>6.5561531988660651</v>
      </c>
      <c r="T347" s="39">
        <f t="shared" si="68"/>
        <v>5.1539949525162276E-2</v>
      </c>
      <c r="U347" s="39">
        <f t="shared" si="69"/>
        <v>2.0419155161419678E-3</v>
      </c>
      <c r="V347" s="39">
        <f t="shared" si="70"/>
        <v>4.9498034009020309E-2</v>
      </c>
      <c r="Y347" s="37"/>
      <c r="Z347" s="37"/>
    </row>
    <row r="348" spans="1:26">
      <c r="A348" s="1">
        <v>1899.04</v>
      </c>
      <c r="B348" s="11">
        <v>6.48</v>
      </c>
      <c r="C348" s="4">
        <v>0.20330000000000001</v>
      </c>
      <c r="D348" s="11">
        <v>0.39329999999999998</v>
      </c>
      <c r="E348" s="11">
        <v>7.0407735540000003</v>
      </c>
      <c r="F348" s="4">
        <f t="shared" si="74"/>
        <v>1899.291666666641</v>
      </c>
      <c r="G348" s="22">
        <f>G345*9/12+G357*3/12</f>
        <v>3.1125000000000003</v>
      </c>
      <c r="H348" s="4">
        <f t="shared" si="71"/>
        <v>280.43168621411968</v>
      </c>
      <c r="I348" s="4">
        <f t="shared" si="72"/>
        <v>8.7981113900201446</v>
      </c>
      <c r="J348" s="33">
        <f t="shared" si="75"/>
        <v>1229.97061381559</v>
      </c>
      <c r="K348" s="4">
        <f t="shared" si="76"/>
        <v>17.020645399384762</v>
      </c>
      <c r="L348" s="33">
        <f t="shared" si="73"/>
        <v>74.652383088529561</v>
      </c>
      <c r="M348" s="15">
        <f t="shared" si="65"/>
        <v>23.152421525686481</v>
      </c>
      <c r="N348" s="6"/>
      <c r="O348" s="7">
        <f t="shared" si="66"/>
        <v>28.371517887505863</v>
      </c>
      <c r="P348" s="7"/>
      <c r="Q348" s="46">
        <f t="shared" si="67"/>
        <v>1.854073264290157E-3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c r="A349" s="1">
        <v>1899.05</v>
      </c>
      <c r="B349" s="11">
        <v>6.21</v>
      </c>
      <c r="C349" s="4">
        <v>0.20419999999999999</v>
      </c>
      <c r="D349" s="11">
        <v>0.4042</v>
      </c>
      <c r="E349" s="11">
        <v>7.0407735540000003</v>
      </c>
      <c r="F349" s="4">
        <f t="shared" si="74"/>
        <v>1899.3749999999743</v>
      </c>
      <c r="G349" s="22">
        <f>G345*8/12+G357*4/12</f>
        <v>3.1166666666666671</v>
      </c>
      <c r="H349" s="4">
        <f t="shared" si="71"/>
        <v>268.74703262186472</v>
      </c>
      <c r="I349" s="4">
        <f t="shared" si="72"/>
        <v>8.8370602353276606</v>
      </c>
      <c r="J349" s="33">
        <f t="shared" si="75"/>
        <v>1181.9517765030726</v>
      </c>
      <c r="K349" s="4">
        <f t="shared" si="76"/>
        <v>17.492359192553575</v>
      </c>
      <c r="L349" s="33">
        <f t="shared" si="73"/>
        <v>76.931547192035737</v>
      </c>
      <c r="M349" s="15">
        <f t="shared" si="65"/>
        <v>22.091269360834183</v>
      </c>
      <c r="N349" s="6"/>
      <c r="O349" s="7">
        <f t="shared" si="66"/>
        <v>27.03336388465911</v>
      </c>
      <c r="P349" s="7"/>
      <c r="Q349" s="46">
        <f t="shared" si="67"/>
        <v>6.3341790783615834E-3</v>
      </c>
      <c r="R349" s="22">
        <f t="shared" si="77"/>
        <v>1.0022422440872751</v>
      </c>
      <c r="S349" s="22">
        <f t="shared" si="78"/>
        <v>6.4965281480085366</v>
      </c>
      <c r="T349" s="39">
        <f t="shared" si="68"/>
        <v>6.1171919402221997E-2</v>
      </c>
      <c r="U349" s="39">
        <f t="shared" si="69"/>
        <v>2.6983034043581711E-4</v>
      </c>
      <c r="V349" s="39">
        <f t="shared" si="70"/>
        <v>6.090208906178618E-2</v>
      </c>
      <c r="Y349" s="37"/>
      <c r="Z349" s="37"/>
    </row>
    <row r="350" spans="1:26">
      <c r="A350" s="1">
        <v>1899.06</v>
      </c>
      <c r="B350" s="11">
        <v>6.07</v>
      </c>
      <c r="C350" s="4">
        <v>0.20499999999999999</v>
      </c>
      <c r="D350" s="11">
        <v>0.41499999999999998</v>
      </c>
      <c r="E350" s="11">
        <v>7.135922645</v>
      </c>
      <c r="F350" s="4">
        <f t="shared" si="74"/>
        <v>1899.4583333333076</v>
      </c>
      <c r="G350" s="22">
        <f>G345*7/12+G357*5/12</f>
        <v>3.1208333333333336</v>
      </c>
      <c r="H350" s="4">
        <f t="shared" si="71"/>
        <v>259.18568516096917</v>
      </c>
      <c r="I350" s="4">
        <f t="shared" si="72"/>
        <v>8.7533880490936866</v>
      </c>
      <c r="J350" s="33">
        <f t="shared" si="75"/>
        <v>1143.1090106162299</v>
      </c>
      <c r="K350" s="4">
        <f t="shared" si="76"/>
        <v>17.720273367677464</v>
      </c>
      <c r="L350" s="33">
        <f t="shared" si="73"/>
        <v>78.15325196140617</v>
      </c>
      <c r="M350" s="15">
        <f t="shared" si="65"/>
        <v>21.212091925046831</v>
      </c>
      <c r="N350" s="6"/>
      <c r="O350" s="7">
        <f t="shared" si="66"/>
        <v>25.920743190931283</v>
      </c>
      <c r="P350" s="7"/>
      <c r="Q350" s="46">
        <f t="shared" si="67"/>
        <v>9.5015040646233007E-3</v>
      </c>
      <c r="R350" s="22">
        <f t="shared" si="77"/>
        <v>1.0022457863001029</v>
      </c>
      <c r="S350" s="22">
        <f t="shared" si="78"/>
        <v>6.4242771973588084</v>
      </c>
      <c r="T350" s="39">
        <f t="shared" si="68"/>
        <v>6.5886016176859963E-2</v>
      </c>
      <c r="U350" s="39">
        <f t="shared" si="69"/>
        <v>5.8712992494980298E-4</v>
      </c>
      <c r="V350" s="39">
        <f t="shared" si="70"/>
        <v>6.529888625191016E-2</v>
      </c>
      <c r="Y350" s="37"/>
      <c r="Z350" s="37"/>
    </row>
    <row r="351" spans="1:26">
      <c r="A351" s="1">
        <v>1899.07</v>
      </c>
      <c r="B351" s="11">
        <v>6.28</v>
      </c>
      <c r="C351" s="4">
        <v>0.20580000000000001</v>
      </c>
      <c r="D351" s="11">
        <v>0.42580000000000001</v>
      </c>
      <c r="E351" s="11">
        <v>7.2310717359999996</v>
      </c>
      <c r="F351" s="4">
        <f t="shared" si="74"/>
        <v>1899.5416666666408</v>
      </c>
      <c r="G351" s="22">
        <f>G345*6/12+G357*6/12</f>
        <v>3.125</v>
      </c>
      <c r="H351" s="4">
        <f t="shared" si="71"/>
        <v>264.62412071968976</v>
      </c>
      <c r="I351" s="4">
        <f t="shared" si="72"/>
        <v>8.6719178414191322</v>
      </c>
      <c r="J351" s="33">
        <f t="shared" si="75"/>
        <v>1170.2818216395035</v>
      </c>
      <c r="K351" s="4">
        <f t="shared" si="76"/>
        <v>17.942189586376415</v>
      </c>
      <c r="L351" s="33">
        <f t="shared" si="73"/>
        <v>79.348089116894982</v>
      </c>
      <c r="M351" s="15">
        <f t="shared" si="65"/>
        <v>21.561425634523122</v>
      </c>
      <c r="N351" s="6"/>
      <c r="O351" s="7">
        <f t="shared" si="66"/>
        <v>26.307639638375726</v>
      </c>
      <c r="P351" s="7"/>
      <c r="Q351" s="46">
        <f t="shared" si="67"/>
        <v>1.0012959005826126E-2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c r="A352" s="1">
        <v>1899.08</v>
      </c>
      <c r="B352" s="11">
        <v>6.44</v>
      </c>
      <c r="C352" s="4">
        <v>0.20669999999999999</v>
      </c>
      <c r="D352" s="11">
        <v>0.43669999999999998</v>
      </c>
      <c r="E352" s="11">
        <v>7.3262127269999997</v>
      </c>
      <c r="F352" s="4">
        <f t="shared" si="74"/>
        <v>1899.6249999999741</v>
      </c>
      <c r="G352" s="22">
        <f>G345*5/12+G357*7/12</f>
        <v>3.1291666666666669</v>
      </c>
      <c r="H352" s="4">
        <f t="shared" si="71"/>
        <v>267.84207244873801</v>
      </c>
      <c r="I352" s="4">
        <f t="shared" si="72"/>
        <v>8.5967323563903957</v>
      </c>
      <c r="J352" s="33">
        <f t="shared" si="75"/>
        <v>1187.6811943764951</v>
      </c>
      <c r="K352" s="4">
        <f t="shared" si="76"/>
        <v>18.16252065813104</v>
      </c>
      <c r="L352" s="33">
        <f t="shared" si="73"/>
        <v>80.537325711834697</v>
      </c>
      <c r="M352" s="15">
        <f t="shared" si="65"/>
        <v>21.726237373055458</v>
      </c>
      <c r="N352" s="6"/>
      <c r="O352" s="7">
        <f t="shared" si="66"/>
        <v>26.466629854714569</v>
      </c>
      <c r="P352" s="7"/>
      <c r="Q352" s="46">
        <f t="shared" si="67"/>
        <v>1.0920774676827755E-2</v>
      </c>
      <c r="R352" s="22">
        <f t="shared" si="77"/>
        <v>1.0022528706686431</v>
      </c>
      <c r="S352" s="22">
        <f t="shared" si="78"/>
        <v>6.2855732727655296</v>
      </c>
      <c r="T352" s="39">
        <f t="shared" si="68"/>
        <v>6.554163428520865E-2</v>
      </c>
      <c r="U352" s="39">
        <f t="shared" si="69"/>
        <v>2.1986043489110596E-3</v>
      </c>
      <c r="V352" s="39">
        <f t="shared" si="70"/>
        <v>6.334302993629759E-2</v>
      </c>
      <c r="Y352" s="37"/>
      <c r="Z352" s="37"/>
    </row>
    <row r="353" spans="1:26">
      <c r="A353" s="1">
        <v>1899.09</v>
      </c>
      <c r="B353" s="11">
        <v>6.37</v>
      </c>
      <c r="C353" s="4">
        <v>0.20749999999999999</v>
      </c>
      <c r="D353" s="11">
        <v>0.44750000000000001</v>
      </c>
      <c r="E353" s="11">
        <v>7.6116519010000001</v>
      </c>
      <c r="F353" s="4">
        <f t="shared" si="74"/>
        <v>1899.7083333333073</v>
      </c>
      <c r="G353" s="22">
        <f>G345*4/12+G357*8/12</f>
        <v>3.1333333333333337</v>
      </c>
      <c r="H353" s="4">
        <f t="shared" si="71"/>
        <v>254.99576507761799</v>
      </c>
      <c r="I353" s="4">
        <f t="shared" si="72"/>
        <v>8.3063769628894395</v>
      </c>
      <c r="J353" s="33">
        <f t="shared" si="75"/>
        <v>1133.786722506559</v>
      </c>
      <c r="K353" s="4">
        <f t="shared" si="76"/>
        <v>17.913752727195298</v>
      </c>
      <c r="L353" s="33">
        <f t="shared" si="73"/>
        <v>79.649852169809293</v>
      </c>
      <c r="M353" s="15">
        <f t="shared" si="65"/>
        <v>20.591140514113782</v>
      </c>
      <c r="N353" s="6"/>
      <c r="O353" s="7">
        <f t="shared" si="66"/>
        <v>25.044683828420101</v>
      </c>
      <c r="P353" s="7"/>
      <c r="Q353" s="46">
        <f t="shared" si="67"/>
        <v>1.5989821882392674E-2</v>
      </c>
      <c r="R353" s="22">
        <f t="shared" si="77"/>
        <v>1.0022564128243681</v>
      </c>
      <c r="S353" s="22">
        <f t="shared" si="78"/>
        <v>6.0634919930596602</v>
      </c>
      <c r="T353" s="39">
        <f t="shared" si="68"/>
        <v>6.9918037014519818E-2</v>
      </c>
      <c r="U353" s="39">
        <f t="shared" si="69"/>
        <v>5.0290517871944829E-3</v>
      </c>
      <c r="V353" s="39">
        <f t="shared" si="70"/>
        <v>6.4888985227325335E-2</v>
      </c>
      <c r="Y353" s="37"/>
      <c r="Z353" s="37"/>
    </row>
    <row r="354" spans="1:26">
      <c r="A354" s="1">
        <v>1899.1</v>
      </c>
      <c r="B354" s="11">
        <v>6.34</v>
      </c>
      <c r="C354" s="4">
        <v>0.20830000000000001</v>
      </c>
      <c r="D354" s="11">
        <v>0.45829999999999999</v>
      </c>
      <c r="E354" s="11">
        <v>7.7067928930000003</v>
      </c>
      <c r="F354" s="4">
        <f t="shared" si="74"/>
        <v>1899.7916666666406</v>
      </c>
      <c r="G354" s="22">
        <f>G345*3/12+G357*9/12</f>
        <v>3.1374999999999997</v>
      </c>
      <c r="H354" s="4">
        <f t="shared" si="71"/>
        <v>250.66172489916426</v>
      </c>
      <c r="I354" s="4">
        <f t="shared" si="72"/>
        <v>8.235463295977274</v>
      </c>
      <c r="J354" s="33">
        <f t="shared" si="75"/>
        <v>1117.5677382566594</v>
      </c>
      <c r="K354" s="4">
        <f t="shared" si="76"/>
        <v>18.119600713136744</v>
      </c>
      <c r="L354" s="33">
        <f t="shared" si="73"/>
        <v>80.785693129814973</v>
      </c>
      <c r="M354" s="15">
        <f t="shared" si="65"/>
        <v>20.153713460686607</v>
      </c>
      <c r="N354" s="6"/>
      <c r="O354" s="7">
        <f t="shared" si="66"/>
        <v>24.476723296282415</v>
      </c>
      <c r="P354" s="7"/>
      <c r="Q354" s="46">
        <f t="shared" si="67"/>
        <v>1.824364730044304E-2</v>
      </c>
      <c r="R354" s="22">
        <f t="shared" si="77"/>
        <v>1.0022599549610702</v>
      </c>
      <c r="S354" s="22">
        <f t="shared" si="78"/>
        <v>6.0021505246741382</v>
      </c>
      <c r="T354" s="39">
        <f t="shared" si="68"/>
        <v>7.0157410592571967E-2</v>
      </c>
      <c r="U354" s="39">
        <f t="shared" si="69"/>
        <v>4.2998456729295143E-3</v>
      </c>
      <c r="V354" s="39">
        <f t="shared" si="70"/>
        <v>6.5857564919642453E-2</v>
      </c>
      <c r="Y354" s="37"/>
      <c r="Z354" s="37"/>
    </row>
    <row r="355" spans="1:26">
      <c r="A355" s="1">
        <v>1899.11</v>
      </c>
      <c r="B355" s="11">
        <v>6.46</v>
      </c>
      <c r="C355" s="4">
        <v>0.2092</v>
      </c>
      <c r="D355" s="11">
        <v>0.46920000000000001</v>
      </c>
      <c r="E355" s="11">
        <v>7.8019419829999999</v>
      </c>
      <c r="F355" s="4">
        <f t="shared" si="74"/>
        <v>1899.8749999999739</v>
      </c>
      <c r="G355" s="22">
        <f>G345*2/12+G357*10/12</f>
        <v>3.1416666666666666</v>
      </c>
      <c r="H355" s="4">
        <f t="shared" si="71"/>
        <v>252.2912890520017</v>
      </c>
      <c r="I355" s="4">
        <f t="shared" si="72"/>
        <v>8.1701761098573922</v>
      </c>
      <c r="J355" s="33">
        <f t="shared" si="75"/>
        <v>1127.8686411781446</v>
      </c>
      <c r="K355" s="4">
        <f t="shared" si="76"/>
        <v>18.324314678513808</v>
      </c>
      <c r="L355" s="33">
        <f t="shared" si="73"/>
        <v>81.91888025399156</v>
      </c>
      <c r="M355" s="15">
        <f t="shared" si="65"/>
        <v>20.196457520802294</v>
      </c>
      <c r="N355" s="6"/>
      <c r="O355" s="7">
        <f t="shared" si="66"/>
        <v>24.491414148182653</v>
      </c>
      <c r="P355" s="7"/>
      <c r="Q355" s="46">
        <f t="shared" si="67"/>
        <v>1.9324774289488672E-2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c r="A356" s="1">
        <v>1899.12</v>
      </c>
      <c r="B356" s="11">
        <v>6.02</v>
      </c>
      <c r="C356" s="4">
        <v>0.21</v>
      </c>
      <c r="D356" s="11">
        <v>0.48</v>
      </c>
      <c r="E356" s="11">
        <v>7.8970910740000004</v>
      </c>
      <c r="F356" s="4">
        <f t="shared" si="74"/>
        <v>1899.9583333333071</v>
      </c>
      <c r="G356" s="22">
        <f>G345*1/12+G357*11/12</f>
        <v>3.145833333333333</v>
      </c>
      <c r="H356" s="4">
        <f t="shared" si="71"/>
        <v>232.27464173980982</v>
      </c>
      <c r="I356" s="4">
        <f t="shared" si="72"/>
        <v>8.1026037816212728</v>
      </c>
      <c r="J356" s="33">
        <f t="shared" si="75"/>
        <v>1041.4027436548954</v>
      </c>
      <c r="K356" s="4">
        <f t="shared" si="76"/>
        <v>18.52023721513434</v>
      </c>
      <c r="L356" s="33">
        <f t="shared" si="73"/>
        <v>83.035434710024887</v>
      </c>
      <c r="M356" s="15">
        <f t="shared" si="65"/>
        <v>18.512649643600191</v>
      </c>
      <c r="N356" s="6"/>
      <c r="O356" s="7">
        <f t="shared" si="66"/>
        <v>22.419855109110493</v>
      </c>
      <c r="P356" s="7"/>
      <c r="Q356" s="46">
        <f t="shared" si="67"/>
        <v>2.3771700547836949E-2</v>
      </c>
      <c r="R356" s="22">
        <f t="shared" si="77"/>
        <v>1.0022670391774313</v>
      </c>
      <c r="S356" s="22">
        <f t="shared" si="78"/>
        <v>5.884041353198449</v>
      </c>
      <c r="T356" s="39">
        <f t="shared" si="68"/>
        <v>7.7167551102330645E-2</v>
      </c>
      <c r="U356" s="39">
        <f t="shared" si="69"/>
        <v>4.8065722079799755E-3</v>
      </c>
      <c r="V356" s="39">
        <f t="shared" si="70"/>
        <v>7.2360978894350669E-2</v>
      </c>
      <c r="Y356" s="37"/>
      <c r="Z356" s="37"/>
    </row>
    <row r="357" spans="1:26">
      <c r="A357" s="1">
        <v>1900.01</v>
      </c>
      <c r="B357" s="11">
        <v>6.1</v>
      </c>
      <c r="C357" s="4">
        <v>0.2175</v>
      </c>
      <c r="D357" s="11">
        <v>0.48</v>
      </c>
      <c r="E357" s="11">
        <v>7.8970910740000004</v>
      </c>
      <c r="F357" s="4">
        <f t="shared" si="74"/>
        <v>1900.0416666666404</v>
      </c>
      <c r="G357" s="22">
        <v>3.15</v>
      </c>
      <c r="H357" s="4">
        <f t="shared" si="71"/>
        <v>235.3613479423322</v>
      </c>
      <c r="I357" s="4">
        <f t="shared" si="72"/>
        <v>8.3919824881077485</v>
      </c>
      <c r="J357" s="33">
        <f t="shared" si="75"/>
        <v>1058.377435385981</v>
      </c>
      <c r="K357" s="4">
        <f t="shared" si="76"/>
        <v>18.52023721513434</v>
      </c>
      <c r="L357" s="33">
        <f t="shared" si="73"/>
        <v>83.282158850044425</v>
      </c>
      <c r="M357" s="15">
        <f t="shared" si="65"/>
        <v>18.674275362444778</v>
      </c>
      <c r="N357" s="6"/>
      <c r="O357" s="7">
        <f t="shared" si="66"/>
        <v>22.587334824329048</v>
      </c>
      <c r="P357" s="7"/>
      <c r="Q357" s="46">
        <f t="shared" si="67"/>
        <v>2.5737811567035224E-2</v>
      </c>
      <c r="R357" s="22">
        <f t="shared" si="77"/>
        <v>1.0029795584767995</v>
      </c>
      <c r="S357" s="22">
        <f t="shared" si="78"/>
        <v>5.8973807054677758</v>
      </c>
      <c r="T357" s="39">
        <f t="shared" si="68"/>
        <v>7.4527842689817936E-2</v>
      </c>
      <c r="U357" s="39">
        <f t="shared" si="69"/>
        <v>5.7642284691359347E-3</v>
      </c>
      <c r="V357" s="39">
        <f t="shared" si="70"/>
        <v>6.8763614220682001E-2</v>
      </c>
      <c r="Y357" s="37"/>
      <c r="Z357" s="37"/>
    </row>
    <row r="358" spans="1:26">
      <c r="A358" s="1">
        <v>1900.02</v>
      </c>
      <c r="B358" s="11">
        <v>6.21</v>
      </c>
      <c r="C358" s="4">
        <v>0.22500000000000001</v>
      </c>
      <c r="D358" s="11">
        <v>0.48</v>
      </c>
      <c r="E358" s="11">
        <v>7.9922320659999997</v>
      </c>
      <c r="F358" s="4">
        <f t="shared" si="74"/>
        <v>1900.1249999999736</v>
      </c>
      <c r="G358" s="22">
        <f>G357*11/12+G369*1/12</f>
        <v>3.145833333333333</v>
      </c>
      <c r="H358" s="4">
        <f t="shared" si="71"/>
        <v>236.75326046269493</v>
      </c>
      <c r="I358" s="4">
        <f t="shared" si="72"/>
        <v>8.5780166834309757</v>
      </c>
      <c r="J358" s="33">
        <f t="shared" si="75"/>
        <v>1067.8510969051122</v>
      </c>
      <c r="K358" s="4">
        <f t="shared" si="76"/>
        <v>18.299768924652749</v>
      </c>
      <c r="L358" s="33">
        <f t="shared" si="73"/>
        <v>82.539215219718827</v>
      </c>
      <c r="M358" s="15">
        <f t="shared" si="65"/>
        <v>18.703797417251433</v>
      </c>
      <c r="N358" s="6"/>
      <c r="O358" s="7">
        <f t="shared" si="66"/>
        <v>22.595749104853383</v>
      </c>
      <c r="P358" s="7"/>
      <c r="Q358" s="46">
        <f t="shared" si="67"/>
        <v>2.6897652963089276E-2</v>
      </c>
      <c r="R358" s="22">
        <f t="shared" si="77"/>
        <v>1.0029761561500405</v>
      </c>
      <c r="S358" s="22">
        <f t="shared" si="78"/>
        <v>5.8445396223784236</v>
      </c>
      <c r="T358" s="39">
        <f t="shared" si="68"/>
        <v>7.0080891324745709E-2</v>
      </c>
      <c r="U358" s="39">
        <f t="shared" si="69"/>
        <v>6.9493349328253462E-3</v>
      </c>
      <c r="V358" s="39">
        <f t="shared" si="70"/>
        <v>6.3131556391920363E-2</v>
      </c>
      <c r="Y358" s="37"/>
      <c r="Z358" s="37"/>
    </row>
    <row r="359" spans="1:26">
      <c r="A359" s="1">
        <v>1900.03</v>
      </c>
      <c r="B359" s="11">
        <v>6.26</v>
      </c>
      <c r="C359" s="4">
        <v>0.23250000000000001</v>
      </c>
      <c r="D359" s="11">
        <v>0.48</v>
      </c>
      <c r="E359" s="11">
        <v>7.9922320659999997</v>
      </c>
      <c r="F359" s="4">
        <f t="shared" si="74"/>
        <v>1900.2083333333069</v>
      </c>
      <c r="G359" s="22">
        <f>G357*10/12+G369*2/12</f>
        <v>3.1416666666666666</v>
      </c>
      <c r="H359" s="4">
        <f t="shared" si="71"/>
        <v>238.65948639234625</v>
      </c>
      <c r="I359" s="4">
        <f t="shared" si="72"/>
        <v>8.8639505728786752</v>
      </c>
      <c r="J359" s="33">
        <f t="shared" si="75"/>
        <v>1079.7805928548373</v>
      </c>
      <c r="K359" s="4">
        <f t="shared" si="76"/>
        <v>18.299768924652749</v>
      </c>
      <c r="L359" s="33">
        <f t="shared" si="73"/>
        <v>82.794678046377314</v>
      </c>
      <c r="M359" s="15">
        <f t="shared" si="65"/>
        <v>18.775793421238372</v>
      </c>
      <c r="N359" s="6"/>
      <c r="O359" s="7">
        <f t="shared" si="66"/>
        <v>22.658551692872038</v>
      </c>
      <c r="P359" s="7"/>
      <c r="Q359" s="46">
        <f t="shared" si="67"/>
        <v>2.6734307147491393E-2</v>
      </c>
      <c r="R359" s="22">
        <f t="shared" si="77"/>
        <v>1.0029727538422986</v>
      </c>
      <c r="S359" s="22">
        <f t="shared" si="78"/>
        <v>5.8619338849197211</v>
      </c>
      <c r="T359" s="39">
        <f t="shared" si="68"/>
        <v>6.9864224187602852E-2</v>
      </c>
      <c r="U359" s="39">
        <f t="shared" si="69"/>
        <v>5.014324075594212E-3</v>
      </c>
      <c r="V359" s="39">
        <f t="shared" si="70"/>
        <v>6.484990011200864E-2</v>
      </c>
      <c r="Y359" s="37"/>
      <c r="Z359" s="37"/>
    </row>
    <row r="360" spans="1:26">
      <c r="A360" s="1">
        <v>1900.04</v>
      </c>
      <c r="B360" s="11">
        <v>6.34</v>
      </c>
      <c r="C360" s="4">
        <v>0.24</v>
      </c>
      <c r="D360" s="11">
        <v>0.48</v>
      </c>
      <c r="E360" s="11">
        <v>7.9922320659999997</v>
      </c>
      <c r="F360" s="4">
        <f t="shared" si="74"/>
        <v>1900.2916666666401</v>
      </c>
      <c r="G360" s="22">
        <f>G357*9/12+G369*3/12</f>
        <v>3.1374999999999997</v>
      </c>
      <c r="H360" s="4">
        <f t="shared" si="71"/>
        <v>241.70944787978837</v>
      </c>
      <c r="I360" s="4">
        <f t="shared" si="72"/>
        <v>9.1498844623263746</v>
      </c>
      <c r="J360" s="33">
        <f t="shared" si="75"/>
        <v>1097.0294841144994</v>
      </c>
      <c r="K360" s="4">
        <f t="shared" si="76"/>
        <v>18.299768924652749</v>
      </c>
      <c r="L360" s="33">
        <f t="shared" si="73"/>
        <v>83.05585999605043</v>
      </c>
      <c r="M360" s="15">
        <f t="shared" si="65"/>
        <v>18.936402033322732</v>
      </c>
      <c r="N360" s="6"/>
      <c r="O360" s="7">
        <f t="shared" si="66"/>
        <v>22.830122957226422</v>
      </c>
      <c r="P360" s="7"/>
      <c r="Q360" s="46">
        <f t="shared" si="67"/>
        <v>2.6324249917931537E-2</v>
      </c>
      <c r="R360" s="22">
        <f t="shared" si="77"/>
        <v>1.0029693515535789</v>
      </c>
      <c r="S360" s="22">
        <f t="shared" si="78"/>
        <v>5.879359971399416</v>
      </c>
      <c r="T360" s="39">
        <f t="shared" si="68"/>
        <v>6.4977501499694501E-2</v>
      </c>
      <c r="U360" s="39">
        <f t="shared" si="69"/>
        <v>4.0525486625320184E-3</v>
      </c>
      <c r="V360" s="39">
        <f t="shared" si="70"/>
        <v>6.0924952837162483E-2</v>
      </c>
      <c r="Y360" s="37"/>
      <c r="Z360" s="37"/>
    </row>
    <row r="361" spans="1:26">
      <c r="A361" s="1">
        <v>1900.05</v>
      </c>
      <c r="B361" s="11">
        <v>6.04</v>
      </c>
      <c r="C361" s="4">
        <v>0.2475</v>
      </c>
      <c r="D361" s="11">
        <v>0.48</v>
      </c>
      <c r="E361" s="11">
        <v>7.8019419829999999</v>
      </c>
      <c r="F361" s="4">
        <f t="shared" si="74"/>
        <v>1900.3749999999734</v>
      </c>
      <c r="G361" s="22">
        <f>G357*8/12+G369*4/12</f>
        <v>3.1333333333333337</v>
      </c>
      <c r="H361" s="4">
        <f t="shared" si="71"/>
        <v>235.88844982571058</v>
      </c>
      <c r="I361" s="4">
        <f t="shared" si="72"/>
        <v>9.6659588297787025</v>
      </c>
      <c r="J361" s="33">
        <f t="shared" si="75"/>
        <v>1074.2659841567972</v>
      </c>
      <c r="K361" s="4">
        <f t="shared" si="76"/>
        <v>18.746101972904153</v>
      </c>
      <c r="L361" s="33">
        <f t="shared" si="73"/>
        <v>85.37213119126865</v>
      </c>
      <c r="M361" s="15">
        <f t="shared" si="65"/>
        <v>18.403197016950422</v>
      </c>
      <c r="N361" s="6"/>
      <c r="O361" s="7">
        <f t="shared" si="66"/>
        <v>22.172115694151763</v>
      </c>
      <c r="P361" s="7"/>
      <c r="Q361" s="46">
        <f t="shared" si="67"/>
        <v>2.4232858651637636E-2</v>
      </c>
      <c r="R361" s="22">
        <f t="shared" si="77"/>
        <v>1.0029659492838876</v>
      </c>
      <c r="S361" s="22">
        <f t="shared" si="78"/>
        <v>6.040641788323442</v>
      </c>
      <c r="T361" s="39">
        <f t="shared" si="68"/>
        <v>6.7875138801264612E-2</v>
      </c>
      <c r="U361" s="39">
        <f t="shared" si="69"/>
        <v>3.509766605165332E-3</v>
      </c>
      <c r="V361" s="39">
        <f t="shared" si="70"/>
        <v>6.436537219609928E-2</v>
      </c>
      <c r="Y361" s="37"/>
      <c r="Z361" s="37"/>
    </row>
    <row r="362" spans="1:26">
      <c r="A362" s="1">
        <v>1900.06</v>
      </c>
      <c r="B362" s="11">
        <v>5.86</v>
      </c>
      <c r="C362" s="4">
        <v>0.255</v>
      </c>
      <c r="D362" s="11">
        <v>0.48</v>
      </c>
      <c r="E362" s="11">
        <v>7.7067928930000003</v>
      </c>
      <c r="F362" s="4">
        <f t="shared" si="74"/>
        <v>1900.4583333333067</v>
      </c>
      <c r="G362" s="22">
        <f>G357*7/12+G369*5/12</f>
        <v>3.1291666666666669</v>
      </c>
      <c r="H362" s="4">
        <f t="shared" si="71"/>
        <v>231.68418105821809</v>
      </c>
      <c r="I362" s="4">
        <f t="shared" si="72"/>
        <v>10.081820165502663</v>
      </c>
      <c r="J362" s="33">
        <f t="shared" si="75"/>
        <v>1058.9453673313806</v>
      </c>
      <c r="K362" s="4">
        <f t="shared" si="76"/>
        <v>18.97754384094619</v>
      </c>
      <c r="L362" s="33">
        <f t="shared" si="73"/>
        <v>86.739552272877575</v>
      </c>
      <c r="M362" s="15">
        <f t="shared" si="65"/>
        <v>17.992711584303979</v>
      </c>
      <c r="N362" s="6"/>
      <c r="O362" s="7">
        <f t="shared" si="66"/>
        <v>21.667091326067716</v>
      </c>
      <c r="P362" s="7"/>
      <c r="Q362" s="46">
        <f t="shared" si="67"/>
        <v>2.4286393111291112E-2</v>
      </c>
      <c r="R362" s="22">
        <f t="shared" si="77"/>
        <v>1.0029625470332306</v>
      </c>
      <c r="S362" s="22">
        <f t="shared" si="78"/>
        <v>6.1333577886333934</v>
      </c>
      <c r="T362" s="39">
        <f t="shared" si="68"/>
        <v>6.5611536216921396E-2</v>
      </c>
      <c r="U362" s="39">
        <f t="shared" si="69"/>
        <v>3.2222961753032298E-3</v>
      </c>
      <c r="V362" s="39">
        <f t="shared" si="70"/>
        <v>6.2389240041618166E-2</v>
      </c>
      <c r="Y362" s="37"/>
      <c r="Z362" s="37"/>
    </row>
    <row r="363" spans="1:26">
      <c r="A363" s="1">
        <v>1900.07</v>
      </c>
      <c r="B363" s="11">
        <v>5.86</v>
      </c>
      <c r="C363" s="4">
        <v>0.26250000000000001</v>
      </c>
      <c r="D363" s="11">
        <v>0.48</v>
      </c>
      <c r="E363" s="11">
        <v>7.8019419829999999</v>
      </c>
      <c r="F363" s="4">
        <f t="shared" si="74"/>
        <v>1900.5416666666399</v>
      </c>
      <c r="G363" s="22">
        <f>G357*6/12+G369*6/12</f>
        <v>3.125</v>
      </c>
      <c r="H363" s="4">
        <f t="shared" si="71"/>
        <v>228.85866158587152</v>
      </c>
      <c r="I363" s="4">
        <f t="shared" si="72"/>
        <v>10.251774516431958</v>
      </c>
      <c r="J363" s="33">
        <f t="shared" si="75"/>
        <v>1049.9356959829959</v>
      </c>
      <c r="K363" s="4">
        <f t="shared" si="76"/>
        <v>18.746101972904153</v>
      </c>
      <c r="L363" s="33">
        <f t="shared" si="73"/>
        <v>86.001558715330717</v>
      </c>
      <c r="M363" s="15">
        <f t="shared" si="65"/>
        <v>17.689545468952804</v>
      </c>
      <c r="N363" s="6"/>
      <c r="O363" s="7">
        <f t="shared" si="66"/>
        <v>21.293889709957178</v>
      </c>
      <c r="P363" s="7"/>
      <c r="Q363" s="46">
        <f t="shared" si="67"/>
        <v>2.6508372245072735E-2</v>
      </c>
      <c r="R363" s="22">
        <f t="shared" si="77"/>
        <v>1.0029591448016137</v>
      </c>
      <c r="S363" s="22">
        <f t="shared" si="78"/>
        <v>6.0765067886138704</v>
      </c>
      <c r="T363" s="39">
        <f t="shared" si="68"/>
        <v>6.1471772979990513E-2</v>
      </c>
      <c r="U363" s="39">
        <f t="shared" si="69"/>
        <v>4.4382347403240097E-3</v>
      </c>
      <c r="V363" s="39">
        <f t="shared" si="70"/>
        <v>5.7033538239666504E-2</v>
      </c>
      <c r="Y363" s="37"/>
      <c r="Z363" s="37"/>
    </row>
    <row r="364" spans="1:26">
      <c r="A364" s="1">
        <v>1900.08</v>
      </c>
      <c r="B364" s="11">
        <v>5.94</v>
      </c>
      <c r="C364" s="4">
        <v>0.27</v>
      </c>
      <c r="D364" s="11">
        <v>0.48</v>
      </c>
      <c r="E364" s="11">
        <v>7.7067928930000003</v>
      </c>
      <c r="F364" s="4">
        <f t="shared" si="74"/>
        <v>1900.6249999999732</v>
      </c>
      <c r="G364" s="22">
        <f>G357*5/12+G369*7/12</f>
        <v>3.1208333333333336</v>
      </c>
      <c r="H364" s="4">
        <f t="shared" si="71"/>
        <v>234.84710503170911</v>
      </c>
      <c r="I364" s="4">
        <f t="shared" si="72"/>
        <v>10.674868410532232</v>
      </c>
      <c r="J364" s="33">
        <f t="shared" si="75"/>
        <v>1081.4899936004169</v>
      </c>
      <c r="K364" s="4">
        <f t="shared" si="76"/>
        <v>18.97754384094619</v>
      </c>
      <c r="L364" s="33">
        <f t="shared" si="73"/>
        <v>87.393130795993287</v>
      </c>
      <c r="M364" s="15">
        <f t="shared" si="65"/>
        <v>18.06961466678419</v>
      </c>
      <c r="N364" s="6"/>
      <c r="O364" s="7">
        <f t="shared" si="66"/>
        <v>21.745469843487982</v>
      </c>
      <c r="P364" s="7"/>
      <c r="Q364" s="46">
        <f t="shared" si="67"/>
        <v>2.0503000596817957E-2</v>
      </c>
      <c r="R364" s="22">
        <f t="shared" si="77"/>
        <v>1.002955742589043</v>
      </c>
      <c r="S364" s="22">
        <f t="shared" si="78"/>
        <v>6.1697314120995834</v>
      </c>
      <c r="T364" s="39">
        <f t="shared" si="68"/>
        <v>6.2362729619005242E-2</v>
      </c>
      <c r="U364" s="39">
        <f t="shared" si="69"/>
        <v>4.1614673758820775E-3</v>
      </c>
      <c r="V364" s="39">
        <f t="shared" si="70"/>
        <v>5.8201262243123164E-2</v>
      </c>
      <c r="Y364" s="37"/>
      <c r="Z364" s="37"/>
    </row>
    <row r="365" spans="1:26">
      <c r="A365" s="1">
        <v>1900.09</v>
      </c>
      <c r="B365" s="11">
        <v>5.8</v>
      </c>
      <c r="C365" s="4">
        <v>0.27750000000000002</v>
      </c>
      <c r="D365" s="11">
        <v>0.48</v>
      </c>
      <c r="E365" s="11">
        <v>7.8019419829999999</v>
      </c>
      <c r="F365" s="4">
        <f t="shared" si="74"/>
        <v>1900.7083333333064</v>
      </c>
      <c r="G365" s="22">
        <f>G357*4/12+G369*8/12</f>
        <v>3.1166666666666671</v>
      </c>
      <c r="H365" s="4">
        <f t="shared" si="71"/>
        <v>226.51539883925849</v>
      </c>
      <c r="I365" s="4">
        <f t="shared" si="72"/>
        <v>10.837590203085213</v>
      </c>
      <c r="J365" s="33">
        <f t="shared" si="75"/>
        <v>1047.2808084553797</v>
      </c>
      <c r="K365" s="4">
        <f t="shared" si="76"/>
        <v>18.746101972904153</v>
      </c>
      <c r="L365" s="33">
        <f t="shared" si="73"/>
        <v>86.671515182514185</v>
      </c>
      <c r="M365" s="15">
        <f t="shared" si="65"/>
        <v>17.341874151224719</v>
      </c>
      <c r="N365" s="6"/>
      <c r="O365" s="7">
        <f t="shared" si="66"/>
        <v>20.869225953924758</v>
      </c>
      <c r="P365" s="7"/>
      <c r="Q365" s="46">
        <f t="shared" si="67"/>
        <v>2.2910446651602391E-2</v>
      </c>
      <c r="R365" s="22">
        <f t="shared" si="77"/>
        <v>1.0029523403955243</v>
      </c>
      <c r="S365" s="22">
        <f t="shared" si="78"/>
        <v>6.1125017899833409</v>
      </c>
      <c r="T365" s="39">
        <f t="shared" si="68"/>
        <v>6.8005415438333605E-2</v>
      </c>
      <c r="U365" s="39">
        <f t="shared" si="69"/>
        <v>6.361776127812524E-3</v>
      </c>
      <c r="V365" s="39">
        <f t="shared" si="70"/>
        <v>6.1643639310521081E-2</v>
      </c>
      <c r="Y365" s="37"/>
      <c r="Z365" s="37"/>
    </row>
    <row r="366" spans="1:26">
      <c r="A366" s="1">
        <v>1900.1</v>
      </c>
      <c r="B366" s="11">
        <v>6.01</v>
      </c>
      <c r="C366" s="4">
        <v>0.28499999999999998</v>
      </c>
      <c r="D366" s="11">
        <v>0.48</v>
      </c>
      <c r="E366" s="11">
        <v>7.7067928930000003</v>
      </c>
      <c r="F366" s="4">
        <f t="shared" si="74"/>
        <v>1900.7916666666397</v>
      </c>
      <c r="G366" s="22">
        <f>G357*3/12+G369*9/12</f>
        <v>3.1125000000000003</v>
      </c>
      <c r="H366" s="4">
        <f t="shared" si="71"/>
        <v>237.61466350851376</v>
      </c>
      <c r="I366" s="4">
        <f t="shared" si="72"/>
        <v>11.267916655561798</v>
      </c>
      <c r="J366" s="33">
        <f t="shared" si="75"/>
        <v>1102.9389948129947</v>
      </c>
      <c r="K366" s="4">
        <f t="shared" si="76"/>
        <v>18.97754384094619</v>
      </c>
      <c r="L366" s="33">
        <f t="shared" si="73"/>
        <v>88.088305742136015</v>
      </c>
      <c r="M366" s="15">
        <f t="shared" si="65"/>
        <v>18.102398784556055</v>
      </c>
      <c r="N366" s="6"/>
      <c r="O366" s="7">
        <f t="shared" si="66"/>
        <v>21.784692525130055</v>
      </c>
      <c r="P366" s="7"/>
      <c r="Q366" s="46">
        <f t="shared" si="67"/>
        <v>1.930761348008881E-2</v>
      </c>
      <c r="R366" s="22">
        <f t="shared" si="77"/>
        <v>1.0029489382210637</v>
      </c>
      <c r="S366" s="22">
        <f t="shared" si="78"/>
        <v>6.2062365365613328</v>
      </c>
      <c r="T366" s="39">
        <f t="shared" si="68"/>
        <v>7.0915077956436479E-2</v>
      </c>
      <c r="U366" s="39">
        <f t="shared" si="69"/>
        <v>8.1191790509469453E-3</v>
      </c>
      <c r="V366" s="39">
        <f t="shared" si="70"/>
        <v>6.2795898905489533E-2</v>
      </c>
      <c r="Y366" s="37"/>
      <c r="Z366" s="37"/>
    </row>
    <row r="367" spans="1:26">
      <c r="A367" s="1">
        <v>1900.11</v>
      </c>
      <c r="B367" s="11">
        <v>6.48</v>
      </c>
      <c r="C367" s="4">
        <v>0.29249999999999998</v>
      </c>
      <c r="D367" s="11">
        <v>0.48</v>
      </c>
      <c r="E367" s="11">
        <v>7.7067928930000003</v>
      </c>
      <c r="F367" s="4">
        <f t="shared" si="74"/>
        <v>1900.8749999999729</v>
      </c>
      <c r="G367" s="22">
        <f>G357*2/12+G369*10/12</f>
        <v>3.1083333333333334</v>
      </c>
      <c r="H367" s="4">
        <f t="shared" si="71"/>
        <v>256.19684185277356</v>
      </c>
      <c r="I367" s="4">
        <f t="shared" si="72"/>
        <v>11.564440778076584</v>
      </c>
      <c r="J367" s="33">
        <f t="shared" si="75"/>
        <v>1193.6653617948039</v>
      </c>
      <c r="K367" s="4">
        <f t="shared" si="76"/>
        <v>18.97754384094619</v>
      </c>
      <c r="L367" s="33">
        <f t="shared" si="73"/>
        <v>88.419656429244725</v>
      </c>
      <c r="M367" s="15">
        <f t="shared" si="65"/>
        <v>19.419584603760757</v>
      </c>
      <c r="N367" s="6"/>
      <c r="O367" s="7">
        <f t="shared" si="66"/>
        <v>23.365476491847225</v>
      </c>
      <c r="P367" s="7"/>
      <c r="Q367" s="46">
        <f t="shared" si="67"/>
        <v>1.7974812589310531E-2</v>
      </c>
      <c r="R367" s="22">
        <f t="shared" si="77"/>
        <v>1.0029455360656672</v>
      </c>
      <c r="S367" s="22">
        <f t="shared" si="78"/>
        <v>6.2245383446929603</v>
      </c>
      <c r="T367" s="39">
        <f t="shared" si="68"/>
        <v>6.4984250533232757E-2</v>
      </c>
      <c r="U367" s="39">
        <f t="shared" si="69"/>
        <v>1.0166633797672686E-2</v>
      </c>
      <c r="V367" s="39">
        <f t="shared" si="70"/>
        <v>5.4817616735560071E-2</v>
      </c>
      <c r="Y367" s="37"/>
      <c r="Z367" s="37"/>
    </row>
    <row r="368" spans="1:26">
      <c r="A368" s="1">
        <v>1900.12</v>
      </c>
      <c r="B368" s="11">
        <v>6.87</v>
      </c>
      <c r="C368" s="4">
        <v>0.3</v>
      </c>
      <c r="D368" s="11">
        <v>0.48</v>
      </c>
      <c r="E368" s="11">
        <v>7.6116519010000001</v>
      </c>
      <c r="F368" s="4">
        <f t="shared" si="74"/>
        <v>1900.9583333333062</v>
      </c>
      <c r="G368" s="22">
        <f>G357*1/12+G369*11/12</f>
        <v>3.104166666666667</v>
      </c>
      <c r="H368" s="4">
        <f t="shared" si="71"/>
        <v>275.01113125325514</v>
      </c>
      <c r="I368" s="4">
        <f t="shared" si="72"/>
        <v>12.009219705382321</v>
      </c>
      <c r="J368" s="33">
        <f t="shared" si="75"/>
        <v>1285.9871400745888</v>
      </c>
      <c r="K368" s="4">
        <f t="shared" si="76"/>
        <v>19.214751528611718</v>
      </c>
      <c r="L368" s="33">
        <f t="shared" si="73"/>
        <v>89.850629874207101</v>
      </c>
      <c r="M368" s="15">
        <f t="shared" si="65"/>
        <v>20.74405116087085</v>
      </c>
      <c r="N368" s="6"/>
      <c r="O368" s="7">
        <f t="shared" si="66"/>
        <v>24.951139917086628</v>
      </c>
      <c r="P368" s="7"/>
      <c r="Q368" s="46">
        <f t="shared" si="67"/>
        <v>1.3490267445614518E-2</v>
      </c>
      <c r="R368" s="22">
        <f t="shared" si="77"/>
        <v>1.0029421339293405</v>
      </c>
      <c r="S368" s="22">
        <f t="shared" si="78"/>
        <v>6.3209050393635424</v>
      </c>
      <c r="T368" s="39">
        <f t="shared" si="68"/>
        <v>5.4545251575951914E-2</v>
      </c>
      <c r="U368" s="39">
        <f t="shared" si="69"/>
        <v>8.900918904485966E-3</v>
      </c>
      <c r="V368" s="39">
        <f t="shared" si="70"/>
        <v>4.5644332671465948E-2</v>
      </c>
      <c r="Y368" s="37"/>
      <c r="Z368" s="37"/>
    </row>
    <row r="369" spans="1:26">
      <c r="A369" s="1">
        <v>1901.01</v>
      </c>
      <c r="B369" s="11">
        <v>7.07</v>
      </c>
      <c r="C369" s="4">
        <v>0.30170000000000002</v>
      </c>
      <c r="D369" s="11">
        <v>0.48170000000000002</v>
      </c>
      <c r="E369" s="11">
        <v>7.7067928930000003</v>
      </c>
      <c r="F369" s="4">
        <f t="shared" si="74"/>
        <v>1901.0416666666395</v>
      </c>
      <c r="G369" s="22">
        <v>3.1</v>
      </c>
      <c r="H369" s="4">
        <f t="shared" si="71"/>
        <v>279.5234061572699</v>
      </c>
      <c r="I369" s="4">
        <f t="shared" si="72"/>
        <v>11.928177035028055</v>
      </c>
      <c r="J369" s="33">
        <f t="shared" si="75"/>
        <v>1311.7352530912276</v>
      </c>
      <c r="K369" s="4">
        <f t="shared" si="76"/>
        <v>19.044755975382873</v>
      </c>
      <c r="L369" s="33">
        <f t="shared" si="73"/>
        <v>89.372400482891706</v>
      </c>
      <c r="M369" s="15">
        <f t="shared" si="65"/>
        <v>20.97858183453619</v>
      </c>
      <c r="N369" s="6"/>
      <c r="O369" s="7">
        <f t="shared" si="66"/>
        <v>25.223107928844335</v>
      </c>
      <c r="P369" s="7"/>
      <c r="Q369" s="46">
        <f t="shared" si="67"/>
        <v>1.5441362892157348E-2</v>
      </c>
      <c r="R369" s="22">
        <f t="shared" si="77"/>
        <v>1.0020149873405235</v>
      </c>
      <c r="S369" s="22">
        <f t="shared" si="78"/>
        <v>6.2612403151929579</v>
      </c>
      <c r="T369" s="39">
        <f t="shared" si="68"/>
        <v>5.5432556751338513E-2</v>
      </c>
      <c r="U369" s="39">
        <f t="shared" si="69"/>
        <v>1.0144103392990989E-2</v>
      </c>
      <c r="V369" s="39">
        <f t="shared" si="70"/>
        <v>4.5288453358347525E-2</v>
      </c>
      <c r="Y369" s="37"/>
      <c r="Z369" s="37"/>
    </row>
    <row r="370" spans="1:26">
      <c r="A370" s="1">
        <v>1901.02</v>
      </c>
      <c r="B370" s="11">
        <v>7.25</v>
      </c>
      <c r="C370" s="4">
        <v>0.30330000000000001</v>
      </c>
      <c r="D370" s="11">
        <v>0.48330000000000001</v>
      </c>
      <c r="E370" s="11">
        <v>7.6116519010000001</v>
      </c>
      <c r="F370" s="4">
        <f t="shared" si="74"/>
        <v>1901.1249999999727</v>
      </c>
      <c r="G370" s="22">
        <f>G369*11/12+G381*1/12</f>
        <v>3.1066666666666669</v>
      </c>
      <c r="H370" s="4">
        <f t="shared" si="71"/>
        <v>290.22280954673943</v>
      </c>
      <c r="I370" s="4">
        <f t="shared" si="72"/>
        <v>12.141321122141527</v>
      </c>
      <c r="J370" s="33">
        <f t="shared" si="75"/>
        <v>1366.6929686857216</v>
      </c>
      <c r="K370" s="4">
        <f t="shared" si="76"/>
        <v>19.346852945370919</v>
      </c>
      <c r="L370" s="33">
        <f t="shared" si="73"/>
        <v>91.106580933215071</v>
      </c>
      <c r="M370" s="15">
        <f t="shared" si="65"/>
        <v>21.679149848206187</v>
      </c>
      <c r="N370" s="6"/>
      <c r="O370" s="7">
        <f t="shared" si="66"/>
        <v>26.053251360808819</v>
      </c>
      <c r="P370" s="7"/>
      <c r="Q370" s="46">
        <f t="shared" si="67"/>
        <v>1.1385946036258691E-2</v>
      </c>
      <c r="R370" s="22">
        <f t="shared" si="77"/>
        <v>1.0020207222232298</v>
      </c>
      <c r="S370" s="22">
        <f t="shared" si="78"/>
        <v>6.3522760047961331</v>
      </c>
      <c r="T370" s="39">
        <f t="shared" si="68"/>
        <v>5.6660563453841739E-2</v>
      </c>
      <c r="U370" s="39">
        <f t="shared" si="69"/>
        <v>1.2175146255171132E-2</v>
      </c>
      <c r="V370" s="39">
        <f t="shared" si="70"/>
        <v>4.4485417198670607E-2</v>
      </c>
      <c r="Y370" s="37"/>
      <c r="Z370" s="37"/>
    </row>
    <row r="371" spans="1:26">
      <c r="A371" s="1">
        <v>1901.03</v>
      </c>
      <c r="B371" s="11">
        <v>7.51</v>
      </c>
      <c r="C371" s="4">
        <v>0.30499999999999999</v>
      </c>
      <c r="D371" s="11">
        <v>0.48499999999999999</v>
      </c>
      <c r="E371" s="11">
        <v>7.6116519010000001</v>
      </c>
      <c r="F371" s="4">
        <f t="shared" si="74"/>
        <v>1901.208333333306</v>
      </c>
      <c r="G371" s="22">
        <f>G369*10/12+G381*2/12</f>
        <v>3.1133333333333333</v>
      </c>
      <c r="H371" s="4">
        <f t="shared" si="71"/>
        <v>300.63079995807084</v>
      </c>
      <c r="I371" s="4">
        <f t="shared" si="72"/>
        <v>12.209373367138694</v>
      </c>
      <c r="J371" s="33">
        <f t="shared" si="75"/>
        <v>1420.4966861311079</v>
      </c>
      <c r="K371" s="4">
        <f t="shared" si="76"/>
        <v>19.414905190368085</v>
      </c>
      <c r="L371" s="33">
        <f t="shared" si="73"/>
        <v>91.736470409265934</v>
      </c>
      <c r="M371" s="15">
        <f t="shared" si="65"/>
        <v>22.347583950683855</v>
      </c>
      <c r="N371" s="6"/>
      <c r="O371" s="7">
        <f t="shared" si="66"/>
        <v>26.840868787784984</v>
      </c>
      <c r="P371" s="7"/>
      <c r="Q371" s="46">
        <f t="shared" si="67"/>
        <v>8.7471301208263824E-3</v>
      </c>
      <c r="R371" s="22">
        <f t="shared" si="77"/>
        <v>1.002026457027879</v>
      </c>
      <c r="S371" s="22">
        <f t="shared" si="78"/>
        <v>6.3651121900871139</v>
      </c>
      <c r="T371" s="39">
        <f t="shared" si="68"/>
        <v>5.0682384470588371E-2</v>
      </c>
      <c r="U371" s="39">
        <f t="shared" si="69"/>
        <v>1.1214684565742816E-2</v>
      </c>
      <c r="V371" s="39">
        <f t="shared" si="70"/>
        <v>3.9467699904845555E-2</v>
      </c>
      <c r="Y371" s="37"/>
      <c r="Z371" s="37"/>
    </row>
    <row r="372" spans="1:26">
      <c r="A372" s="1">
        <v>1901.04</v>
      </c>
      <c r="B372" s="11">
        <v>8.14</v>
      </c>
      <c r="C372" s="4">
        <v>0.30669999999999997</v>
      </c>
      <c r="D372" s="11">
        <v>0.48670000000000002</v>
      </c>
      <c r="E372" s="11">
        <v>7.5165028100000004</v>
      </c>
      <c r="F372" s="4">
        <f t="shared" si="74"/>
        <v>1901.2916666666392</v>
      </c>
      <c r="G372" s="22">
        <f>G369*9/12+G381*3/12</f>
        <v>3.12</v>
      </c>
      <c r="H372" s="4">
        <f t="shared" si="71"/>
        <v>329.97499804034538</v>
      </c>
      <c r="I372" s="4">
        <f t="shared" si="72"/>
        <v>12.432841756630701</v>
      </c>
      <c r="J372" s="33">
        <f t="shared" si="75"/>
        <v>1564.0450861906002</v>
      </c>
      <c r="K372" s="4">
        <f t="shared" si="76"/>
        <v>19.729586185041288</v>
      </c>
      <c r="L372" s="33">
        <f t="shared" si="73"/>
        <v>93.516061848767208</v>
      </c>
      <c r="M372" s="15">
        <f t="shared" si="65"/>
        <v>24.409716994827217</v>
      </c>
      <c r="N372" s="6"/>
      <c r="O372" s="7">
        <f t="shared" si="66"/>
        <v>29.293804989254259</v>
      </c>
      <c r="P372" s="7"/>
      <c r="Q372" s="46">
        <f t="shared" si="67"/>
        <v>2.4736219890210964E-3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c r="A373" s="1">
        <v>1901.05</v>
      </c>
      <c r="B373" s="11">
        <v>7.73</v>
      </c>
      <c r="C373" s="4">
        <v>0.30830000000000002</v>
      </c>
      <c r="D373" s="11">
        <v>0.48830000000000001</v>
      </c>
      <c r="E373" s="11">
        <v>7.5165028100000004</v>
      </c>
      <c r="F373" s="4">
        <f t="shared" si="74"/>
        <v>1901.3749999999725</v>
      </c>
      <c r="G373" s="22">
        <f>G369*8/12+G381*4/12</f>
        <v>3.1266666666666669</v>
      </c>
      <c r="H373" s="4">
        <f t="shared" si="71"/>
        <v>313.35463573118795</v>
      </c>
      <c r="I373" s="4">
        <f t="shared" si="72"/>
        <v>12.497701707105465</v>
      </c>
      <c r="J373" s="33">
        <f t="shared" si="75"/>
        <v>1490.2028797615953</v>
      </c>
      <c r="K373" s="4">
        <f t="shared" si="76"/>
        <v>19.794446135516047</v>
      </c>
      <c r="L373" s="33">
        <f t="shared" si="73"/>
        <v>94.135325509390285</v>
      </c>
      <c r="M373" s="15">
        <f t="shared" si="65"/>
        <v>23.06401268486357</v>
      </c>
      <c r="N373" s="6"/>
      <c r="O373" s="7">
        <f t="shared" si="66"/>
        <v>27.6611020453511</v>
      </c>
      <c r="P373" s="7"/>
      <c r="Q373" s="46">
        <f t="shared" si="67"/>
        <v>5.9728054263650798E-3</v>
      </c>
      <c r="R373" s="22">
        <f t="shared" si="77"/>
        <v>1.0020379264031627</v>
      </c>
      <c r="S373" s="22">
        <f t="shared" si="78"/>
        <v>6.4718735029891157</v>
      </c>
      <c r="T373" s="39">
        <f t="shared" si="68"/>
        <v>5.1684839948394901E-2</v>
      </c>
      <c r="U373" s="39">
        <f t="shared" si="69"/>
        <v>1.3409081904786735E-2</v>
      </c>
      <c r="V373" s="39">
        <f t="shared" si="70"/>
        <v>3.8275758043608166E-2</v>
      </c>
      <c r="Y373" s="37"/>
      <c r="Z373" s="37"/>
    </row>
    <row r="374" spans="1:26">
      <c r="A374" s="1">
        <v>1901.06</v>
      </c>
      <c r="B374" s="11">
        <v>8.5</v>
      </c>
      <c r="C374" s="4">
        <v>0.31</v>
      </c>
      <c r="D374" s="11">
        <v>0.49</v>
      </c>
      <c r="E374" s="11">
        <v>7.5165028100000004</v>
      </c>
      <c r="F374" s="4">
        <f t="shared" si="74"/>
        <v>1901.4583333333057</v>
      </c>
      <c r="G374" s="22">
        <f>G369*7/12+G381*5/12</f>
        <v>3.1333333333333333</v>
      </c>
      <c r="H374" s="4">
        <f t="shared" si="71"/>
        <v>344.56848689716651</v>
      </c>
      <c r="I374" s="4">
        <f t="shared" si="72"/>
        <v>12.566615404484896</v>
      </c>
      <c r="J374" s="33">
        <f t="shared" si="75"/>
        <v>1643.6250175550756</v>
      </c>
      <c r="K374" s="4">
        <f t="shared" si="76"/>
        <v>19.863359832895483</v>
      </c>
      <c r="L374" s="33">
        <f t="shared" si="73"/>
        <v>94.750148070822021</v>
      </c>
      <c r="M374" s="15">
        <f t="shared" si="65"/>
        <v>25.23846620596035</v>
      </c>
      <c r="N374" s="6"/>
      <c r="O374" s="7">
        <f t="shared" si="66"/>
        <v>30.240388110984224</v>
      </c>
      <c r="P374" s="7"/>
      <c r="Q374" s="46">
        <f t="shared" si="67"/>
        <v>4.5684933621027921E-3</v>
      </c>
      <c r="R374" s="22">
        <f t="shared" si="77"/>
        <v>1.0020436609738748</v>
      </c>
      <c r="S374" s="22">
        <f t="shared" si="78"/>
        <v>6.4850627048787866</v>
      </c>
      <c r="T374" s="39">
        <f t="shared" si="68"/>
        <v>4.3920055045181705E-2</v>
      </c>
      <c r="U374" s="39">
        <f t="shared" si="69"/>
        <v>1.3518520118390498E-2</v>
      </c>
      <c r="V374" s="39">
        <f t="shared" si="70"/>
        <v>3.0401534926791207E-2</v>
      </c>
      <c r="Y374" s="37"/>
      <c r="Z374" s="37"/>
    </row>
    <row r="375" spans="1:26">
      <c r="A375" s="1">
        <v>1901.07</v>
      </c>
      <c r="B375" s="11">
        <v>7.93</v>
      </c>
      <c r="C375" s="4">
        <v>0.31169999999999998</v>
      </c>
      <c r="D375" s="11">
        <v>0.49170000000000003</v>
      </c>
      <c r="E375" s="11">
        <v>7.6116519010000001</v>
      </c>
      <c r="F375" s="4">
        <f t="shared" si="74"/>
        <v>1901.541666666639</v>
      </c>
      <c r="G375" s="22">
        <f>G369*6/12+G381*6/12</f>
        <v>3.14</v>
      </c>
      <c r="H375" s="4">
        <f t="shared" si="71"/>
        <v>317.443707545606</v>
      </c>
      <c r="I375" s="4">
        <f t="shared" si="72"/>
        <v>12.477579273892232</v>
      </c>
      <c r="J375" s="33">
        <f t="shared" si="75"/>
        <v>1519.1971342348668</v>
      </c>
      <c r="K375" s="4">
        <f t="shared" si="76"/>
        <v>19.683111097121625</v>
      </c>
      <c r="L375" s="33">
        <f t="shared" si="73"/>
        <v>94.197885359808836</v>
      </c>
      <c r="M375" s="15">
        <f t="shared" si="65"/>
        <v>23.144848553708105</v>
      </c>
      <c r="N375" s="6"/>
      <c r="O375" s="7">
        <f t="shared" si="66"/>
        <v>27.711150600769948</v>
      </c>
      <c r="P375" s="7"/>
      <c r="Q375" s="46">
        <f t="shared" si="67"/>
        <v>1.0564738337857378E-2</v>
      </c>
      <c r="R375" s="22">
        <f t="shared" si="77"/>
        <v>1.0020493954666856</v>
      </c>
      <c r="S375" s="22">
        <f t="shared" si="78"/>
        <v>6.4170840860107097</v>
      </c>
      <c r="T375" s="39">
        <f t="shared" si="68"/>
        <v>5.1025249768652969E-2</v>
      </c>
      <c r="U375" s="39">
        <f t="shared" si="69"/>
        <v>1.3807567083109928E-2</v>
      </c>
      <c r="V375" s="39">
        <f t="shared" si="70"/>
        <v>3.7217682685543041E-2</v>
      </c>
      <c r="Y375" s="37"/>
      <c r="Z375" s="37"/>
    </row>
    <row r="376" spans="1:26">
      <c r="A376" s="1">
        <v>1901.08</v>
      </c>
      <c r="B376" s="11">
        <v>8.0399999999999991</v>
      </c>
      <c r="C376" s="4">
        <v>0.31330000000000002</v>
      </c>
      <c r="D376" s="11">
        <v>0.49330000000000002</v>
      </c>
      <c r="E376" s="11">
        <v>7.7067928930000003</v>
      </c>
      <c r="F376" s="4">
        <f t="shared" si="74"/>
        <v>1901.6249999999723</v>
      </c>
      <c r="G376" s="22">
        <f>G369*5/12+G381*7/12</f>
        <v>3.1466666666666669</v>
      </c>
      <c r="H376" s="4">
        <f t="shared" si="71"/>
        <v>317.87385933584864</v>
      </c>
      <c r="I376" s="4">
        <f t="shared" si="72"/>
        <v>12.386801011184254</v>
      </c>
      <c r="J376" s="33">
        <f t="shared" si="75"/>
        <v>1526.1957023718041</v>
      </c>
      <c r="K376" s="4">
        <f t="shared" si="76"/>
        <v>19.503379951539078</v>
      </c>
      <c r="L376" s="33">
        <f t="shared" si="73"/>
        <v>93.640838305971556</v>
      </c>
      <c r="M376" s="15">
        <f t="shared" si="65"/>
        <v>23.077177713844378</v>
      </c>
      <c r="N376" s="6"/>
      <c r="O376" s="7">
        <f t="shared" si="66"/>
        <v>27.608909472820393</v>
      </c>
      <c r="P376" s="7"/>
      <c r="Q376" s="46">
        <f t="shared" si="67"/>
        <v>1.1866188520390432E-2</v>
      </c>
      <c r="R376" s="22">
        <f t="shared" si="77"/>
        <v>1.0020551298816345</v>
      </c>
      <c r="S376" s="22">
        <f t="shared" si="78"/>
        <v>6.3508534463798201</v>
      </c>
      <c r="T376" s="39">
        <f t="shared" si="68"/>
        <v>4.2542649586514658E-2</v>
      </c>
      <c r="U376" s="39">
        <f t="shared" si="69"/>
        <v>1.1957966427019073E-2</v>
      </c>
      <c r="V376" s="39">
        <f t="shared" si="70"/>
        <v>3.0584683159495585E-2</v>
      </c>
      <c r="Y376" s="37"/>
      <c r="Z376" s="37"/>
    </row>
    <row r="377" spans="1:26">
      <c r="A377" s="1">
        <v>1901.09</v>
      </c>
      <c r="B377" s="11">
        <v>8</v>
      </c>
      <c r="C377" s="4">
        <v>0.315</v>
      </c>
      <c r="D377" s="11">
        <v>0.495</v>
      </c>
      <c r="E377" s="11">
        <v>7.8019419829999999</v>
      </c>
      <c r="F377" s="4">
        <f t="shared" si="74"/>
        <v>1901.7083333333055</v>
      </c>
      <c r="G377" s="22">
        <f>G369*4/12+G381*8/12</f>
        <v>3.1533333333333333</v>
      </c>
      <c r="H377" s="4">
        <f t="shared" si="71"/>
        <v>312.43503288173588</v>
      </c>
      <c r="I377" s="4">
        <f t="shared" si="72"/>
        <v>12.30212941971835</v>
      </c>
      <c r="J377" s="33">
        <f t="shared" si="75"/>
        <v>1505.0046168468077</v>
      </c>
      <c r="K377" s="4">
        <f t="shared" si="76"/>
        <v>19.331917659557405</v>
      </c>
      <c r="L377" s="33">
        <f t="shared" si="73"/>
        <v>93.122160667396216</v>
      </c>
      <c r="M377" s="15">
        <f t="shared" si="65"/>
        <v>22.590468316860235</v>
      </c>
      <c r="N377" s="6"/>
      <c r="O377" s="7">
        <f t="shared" si="66"/>
        <v>27.007461920877024</v>
      </c>
      <c r="P377" s="7"/>
      <c r="Q377" s="46">
        <f t="shared" si="67"/>
        <v>1.520542069357355E-2</v>
      </c>
      <c r="R377" s="22">
        <f t="shared" si="77"/>
        <v>1.0020608642187594</v>
      </c>
      <c r="S377" s="22">
        <f t="shared" si="78"/>
        <v>6.2862938551083998</v>
      </c>
      <c r="T377" s="39">
        <f t="shared" si="68"/>
        <v>3.7557171030512038E-2</v>
      </c>
      <c r="U377" s="39">
        <f t="shared" si="69"/>
        <v>1.2259919407023867E-2</v>
      </c>
      <c r="V377" s="39">
        <f t="shared" si="70"/>
        <v>2.5297251623488171E-2</v>
      </c>
      <c r="Y377" s="37"/>
      <c r="Z377" s="37"/>
    </row>
    <row r="378" spans="1:26">
      <c r="A378" s="1">
        <v>1901.1</v>
      </c>
      <c r="B378" s="11">
        <v>7.91</v>
      </c>
      <c r="C378" s="4">
        <v>0.31669999999999998</v>
      </c>
      <c r="D378" s="11">
        <v>0.49669999999999997</v>
      </c>
      <c r="E378" s="11">
        <v>7.8019419829999999</v>
      </c>
      <c r="F378" s="4">
        <f t="shared" si="74"/>
        <v>1901.7916666666388</v>
      </c>
      <c r="G378" s="22">
        <f>G369*3/12+G381*9/12</f>
        <v>3.16</v>
      </c>
      <c r="H378" s="4">
        <f t="shared" si="71"/>
        <v>308.92013876181636</v>
      </c>
      <c r="I378" s="4">
        <f t="shared" si="72"/>
        <v>12.368521864205716</v>
      </c>
      <c r="J378" s="33">
        <f t="shared" si="75"/>
        <v>1493.0382624297329</v>
      </c>
      <c r="K378" s="4">
        <f t="shared" si="76"/>
        <v>19.398310104044771</v>
      </c>
      <c r="L378" s="33">
        <f t="shared" si="73"/>
        <v>93.753742724253883</v>
      </c>
      <c r="M378" s="15">
        <f t="shared" si="65"/>
        <v>22.252901618408927</v>
      </c>
      <c r="N378" s="6"/>
      <c r="O378" s="7">
        <f t="shared" si="66"/>
        <v>26.58645500664792</v>
      </c>
      <c r="P378" s="7"/>
      <c r="Q378" s="46">
        <f t="shared" si="67"/>
        <v>1.5810256650797078E-2</v>
      </c>
      <c r="R378" s="22">
        <f t="shared" si="77"/>
        <v>1.0020665984781001</v>
      </c>
      <c r="S378" s="22">
        <f t="shared" si="78"/>
        <v>6.2992490531829999</v>
      </c>
      <c r="T378" s="39">
        <f t="shared" si="68"/>
        <v>3.9448782911181146E-2</v>
      </c>
      <c r="U378" s="39">
        <f t="shared" si="69"/>
        <v>1.2367766741104624E-2</v>
      </c>
      <c r="V378" s="39">
        <f t="shared" si="70"/>
        <v>2.7081016170076522E-2</v>
      </c>
      <c r="Y378" s="37"/>
      <c r="Z378" s="37"/>
    </row>
    <row r="379" spans="1:26">
      <c r="A379" s="1">
        <v>1901.11</v>
      </c>
      <c r="B379" s="11">
        <v>8.08</v>
      </c>
      <c r="C379" s="4">
        <v>0.31830000000000003</v>
      </c>
      <c r="D379" s="11">
        <v>0.49830000000000002</v>
      </c>
      <c r="E379" s="11">
        <v>7.8970910740000004</v>
      </c>
      <c r="F379" s="4">
        <f t="shared" si="74"/>
        <v>1901.874999999972</v>
      </c>
      <c r="G379" s="22">
        <f>G369*2/12+G381*10/12</f>
        <v>3.1666666666666665</v>
      </c>
      <c r="H379" s="4">
        <f t="shared" si="71"/>
        <v>311.75732645476143</v>
      </c>
      <c r="I379" s="4">
        <f t="shared" si="72"/>
        <v>12.281232303285961</v>
      </c>
      <c r="J379" s="33">
        <f t="shared" si="75"/>
        <v>1511.6969971799097</v>
      </c>
      <c r="K379" s="4">
        <f t="shared" si="76"/>
        <v>19.226321258961338</v>
      </c>
      <c r="L379" s="33">
        <f t="shared" si="73"/>
        <v>93.227551199845166</v>
      </c>
      <c r="M379" s="15">
        <f t="shared" si="65"/>
        <v>22.375074777652802</v>
      </c>
      <c r="N379" s="6"/>
      <c r="O379" s="7">
        <f t="shared" si="66"/>
        <v>26.713215249028377</v>
      </c>
      <c r="P379" s="7"/>
      <c r="Q379" s="46">
        <f t="shared" si="67"/>
        <v>1.7977489621420498E-2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c r="A380" s="1">
        <v>1901.12</v>
      </c>
      <c r="B380" s="11">
        <v>7.95</v>
      </c>
      <c r="C380" s="4">
        <v>0.32</v>
      </c>
      <c r="D380" s="11">
        <v>0.5</v>
      </c>
      <c r="E380" s="11">
        <v>7.9922320659999997</v>
      </c>
      <c r="F380" s="4">
        <f t="shared" si="74"/>
        <v>1901.9583333333053</v>
      </c>
      <c r="G380" s="22">
        <f>G369*1/12+G381*11/12</f>
        <v>3.1733333333333338</v>
      </c>
      <c r="H380" s="4">
        <f t="shared" si="71"/>
        <v>303.08992281456113</v>
      </c>
      <c r="I380" s="4">
        <f t="shared" si="72"/>
        <v>12.199845949768498</v>
      </c>
      <c r="J380" s="33">
        <f t="shared" si="75"/>
        <v>1474.5988617581534</v>
      </c>
      <c r="K380" s="4">
        <f t="shared" si="76"/>
        <v>19.062259296513279</v>
      </c>
      <c r="L380" s="33">
        <f t="shared" si="73"/>
        <v>92.742066777242357</v>
      </c>
      <c r="M380" s="15">
        <f t="shared" si="65"/>
        <v>21.680215141029681</v>
      </c>
      <c r="N380" s="6"/>
      <c r="O380" s="7">
        <f t="shared" si="66"/>
        <v>25.866784338435284</v>
      </c>
      <c r="P380" s="7"/>
      <c r="Q380" s="46">
        <f t="shared" si="67"/>
        <v>2.0547449641533218E-2</v>
      </c>
      <c r="R380" s="22">
        <f t="shared" si="77"/>
        <v>1.0020780667635822</v>
      </c>
      <c r="S380" s="22">
        <f t="shared" si="78"/>
        <v>6.1747455760205421</v>
      </c>
      <c r="T380" s="39">
        <f t="shared" si="68"/>
        <v>4.8385624474672984E-2</v>
      </c>
      <c r="U380" s="39">
        <f t="shared" si="69"/>
        <v>1.714185538330959E-2</v>
      </c>
      <c r="V380" s="39">
        <f t="shared" si="70"/>
        <v>3.1243769091363394E-2</v>
      </c>
      <c r="Y380" s="37"/>
      <c r="Z380" s="37"/>
    </row>
    <row r="381" spans="1:26">
      <c r="A381" s="1">
        <v>1902.01</v>
      </c>
      <c r="B381" s="11">
        <v>8.1199999999999992</v>
      </c>
      <c r="C381" s="4">
        <v>0.32079999999999997</v>
      </c>
      <c r="D381" s="11">
        <v>0.51080000000000003</v>
      </c>
      <c r="E381" s="11">
        <v>7.8970910740000004</v>
      </c>
      <c r="F381" s="4">
        <f t="shared" si="74"/>
        <v>1902.0416666666385</v>
      </c>
      <c r="G381" s="22">
        <v>3.18</v>
      </c>
      <c r="H381" s="4">
        <f t="shared" si="71"/>
        <v>313.30067955602254</v>
      </c>
      <c r="I381" s="4">
        <f t="shared" si="72"/>
        <v>12.377691872114784</v>
      </c>
      <c r="J381" s="33">
        <f t="shared" si="75"/>
        <v>1529.2947783259315</v>
      </c>
      <c r="K381" s="4">
        <f t="shared" si="76"/>
        <v>19.708619103105463</v>
      </c>
      <c r="L381" s="33">
        <f t="shared" si="73"/>
        <v>96.202435070059863</v>
      </c>
      <c r="M381" s="15">
        <f t="shared" si="65"/>
        <v>22.340290796033571</v>
      </c>
      <c r="N381" s="6"/>
      <c r="O381" s="7">
        <f t="shared" si="66"/>
        <v>26.635699508412838</v>
      </c>
      <c r="P381" s="7"/>
      <c r="Q381" s="46">
        <f t="shared" si="67"/>
        <v>2.0493974303292278E-2</v>
      </c>
      <c r="R381" s="22">
        <f t="shared" si="77"/>
        <v>1.0018008349940293</v>
      </c>
      <c r="S381" s="22">
        <f t="shared" si="78"/>
        <v>6.2621225616623892</v>
      </c>
      <c r="T381" s="39">
        <f t="shared" si="68"/>
        <v>4.404338172305855E-2</v>
      </c>
      <c r="U381" s="39">
        <f t="shared" si="69"/>
        <v>1.496805110298105E-2</v>
      </c>
      <c r="V381" s="39">
        <f t="shared" si="70"/>
        <v>2.90753306200775E-2</v>
      </c>
      <c r="Y381" s="37"/>
      <c r="Z381" s="37"/>
    </row>
    <row r="382" spans="1:26">
      <c r="A382" s="1">
        <v>1902.02</v>
      </c>
      <c r="B382" s="11">
        <v>8.19</v>
      </c>
      <c r="C382" s="4">
        <v>0.32169999999999999</v>
      </c>
      <c r="D382" s="11">
        <v>0.52170000000000005</v>
      </c>
      <c r="E382" s="11">
        <v>7.8970910740000004</v>
      </c>
      <c r="F382" s="4">
        <f t="shared" si="74"/>
        <v>1902.1249999999718</v>
      </c>
      <c r="G382" s="22">
        <f>G381*11/12+G393*1/12</f>
        <v>3.1900000000000004</v>
      </c>
      <c r="H382" s="4">
        <f t="shared" si="71"/>
        <v>316.00154748322967</v>
      </c>
      <c r="I382" s="4">
        <f t="shared" si="72"/>
        <v>12.41241731689316</v>
      </c>
      <c r="J382" s="33">
        <f t="shared" si="75"/>
        <v>1547.527349590107</v>
      </c>
      <c r="K382" s="4">
        <f t="shared" si="76"/>
        <v>20.129182823199137</v>
      </c>
      <c r="L382" s="33">
        <f t="shared" si="73"/>
        <v>98.576925309054815</v>
      </c>
      <c r="M382" s="15">
        <f t="shared" si="65"/>
        <v>22.459957452460397</v>
      </c>
      <c r="N382" s="6"/>
      <c r="O382" s="7">
        <f t="shared" si="66"/>
        <v>26.756070389465769</v>
      </c>
      <c r="P382" s="7"/>
      <c r="Q382" s="46">
        <f t="shared" si="67"/>
        <v>2.0155481430143778E-2</v>
      </c>
      <c r="R382" s="22">
        <f t="shared" si="77"/>
        <v>1.0018095695807507</v>
      </c>
      <c r="S382" s="22">
        <f t="shared" si="78"/>
        <v>6.2733996111083314</v>
      </c>
      <c r="T382" s="39">
        <f t="shared" si="68"/>
        <v>4.1261628007891238E-2</v>
      </c>
      <c r="U382" s="39">
        <f t="shared" si="69"/>
        <v>1.377061867643703E-2</v>
      </c>
      <c r="V382" s="39">
        <f t="shared" si="70"/>
        <v>2.7491009331454208E-2</v>
      </c>
      <c r="Y382" s="37"/>
      <c r="Z382" s="37"/>
    </row>
    <row r="383" spans="1:26">
      <c r="A383" s="1">
        <v>1902.03</v>
      </c>
      <c r="B383" s="11">
        <v>8.1999999999999993</v>
      </c>
      <c r="C383" s="4">
        <v>0.32250000000000001</v>
      </c>
      <c r="D383" s="11">
        <v>0.53249999999999997</v>
      </c>
      <c r="E383" s="11">
        <v>7.8970910740000004</v>
      </c>
      <c r="F383" s="4">
        <f t="shared" si="74"/>
        <v>1902.2083333333051</v>
      </c>
      <c r="G383" s="22">
        <f>G381*10/12+G393*2/12</f>
        <v>3.1999999999999997</v>
      </c>
      <c r="H383" s="4">
        <f t="shared" si="71"/>
        <v>316.38738575854489</v>
      </c>
      <c r="I383" s="4">
        <f t="shared" si="72"/>
        <v>12.443284378918385</v>
      </c>
      <c r="J383" s="33">
        <f t="shared" si="75"/>
        <v>1554.4950017288288</v>
      </c>
      <c r="K383" s="4">
        <f t="shared" si="76"/>
        <v>20.545888160539658</v>
      </c>
      <c r="L383" s="33">
        <f t="shared" si="73"/>
        <v>100.94738883178067</v>
      </c>
      <c r="M383" s="15">
        <f t="shared" si="65"/>
        <v>22.410652288217332</v>
      </c>
      <c r="N383" s="6"/>
      <c r="O383" s="7">
        <f t="shared" si="66"/>
        <v>26.674136055631237</v>
      </c>
      <c r="P383" s="7"/>
      <c r="Q383" s="46">
        <f t="shared" si="67"/>
        <v>2.2808465227320183E-2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c r="A384" s="1">
        <v>1902.04</v>
      </c>
      <c r="B384" s="11">
        <v>8.48</v>
      </c>
      <c r="C384" s="4">
        <v>0.32329999999999998</v>
      </c>
      <c r="D384" s="11">
        <v>0.54330000000000001</v>
      </c>
      <c r="E384" s="11">
        <v>7.9922320659999997</v>
      </c>
      <c r="F384" s="4">
        <f t="shared" si="74"/>
        <v>1902.2916666666383</v>
      </c>
      <c r="G384" s="22">
        <f>G381*9/12+G393*3/12</f>
        <v>3.21</v>
      </c>
      <c r="H384" s="4">
        <f t="shared" si="71"/>
        <v>323.29591766886523</v>
      </c>
      <c r="I384" s="4">
        <f t="shared" si="72"/>
        <v>12.325656861125484</v>
      </c>
      <c r="J384" s="33">
        <f t="shared" si="75"/>
        <v>1593.4850496188178</v>
      </c>
      <c r="K384" s="4">
        <f t="shared" si="76"/>
        <v>20.713050951591327</v>
      </c>
      <c r="L384" s="33">
        <f t="shared" si="73"/>
        <v>102.09203153984713</v>
      </c>
      <c r="M384" s="15">
        <f t="shared" si="65"/>
        <v>22.82310869849784</v>
      </c>
      <c r="N384" s="6"/>
      <c r="O384" s="7">
        <f t="shared" si="66"/>
        <v>27.136318879518505</v>
      </c>
      <c r="P384" s="7"/>
      <c r="Q384" s="46">
        <f t="shared" si="67"/>
        <v>2.4471114945135083E-2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c r="A385" s="1">
        <v>1902.05</v>
      </c>
      <c r="B385" s="11">
        <v>8.4600000000000009</v>
      </c>
      <c r="C385" s="4">
        <v>0.32419999999999999</v>
      </c>
      <c r="D385" s="11">
        <v>0.55420000000000003</v>
      </c>
      <c r="E385" s="11">
        <v>8.0873811569999994</v>
      </c>
      <c r="F385" s="4">
        <f t="shared" si="74"/>
        <v>1902.3749999999716</v>
      </c>
      <c r="G385" s="22">
        <f>G381*8/12+G393*4/12</f>
        <v>3.2199999999999998</v>
      </c>
      <c r="H385" s="4">
        <f t="shared" si="71"/>
        <v>318.73877958241519</v>
      </c>
      <c r="I385" s="4">
        <f t="shared" si="72"/>
        <v>12.214552286125176</v>
      </c>
      <c r="J385" s="33">
        <f t="shared" si="75"/>
        <v>1576.040487025838</v>
      </c>
      <c r="K385" s="4">
        <f t="shared" si="76"/>
        <v>20.880027381155376</v>
      </c>
      <c r="L385" s="33">
        <f t="shared" si="73"/>
        <v>103.24369242431671</v>
      </c>
      <c r="M385" s="15">
        <f t="shared" ref="M385:M448" si="79">H385/AVERAGE(K265:K384)</f>
        <v>22.427954493329796</v>
      </c>
      <c r="N385" s="6"/>
      <c r="O385" s="7">
        <f t="shared" ref="O385:O448" si="80">J385/AVERAGE(L265:L384)</f>
        <v>26.637764485324794</v>
      </c>
      <c r="P385" s="7"/>
      <c r="Q385" s="46">
        <f t="shared" ref="Q385:Q448" si="81">1/M385-(G385/100-(((E385/E265)^(1/10))-1))</f>
        <v>2.6342382656398565E-2</v>
      </c>
      <c r="R385" s="22">
        <f t="shared" si="77"/>
        <v>1.0018357717712656</v>
      </c>
      <c r="S385" s="22">
        <f t="shared" si="78"/>
        <v>6.1592676136607576</v>
      </c>
      <c r="T385" s="39">
        <f t="shared" si="68"/>
        <v>4.1463969050714367E-2</v>
      </c>
      <c r="U385" s="39">
        <f t="shared" si="69"/>
        <v>1.0669421674553758E-2</v>
      </c>
      <c r="V385" s="39">
        <f t="shared" si="70"/>
        <v>3.0794547376160608E-2</v>
      </c>
      <c r="Y385" s="37"/>
      <c r="Z385" s="37"/>
    </row>
    <row r="386" spans="1:26">
      <c r="A386" s="1">
        <v>1902.06</v>
      </c>
      <c r="B386" s="11">
        <v>8.41</v>
      </c>
      <c r="C386" s="4">
        <v>0.32500000000000001</v>
      </c>
      <c r="D386" s="11">
        <v>0.56499999999999995</v>
      </c>
      <c r="E386" s="11">
        <v>8.18251405</v>
      </c>
      <c r="F386" s="4">
        <f t="shared" si="74"/>
        <v>1902.4583333333048</v>
      </c>
      <c r="G386" s="22">
        <f>G381*7/12+G393*5/12</f>
        <v>3.2300000000000004</v>
      </c>
      <c r="H386" s="4">
        <f t="shared" si="71"/>
        <v>313.17110906763435</v>
      </c>
      <c r="I386" s="4">
        <f t="shared" si="72"/>
        <v>12.102331801067916</v>
      </c>
      <c r="J386" s="33">
        <f t="shared" si="75"/>
        <v>1553.4972817393552</v>
      </c>
      <c r="K386" s="4">
        <f t="shared" si="76"/>
        <v>21.039438361856526</v>
      </c>
      <c r="L386" s="33">
        <f t="shared" si="73"/>
        <v>104.36693985525987</v>
      </c>
      <c r="M386" s="15">
        <f t="shared" si="79"/>
        <v>21.963742295514621</v>
      </c>
      <c r="N386" s="6"/>
      <c r="O386" s="7">
        <f t="shared" si="80"/>
        <v>26.058791626617584</v>
      </c>
      <c r="P386" s="7"/>
      <c r="Q386" s="46">
        <f t="shared" si="81"/>
        <v>2.8371212083532375E-2</v>
      </c>
      <c r="R386" s="22">
        <f t="shared" si="77"/>
        <v>1.001844505312206</v>
      </c>
      <c r="S386" s="22">
        <f t="shared" si="78"/>
        <v>6.0988332719279006</v>
      </c>
      <c r="T386" s="39">
        <f t="shared" ref="T386:T449" si="82">(($J506/$J386)^(1/10)-1)</f>
        <v>4.4424332978286962E-2</v>
      </c>
      <c r="U386" s="39">
        <f t="shared" ref="U386:U449" si="83">(($S506/$S386)^(1/10)-1)</f>
        <v>1.2713833691679E-2</v>
      </c>
      <c r="V386" s="39">
        <f t="shared" ref="V386:V449" si="84">T386-U386</f>
        <v>3.1710499286607963E-2</v>
      </c>
      <c r="Y386" s="37"/>
      <c r="Z386" s="37"/>
    </row>
    <row r="387" spans="1:26">
      <c r="A387" s="1">
        <v>1902.07</v>
      </c>
      <c r="B387" s="11">
        <v>8.6</v>
      </c>
      <c r="C387" s="4">
        <v>0.32579999999999998</v>
      </c>
      <c r="D387" s="11">
        <v>0.57579999999999998</v>
      </c>
      <c r="E387" s="11">
        <v>8.18251405</v>
      </c>
      <c r="F387" s="4">
        <f t="shared" si="74"/>
        <v>1902.5416666666381</v>
      </c>
      <c r="G387" s="22">
        <f>G381*6/12+G393*6/12</f>
        <v>3.2399999999999998</v>
      </c>
      <c r="H387" s="4">
        <f t="shared" si="71"/>
        <v>320.24631842825863</v>
      </c>
      <c r="I387" s="4">
        <f t="shared" si="72"/>
        <v>12.132122156270542</v>
      </c>
      <c r="J387" s="33">
        <f t="shared" si="75"/>
        <v>1593.6092834908056</v>
      </c>
      <c r="K387" s="4">
        <f t="shared" si="76"/>
        <v>21.441608157092016</v>
      </c>
      <c r="L387" s="33">
        <f t="shared" si="73"/>
        <v>106.69770063186115</v>
      </c>
      <c r="M387" s="15">
        <f t="shared" si="79"/>
        <v>22.385686589401359</v>
      </c>
      <c r="N387" s="6"/>
      <c r="O387" s="7">
        <f t="shared" si="80"/>
        <v>26.52940000316784</v>
      </c>
      <c r="P387" s="7"/>
      <c r="Q387" s="46">
        <f t="shared" si="81"/>
        <v>2.4709335896387803E-2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c r="A388" s="1">
        <v>1902.08</v>
      </c>
      <c r="B388" s="11">
        <v>8.83</v>
      </c>
      <c r="C388" s="4">
        <v>0.32669999999999999</v>
      </c>
      <c r="D388" s="11">
        <v>0.5867</v>
      </c>
      <c r="E388" s="11">
        <v>8.0873811569999994</v>
      </c>
      <c r="F388" s="4">
        <f t="shared" si="74"/>
        <v>1902.6249999999714</v>
      </c>
      <c r="G388" s="22">
        <f>G381*5/12+G393*7/12</f>
        <v>3.25</v>
      </c>
      <c r="H388" s="4">
        <f t="shared" si="71"/>
        <v>332.67889169181154</v>
      </c>
      <c r="I388" s="4">
        <f t="shared" si="72"/>
        <v>12.308742232810287</v>
      </c>
      <c r="J388" s="33">
        <f t="shared" si="75"/>
        <v>1660.5804660686333</v>
      </c>
      <c r="K388" s="4">
        <f t="shared" si="76"/>
        <v>22.104496688061818</v>
      </c>
      <c r="L388" s="33">
        <f t="shared" si="73"/>
        <v>110.33551069563616</v>
      </c>
      <c r="M388" s="15">
        <f t="shared" si="79"/>
        <v>23.168671834092851</v>
      </c>
      <c r="N388" s="6"/>
      <c r="O388" s="7">
        <f t="shared" si="80"/>
        <v>27.424898531949314</v>
      </c>
      <c r="P388" s="7"/>
      <c r="Q388" s="46">
        <f t="shared" si="81"/>
        <v>2.0595372474778446E-2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c r="A389" s="1">
        <v>1902.09</v>
      </c>
      <c r="B389" s="11">
        <v>8.85</v>
      </c>
      <c r="C389" s="4">
        <v>0.32750000000000001</v>
      </c>
      <c r="D389" s="11">
        <v>0.59750000000000003</v>
      </c>
      <c r="E389" s="11">
        <v>8.18251405</v>
      </c>
      <c r="F389" s="4">
        <f t="shared" si="74"/>
        <v>1902.7083333333046</v>
      </c>
      <c r="G389" s="22">
        <f>G381*4/12+G393*8/12</f>
        <v>3.26</v>
      </c>
      <c r="H389" s="4">
        <f t="shared" si="71"/>
        <v>329.55580442908013</v>
      </c>
      <c r="I389" s="4">
        <f t="shared" si="72"/>
        <v>12.19542666107613</v>
      </c>
      <c r="J389" s="33">
        <f t="shared" si="75"/>
        <v>1650.0642780898936</v>
      </c>
      <c r="K389" s="4">
        <f t="shared" si="76"/>
        <v>22.249671541963323</v>
      </c>
      <c r="L389" s="33">
        <f t="shared" si="73"/>
        <v>111.40264476369623</v>
      </c>
      <c r="M389" s="15">
        <f t="shared" si="79"/>
        <v>22.856566381954494</v>
      </c>
      <c r="N389" s="6"/>
      <c r="O389" s="7">
        <f t="shared" si="80"/>
        <v>27.022746801512991</v>
      </c>
      <c r="P389" s="7"/>
      <c r="Q389" s="46">
        <f t="shared" si="81"/>
        <v>2.2266499788554092E-2</v>
      </c>
      <c r="R389" s="22">
        <f t="shared" si="77"/>
        <v>1.0018707043700679</v>
      </c>
      <c r="S389" s="22">
        <f t="shared" si="78"/>
        <v>6.1328039274505954</v>
      </c>
      <c r="T389" s="39">
        <f t="shared" si="82"/>
        <v>4.0367881670050565E-2</v>
      </c>
      <c r="U389" s="39">
        <f t="shared" si="83"/>
        <v>1.0339344178422971E-2</v>
      </c>
      <c r="V389" s="39">
        <f t="shared" si="84"/>
        <v>3.0028537491627594E-2</v>
      </c>
      <c r="Y389" s="37"/>
      <c r="Z389" s="37"/>
    </row>
    <row r="390" spans="1:26">
      <c r="A390" s="1">
        <v>1902.1</v>
      </c>
      <c r="B390" s="11">
        <v>8.57</v>
      </c>
      <c r="C390" s="4">
        <v>0.32829999999999998</v>
      </c>
      <c r="D390" s="11">
        <v>0.60829999999999995</v>
      </c>
      <c r="E390" s="11">
        <v>8.7534247930000006</v>
      </c>
      <c r="F390" s="4">
        <f t="shared" si="74"/>
        <v>1902.7916666666379</v>
      </c>
      <c r="G390" s="22">
        <f>G381*3/12+G393*9/12</f>
        <v>3.27</v>
      </c>
      <c r="H390" s="4">
        <f t="shared" si="71"/>
        <v>298.31512370886037</v>
      </c>
      <c r="I390" s="4">
        <f t="shared" si="72"/>
        <v>11.427871075101381</v>
      </c>
      <c r="J390" s="33">
        <f t="shared" si="75"/>
        <v>1498.4124573006231</v>
      </c>
      <c r="K390" s="4">
        <f t="shared" si="76"/>
        <v>21.174456213780598</v>
      </c>
      <c r="L390" s="33">
        <f t="shared" si="73"/>
        <v>106.35756100069649</v>
      </c>
      <c r="M390" s="15">
        <f t="shared" si="79"/>
        <v>20.604425401859803</v>
      </c>
      <c r="N390" s="6"/>
      <c r="O390" s="7">
        <f t="shared" si="80"/>
        <v>24.333335259523242</v>
      </c>
      <c r="P390" s="7"/>
      <c r="Q390" s="46">
        <f t="shared" si="81"/>
        <v>3.3791235498939573E-2</v>
      </c>
      <c r="R390" s="22">
        <f t="shared" si="77"/>
        <v>1.0018794368683519</v>
      </c>
      <c r="S390" s="22">
        <f t="shared" si="78"/>
        <v>5.7435381828533387</v>
      </c>
      <c r="T390" s="39">
        <f t="shared" si="82"/>
        <v>5.0657742190309163E-2</v>
      </c>
      <c r="U390" s="39">
        <f t="shared" si="83"/>
        <v>1.7051199726382027E-2</v>
      </c>
      <c r="V390" s="39">
        <f t="shared" si="84"/>
        <v>3.3606542463927136E-2</v>
      </c>
      <c r="Y390" s="37"/>
      <c r="Z390" s="37"/>
    </row>
    <row r="391" spans="1:26">
      <c r="A391" s="1">
        <v>1902.11</v>
      </c>
      <c r="B391" s="11">
        <v>8.24</v>
      </c>
      <c r="C391" s="4">
        <v>0.32919999999999999</v>
      </c>
      <c r="D391" s="11">
        <v>0.61919999999999997</v>
      </c>
      <c r="E391" s="11">
        <v>8.4679289260000008</v>
      </c>
      <c r="F391" s="4">
        <f t="shared" si="74"/>
        <v>1902.8749999999711</v>
      </c>
      <c r="G391" s="22">
        <f>G381*2/12+G393*10/12</f>
        <v>3.2800000000000002</v>
      </c>
      <c r="H391" s="4">
        <f t="shared" si="71"/>
        <v>296.49847346864709</v>
      </c>
      <c r="I391" s="4">
        <f t="shared" si="72"/>
        <v>11.84554580896585</v>
      </c>
      <c r="J391" s="33">
        <f t="shared" si="75"/>
        <v>1494.2458390679735</v>
      </c>
      <c r="K391" s="4">
        <f t="shared" si="76"/>
        <v>22.280564899488624</v>
      </c>
      <c r="L391" s="33">
        <f t="shared" si="73"/>
        <v>112.28604654743799</v>
      </c>
      <c r="M391" s="15">
        <f t="shared" si="79"/>
        <v>20.408541255072176</v>
      </c>
      <c r="N391" s="6"/>
      <c r="O391" s="7">
        <f t="shared" si="80"/>
        <v>24.08179073378718</v>
      </c>
      <c r="P391" s="7"/>
      <c r="Q391" s="46">
        <f t="shared" si="81"/>
        <v>2.8188898983770694E-2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c r="A392" s="1">
        <v>1902.12</v>
      </c>
      <c r="B392" s="11">
        <v>8.0500000000000007</v>
      </c>
      <c r="C392" s="4">
        <v>0.33</v>
      </c>
      <c r="D392" s="11">
        <v>0.63</v>
      </c>
      <c r="E392" s="11">
        <v>8.5630942149999996</v>
      </c>
      <c r="F392" s="4">
        <f t="shared" si="74"/>
        <v>1902.9583333333044</v>
      </c>
      <c r="G392" s="22">
        <f>G381*1/12+G393*11/12</f>
        <v>3.29</v>
      </c>
      <c r="H392" s="4">
        <f t="shared" si="71"/>
        <v>286.44260338784568</v>
      </c>
      <c r="I392" s="4">
        <f t="shared" si="72"/>
        <v>11.742367592296779</v>
      </c>
      <c r="J392" s="33">
        <f t="shared" si="75"/>
        <v>1448.4993077571462</v>
      </c>
      <c r="K392" s="4">
        <f t="shared" si="76"/>
        <v>22.417247221657487</v>
      </c>
      <c r="L392" s="33">
        <f t="shared" si="73"/>
        <v>113.36081538968971</v>
      </c>
      <c r="M392" s="15">
        <f t="shared" si="79"/>
        <v>19.633232126823838</v>
      </c>
      <c r="N392" s="6"/>
      <c r="O392" s="7">
        <f t="shared" si="80"/>
        <v>23.148327929237514</v>
      </c>
      <c r="P392" s="7"/>
      <c r="Q392" s="46">
        <f t="shared" si="81"/>
        <v>2.9881822071487332E-2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c r="A393" s="1">
        <v>1903.01</v>
      </c>
      <c r="B393" s="11">
        <v>8.4600000000000009</v>
      </c>
      <c r="C393" s="4">
        <v>0.33169999999999999</v>
      </c>
      <c r="D393" s="11">
        <v>0.62170000000000003</v>
      </c>
      <c r="E393" s="11">
        <v>8.6582595040000001</v>
      </c>
      <c r="F393" s="4">
        <f t="shared" si="74"/>
        <v>1903.0416666666376</v>
      </c>
      <c r="G393" s="22">
        <v>3.3</v>
      </c>
      <c r="H393" s="4">
        <f t="shared" si="71"/>
        <v>297.72288516059251</v>
      </c>
      <c r="I393" s="4">
        <f t="shared" si="72"/>
        <v>11.673130142762236</v>
      </c>
      <c r="J393" s="33">
        <f t="shared" si="75"/>
        <v>1510.4611931056984</v>
      </c>
      <c r="K393" s="4">
        <f t="shared" si="76"/>
        <v>21.878760957959852</v>
      </c>
      <c r="L393" s="33">
        <f t="shared" si="73"/>
        <v>110.9992581269282</v>
      </c>
      <c r="M393" s="15">
        <f t="shared" si="79"/>
        <v>20.318132053828492</v>
      </c>
      <c r="N393" s="6"/>
      <c r="O393" s="7">
        <f t="shared" si="80"/>
        <v>23.933621799528499</v>
      </c>
      <c r="P393" s="7"/>
      <c r="Q393" s="46">
        <f t="shared" si="81"/>
        <v>2.5461515467494589E-2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c r="A394" s="1">
        <v>1903.02</v>
      </c>
      <c r="B394" s="11">
        <v>8.41</v>
      </c>
      <c r="C394" s="4">
        <v>0.33329999999999999</v>
      </c>
      <c r="D394" s="11">
        <v>0.61329999999999996</v>
      </c>
      <c r="E394" s="11">
        <v>8.6582595040000001</v>
      </c>
      <c r="F394" s="4">
        <f t="shared" si="74"/>
        <v>1903.1249999999709</v>
      </c>
      <c r="G394" s="22">
        <f>G393*11/12+G405*1/12</f>
        <v>3.3083333333333331</v>
      </c>
      <c r="H394" s="4">
        <f t="shared" ref="H394:H457" si="85">B394*$E$1839/E394</f>
        <v>295.96329364073085</v>
      </c>
      <c r="I394" s="4">
        <f t="shared" ref="I394:I457" si="86">C394*$E$1839/E394</f>
        <v>11.729437071397809</v>
      </c>
      <c r="J394" s="33">
        <f t="shared" si="75"/>
        <v>1506.4931079973326</v>
      </c>
      <c r="K394" s="4">
        <f t="shared" si="76"/>
        <v>21.58314958262309</v>
      </c>
      <c r="L394" s="33">
        <f t="shared" ref="L394:L457" si="87">K394*(J394/H394)</f>
        <v>109.86114424908013</v>
      </c>
      <c r="M394" s="15">
        <f t="shared" si="79"/>
        <v>20.107051517552801</v>
      </c>
      <c r="N394" s="6"/>
      <c r="O394" s="7">
        <f t="shared" si="80"/>
        <v>23.66850105217344</v>
      </c>
      <c r="P394" s="7"/>
      <c r="Q394" s="46">
        <f t="shared" si="81"/>
        <v>2.4686947627897818E-2</v>
      </c>
      <c r="R394" s="22">
        <f t="shared" si="77"/>
        <v>1.0020535263183528</v>
      </c>
      <c r="S394" s="22">
        <f t="shared" si="78"/>
        <v>5.8515706737105555</v>
      </c>
      <c r="T394" s="39">
        <f t="shared" si="82"/>
        <v>4.2196792368551117E-2</v>
      </c>
      <c r="U394" s="39">
        <f t="shared" si="83"/>
        <v>1.5944643441854867E-2</v>
      </c>
      <c r="V394" s="39">
        <f t="shared" si="84"/>
        <v>2.625214892669625E-2</v>
      </c>
      <c r="Y394" s="37"/>
      <c r="Z394" s="37"/>
    </row>
    <row r="395" spans="1:26">
      <c r="A395" s="1">
        <v>1903.03</v>
      </c>
      <c r="B395" s="11">
        <v>8.08</v>
      </c>
      <c r="C395" s="4">
        <v>0.33500000000000002</v>
      </c>
      <c r="D395" s="11">
        <v>0.60499999999999998</v>
      </c>
      <c r="E395" s="11">
        <v>8.3728446279999993</v>
      </c>
      <c r="F395" s="4">
        <f t="shared" ref="F395:F458" si="88">F394+1/12</f>
        <v>1903.2083333333042</v>
      </c>
      <c r="G395" s="22">
        <f>G393*10/12+G405*2/12</f>
        <v>3.3166666666666664</v>
      </c>
      <c r="H395" s="4">
        <f t="shared" si="85"/>
        <v>294.04295784574788</v>
      </c>
      <c r="I395" s="4">
        <f t="shared" si="86"/>
        <v>12.191137484941279</v>
      </c>
      <c r="J395" s="33">
        <f t="shared" ref="J395:J458" si="89">J394*((H395+(I395/12))/H394)</f>
        <v>1501.8895508913836</v>
      </c>
      <c r="K395" s="4">
        <f t="shared" ref="K395:K458" si="90">D395*$E$1839/E395</f>
        <v>22.016830383252163</v>
      </c>
      <c r="L395" s="33">
        <f t="shared" si="87"/>
        <v>112.455838897189</v>
      </c>
      <c r="M395" s="15">
        <f t="shared" si="79"/>
        <v>19.884560384872831</v>
      </c>
      <c r="N395" s="6"/>
      <c r="O395" s="7">
        <f t="shared" si="80"/>
        <v>23.396709569309266</v>
      </c>
      <c r="P395" s="7"/>
      <c r="Q395" s="46">
        <f t="shared" si="81"/>
        <v>2.4210704457160601E-2</v>
      </c>
      <c r="R395" s="22">
        <f t="shared" ref="R395:R458" si="91">((G395/G396+G395/1200+((1+G396/1200)^(-119))*(1-G395/G396)))</f>
        <v>1.002060747133676</v>
      </c>
      <c r="S395" s="22">
        <f t="shared" ref="S395:S458" si="92">S394*R394*E394/E395</f>
        <v>6.063465926948874</v>
      </c>
      <c r="T395" s="39">
        <f t="shared" si="82"/>
        <v>4.0994966820622203E-2</v>
      </c>
      <c r="U395" s="39">
        <f t="shared" si="83"/>
        <v>1.2905437447038093E-2</v>
      </c>
      <c r="V395" s="39">
        <f t="shared" si="84"/>
        <v>2.808952937358411E-2</v>
      </c>
      <c r="Y395" s="37"/>
      <c r="Z395" s="37"/>
    </row>
    <row r="396" spans="1:26">
      <c r="A396" s="1">
        <v>1903.04</v>
      </c>
      <c r="B396" s="11">
        <v>7.75</v>
      </c>
      <c r="C396" s="4">
        <v>0.3367</v>
      </c>
      <c r="D396" s="11">
        <v>0.59670000000000001</v>
      </c>
      <c r="E396" s="11">
        <v>8.3728446279999993</v>
      </c>
      <c r="F396" s="4">
        <f t="shared" si="88"/>
        <v>1903.2916666666374</v>
      </c>
      <c r="G396" s="22">
        <f>G393*9/12+G405*3/12</f>
        <v>3.3250000000000002</v>
      </c>
      <c r="H396" s="4">
        <f t="shared" si="85"/>
        <v>282.03377763670125</v>
      </c>
      <c r="I396" s="4">
        <f t="shared" si="86"/>
        <v>12.253002958745459</v>
      </c>
      <c r="J396" s="33">
        <f t="shared" si="89"/>
        <v>1445.7654130021017</v>
      </c>
      <c r="K396" s="4">
        <f t="shared" si="90"/>
        <v>21.714781305267049</v>
      </c>
      <c r="L396" s="33">
        <f t="shared" si="87"/>
        <v>111.31460928236828</v>
      </c>
      <c r="M396" s="15">
        <f t="shared" si="79"/>
        <v>18.980022601826256</v>
      </c>
      <c r="N396" s="6"/>
      <c r="O396" s="7">
        <f t="shared" si="80"/>
        <v>22.326326741828453</v>
      </c>
      <c r="P396" s="7"/>
      <c r="Q396" s="46">
        <f t="shared" si="81"/>
        <v>2.7760581705718199E-2</v>
      </c>
      <c r="R396" s="22">
        <f t="shared" si="91"/>
        <v>1.0020679677989401</v>
      </c>
      <c r="S396" s="22">
        <f t="shared" si="92"/>
        <v>6.0759611969779757</v>
      </c>
      <c r="T396" s="39">
        <f t="shared" si="82"/>
        <v>4.5322863193172802E-2</v>
      </c>
      <c r="U396" s="39">
        <f t="shared" si="83"/>
        <v>1.3263567777560104E-2</v>
      </c>
      <c r="V396" s="39">
        <f t="shared" si="84"/>
        <v>3.2059295415612699E-2</v>
      </c>
      <c r="Y396" s="37"/>
      <c r="Z396" s="37"/>
    </row>
    <row r="397" spans="1:26">
      <c r="A397" s="1">
        <v>1903.05</v>
      </c>
      <c r="B397" s="11">
        <v>7.6</v>
      </c>
      <c r="C397" s="4">
        <v>0.33829999999999999</v>
      </c>
      <c r="D397" s="11">
        <v>0.58830000000000005</v>
      </c>
      <c r="E397" s="11">
        <v>8.18251405</v>
      </c>
      <c r="F397" s="4">
        <f t="shared" si="88"/>
        <v>1903.3749999999707</v>
      </c>
      <c r="G397" s="22">
        <f>G393*8/12+G405*4/12</f>
        <v>3.333333333333333</v>
      </c>
      <c r="H397" s="4">
        <f t="shared" si="85"/>
        <v>283.00837442497277</v>
      </c>
      <c r="I397" s="4">
        <f t="shared" si="86"/>
        <v>12.597596456311617</v>
      </c>
      <c r="J397" s="33">
        <f t="shared" si="89"/>
        <v>1456.1429020257763</v>
      </c>
      <c r="K397" s="4">
        <f t="shared" si="90"/>
        <v>21.90708245713309</v>
      </c>
      <c r="L397" s="33">
        <f t="shared" si="87"/>
        <v>112.71695648181108</v>
      </c>
      <c r="M397" s="15">
        <f t="shared" si="79"/>
        <v>18.954858723039866</v>
      </c>
      <c r="N397" s="6"/>
      <c r="O397" s="7">
        <f t="shared" si="80"/>
        <v>22.294345532415079</v>
      </c>
      <c r="P397" s="7"/>
      <c r="Q397" s="46">
        <f t="shared" si="81"/>
        <v>2.6681724642753764E-2</v>
      </c>
      <c r="R397" s="22">
        <f t="shared" si="91"/>
        <v>1.0020751883142376</v>
      </c>
      <c r="S397" s="22">
        <f t="shared" si="92"/>
        <v>6.2301491504801216</v>
      </c>
      <c r="T397" s="39">
        <f t="shared" si="82"/>
        <v>4.3243519709970313E-2</v>
      </c>
      <c r="U397" s="39">
        <f t="shared" si="83"/>
        <v>1.2328983172058772E-2</v>
      </c>
      <c r="V397" s="39">
        <f t="shared" si="84"/>
        <v>3.0914536537911541E-2</v>
      </c>
      <c r="Y397" s="37"/>
      <c r="Z397" s="37"/>
    </row>
    <row r="398" spans="1:26">
      <c r="A398" s="1">
        <v>1903.06</v>
      </c>
      <c r="B398" s="11">
        <v>7.18</v>
      </c>
      <c r="C398" s="4">
        <v>0.34</v>
      </c>
      <c r="D398" s="11">
        <v>0.57999999999999996</v>
      </c>
      <c r="E398" s="11">
        <v>8.18251405</v>
      </c>
      <c r="F398" s="4">
        <f t="shared" si="88"/>
        <v>1903.4583333333039</v>
      </c>
      <c r="G398" s="22">
        <f>G393*7/12+G405*5/12</f>
        <v>3.3416666666666668</v>
      </c>
      <c r="H398" s="4">
        <f t="shared" si="85"/>
        <v>267.36843794359265</v>
      </c>
      <c r="I398" s="4">
        <f t="shared" si="86"/>
        <v>12.660900961117203</v>
      </c>
      <c r="J398" s="33">
        <f t="shared" si="89"/>
        <v>1381.1004498380441</v>
      </c>
      <c r="K398" s="4">
        <f t="shared" si="90"/>
        <v>21.598007521905817</v>
      </c>
      <c r="L398" s="33">
        <f t="shared" si="87"/>
        <v>111.56521739638799</v>
      </c>
      <c r="M398" s="15">
        <f t="shared" si="79"/>
        <v>17.818551722968504</v>
      </c>
      <c r="N398" s="6"/>
      <c r="O398" s="7">
        <f t="shared" si="80"/>
        <v>20.961154591653763</v>
      </c>
      <c r="P398" s="7"/>
      <c r="Q398" s="46">
        <f t="shared" si="81"/>
        <v>3.2516124608077936E-2</v>
      </c>
      <c r="R398" s="22">
        <f t="shared" si="91"/>
        <v>1.0020824086796625</v>
      </c>
      <c r="S398" s="22">
        <f t="shared" si="92"/>
        <v>6.2430778831931555</v>
      </c>
      <c r="T398" s="39">
        <f t="shared" si="82"/>
        <v>4.2822850768603038E-2</v>
      </c>
      <c r="U398" s="39">
        <f t="shared" si="83"/>
        <v>1.1643707225901911E-2</v>
      </c>
      <c r="V398" s="39">
        <f t="shared" si="84"/>
        <v>3.1179143542701127E-2</v>
      </c>
      <c r="Y398" s="37"/>
      <c r="Z398" s="37"/>
    </row>
    <row r="399" spans="1:26">
      <c r="A399" s="1">
        <v>1903.07</v>
      </c>
      <c r="B399" s="11">
        <v>6.85</v>
      </c>
      <c r="C399" s="4">
        <v>0.3417</v>
      </c>
      <c r="D399" s="11">
        <v>0.57169999999999999</v>
      </c>
      <c r="E399" s="11">
        <v>8.18251405</v>
      </c>
      <c r="F399" s="4">
        <f t="shared" si="88"/>
        <v>1903.5416666666372</v>
      </c>
      <c r="G399" s="22">
        <f>G393*6/12+G405*6/12</f>
        <v>3.3499999999999996</v>
      </c>
      <c r="H399" s="4">
        <f t="shared" si="85"/>
        <v>255.07991642250832</v>
      </c>
      <c r="I399" s="4">
        <f t="shared" si="86"/>
        <v>12.724205465922788</v>
      </c>
      <c r="J399" s="33">
        <f t="shared" si="89"/>
        <v>1323.1009633286549</v>
      </c>
      <c r="K399" s="4">
        <f t="shared" si="90"/>
        <v>21.288932586678545</v>
      </c>
      <c r="L399" s="33">
        <f t="shared" si="87"/>
        <v>110.42581324598426</v>
      </c>
      <c r="M399" s="15">
        <f t="shared" si="79"/>
        <v>16.918178414766651</v>
      </c>
      <c r="N399" s="6"/>
      <c r="O399" s="7">
        <f t="shared" si="80"/>
        <v>19.910404565550817</v>
      </c>
      <c r="P399" s="7"/>
      <c r="Q399" s="46">
        <f t="shared" si="81"/>
        <v>3.8045952444353812E-2</v>
      </c>
      <c r="R399" s="22">
        <f t="shared" si="91"/>
        <v>1.0020896288953078</v>
      </c>
      <c r="S399" s="22">
        <f t="shared" si="92"/>
        <v>6.256078522764926</v>
      </c>
      <c r="T399" s="39">
        <f t="shared" si="82"/>
        <v>4.816053386810526E-2</v>
      </c>
      <c r="U399" s="39">
        <f t="shared" si="83"/>
        <v>1.0966888103656869E-2</v>
      </c>
      <c r="V399" s="39">
        <f t="shared" si="84"/>
        <v>3.7193645764448391E-2</v>
      </c>
      <c r="Y399" s="37"/>
      <c r="Z399" s="37"/>
    </row>
    <row r="400" spans="1:26">
      <c r="A400" s="1">
        <v>1903.08</v>
      </c>
      <c r="B400" s="11">
        <v>6.63</v>
      </c>
      <c r="C400" s="4">
        <v>0.34329999999999999</v>
      </c>
      <c r="D400" s="11">
        <v>0.56330000000000002</v>
      </c>
      <c r="E400" s="11">
        <v>8.18251405</v>
      </c>
      <c r="F400" s="4">
        <f t="shared" si="88"/>
        <v>1903.6249999999704</v>
      </c>
      <c r="G400" s="22">
        <f>G393*5/12+G405*7/12</f>
        <v>3.3583333333333334</v>
      </c>
      <c r="H400" s="4">
        <f t="shared" si="85"/>
        <v>246.88756874178546</v>
      </c>
      <c r="I400" s="4">
        <f t="shared" si="86"/>
        <v>12.783786176328046</v>
      </c>
      <c r="J400" s="33">
        <f t="shared" si="89"/>
        <v>1286.1330073374515</v>
      </c>
      <c r="K400" s="4">
        <f t="shared" si="90"/>
        <v>20.976133857050943</v>
      </c>
      <c r="L400" s="33">
        <f t="shared" si="87"/>
        <v>109.2728089039497</v>
      </c>
      <c r="M400" s="15">
        <f t="shared" si="79"/>
        <v>16.299118790903485</v>
      </c>
      <c r="N400" s="6"/>
      <c r="O400" s="7">
        <f t="shared" si="80"/>
        <v>19.194017449266077</v>
      </c>
      <c r="P400" s="7"/>
      <c r="Q400" s="46">
        <f t="shared" si="81"/>
        <v>4.4293346247704965E-2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c r="A401" s="1">
        <v>1903.09</v>
      </c>
      <c r="B401" s="11">
        <v>6.47</v>
      </c>
      <c r="C401" s="4">
        <v>0.34499999999999997</v>
      </c>
      <c r="D401" s="11">
        <v>0.55500000000000005</v>
      </c>
      <c r="E401" s="11">
        <v>8.2776793390000005</v>
      </c>
      <c r="F401" s="4">
        <f t="shared" si="88"/>
        <v>1903.7083333333037</v>
      </c>
      <c r="G401" s="22">
        <f>G393*4/12+G405*8/12</f>
        <v>3.3666666666666663</v>
      </c>
      <c r="H401" s="4">
        <f t="shared" si="85"/>
        <v>238.15962412457495</v>
      </c>
      <c r="I401" s="4">
        <f t="shared" si="86"/>
        <v>12.699392631063116</v>
      </c>
      <c r="J401" s="33">
        <f t="shared" si="89"/>
        <v>1246.1787667397994</v>
      </c>
      <c r="K401" s="4">
        <f t="shared" si="90"/>
        <v>20.429457710840669</v>
      </c>
      <c r="L401" s="33">
        <f t="shared" si="87"/>
        <v>106.89786948077106</v>
      </c>
      <c r="M401" s="15">
        <f t="shared" si="79"/>
        <v>15.654359115196906</v>
      </c>
      <c r="N401" s="6"/>
      <c r="O401" s="7">
        <f t="shared" si="80"/>
        <v>18.449326201499147</v>
      </c>
      <c r="P401" s="7"/>
      <c r="Q401" s="46">
        <f t="shared" si="81"/>
        <v>4.3822618555605986E-2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c r="A402" s="1">
        <v>1903.1</v>
      </c>
      <c r="B402" s="11">
        <v>6.26</v>
      </c>
      <c r="C402" s="4">
        <v>0.34670000000000001</v>
      </c>
      <c r="D402" s="11">
        <v>0.54669999999999996</v>
      </c>
      <c r="E402" s="11">
        <v>8.18251405</v>
      </c>
      <c r="F402" s="4">
        <f t="shared" si="88"/>
        <v>1903.791666666637</v>
      </c>
      <c r="G402" s="22">
        <f>G393*3/12+G405*9/12</f>
        <v>3.3749999999999996</v>
      </c>
      <c r="H402" s="4">
        <f t="shared" si="85"/>
        <v>233.10952946056966</v>
      </c>
      <c r="I402" s="4">
        <f t="shared" si="86"/>
        <v>12.910395185939219</v>
      </c>
      <c r="J402" s="33">
        <f t="shared" si="89"/>
        <v>1225.3834742438414</v>
      </c>
      <c r="K402" s="4">
        <f t="shared" si="90"/>
        <v>20.357983986596395</v>
      </c>
      <c r="L402" s="33">
        <f t="shared" si="87"/>
        <v>107.01551842956998</v>
      </c>
      <c r="M402" s="15">
        <f t="shared" si="79"/>
        <v>15.252943825778827</v>
      </c>
      <c r="N402" s="6"/>
      <c r="O402" s="7">
        <f t="shared" si="80"/>
        <v>17.996685085169737</v>
      </c>
      <c r="P402" s="7"/>
      <c r="Q402" s="46">
        <f t="shared" si="81"/>
        <v>4.2926511072521663E-2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c r="A403" s="1">
        <v>1903.11</v>
      </c>
      <c r="B403" s="11">
        <v>6.28</v>
      </c>
      <c r="C403" s="4">
        <v>0.3483</v>
      </c>
      <c r="D403" s="11">
        <v>0.5383</v>
      </c>
      <c r="E403" s="11">
        <v>8.0873811569999994</v>
      </c>
      <c r="F403" s="4">
        <f t="shared" si="88"/>
        <v>1903.8749999999702</v>
      </c>
      <c r="G403" s="22">
        <f>G393*2/12+G405*10/12</f>
        <v>3.3833333333333333</v>
      </c>
      <c r="H403" s="4">
        <f t="shared" si="85"/>
        <v>236.60514607299848</v>
      </c>
      <c r="I403" s="4">
        <f t="shared" si="86"/>
        <v>13.122543372169645</v>
      </c>
      <c r="J403" s="33">
        <f t="shared" si="89"/>
        <v>1249.5072548454652</v>
      </c>
      <c r="K403" s="4">
        <f t="shared" si="90"/>
        <v>20.280979320238067</v>
      </c>
      <c r="L403" s="33">
        <f t="shared" si="87"/>
        <v>107.1034642170882</v>
      </c>
      <c r="M403" s="15">
        <f t="shared" si="79"/>
        <v>15.407877534297887</v>
      </c>
      <c r="N403" s="6"/>
      <c r="O403" s="7">
        <f t="shared" si="80"/>
        <v>18.20173331810415</v>
      </c>
      <c r="P403" s="7"/>
      <c r="Q403" s="46">
        <f t="shared" si="81"/>
        <v>4.3663530682750355E-2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c r="A404" s="1">
        <v>1903.12</v>
      </c>
      <c r="B404" s="11">
        <v>6.57</v>
      </c>
      <c r="C404" s="4">
        <v>0.35</v>
      </c>
      <c r="D404" s="11">
        <v>0.53</v>
      </c>
      <c r="E404" s="11">
        <v>8.0873811569999994</v>
      </c>
      <c r="F404" s="4">
        <f t="shared" si="88"/>
        <v>1903.9583333333035</v>
      </c>
      <c r="G404" s="22">
        <f>G393*1/12+G405*11/12</f>
        <v>3.3916666666666666</v>
      </c>
      <c r="H404" s="4">
        <f t="shared" si="85"/>
        <v>247.53117988847134</v>
      </c>
      <c r="I404" s="4">
        <f t="shared" si="86"/>
        <v>13.186592535915519</v>
      </c>
      <c r="J404" s="33">
        <f t="shared" si="89"/>
        <v>1313.0106092252176</v>
      </c>
      <c r="K404" s="4">
        <f t="shared" si="90"/>
        <v>19.968268697243506</v>
      </c>
      <c r="L404" s="33">
        <f t="shared" si="87"/>
        <v>105.92018613232352</v>
      </c>
      <c r="M404" s="15">
        <f t="shared" si="79"/>
        <v>16.042894140050134</v>
      </c>
      <c r="N404" s="6"/>
      <c r="O404" s="7">
        <f t="shared" si="80"/>
        <v>18.972073171795213</v>
      </c>
      <c r="P404" s="7"/>
      <c r="Q404" s="46">
        <f t="shared" si="81"/>
        <v>4.2371395043465883E-2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c r="A405" s="1">
        <v>1904.01</v>
      </c>
      <c r="B405" s="11">
        <v>6.68</v>
      </c>
      <c r="C405" s="4">
        <v>0.34670000000000001</v>
      </c>
      <c r="D405" s="11">
        <v>0.52669999999999995</v>
      </c>
      <c r="E405" s="11">
        <v>8.2776793390000005</v>
      </c>
      <c r="F405" s="4">
        <f t="shared" si="88"/>
        <v>1904.0416666666367</v>
      </c>
      <c r="G405" s="22">
        <v>3.4</v>
      </c>
      <c r="H405" s="4">
        <f t="shared" si="85"/>
        <v>245.88968920435249</v>
      </c>
      <c r="I405" s="4">
        <f t="shared" si="86"/>
        <v>12.761969348375603</v>
      </c>
      <c r="J405" s="33">
        <f t="shared" si="89"/>
        <v>1309.9446873706497</v>
      </c>
      <c r="K405" s="4">
        <f t="shared" si="90"/>
        <v>19.387739416756354</v>
      </c>
      <c r="L405" s="33">
        <f t="shared" si="87"/>
        <v>103.28560880810197</v>
      </c>
      <c r="M405" s="15">
        <f t="shared" si="79"/>
        <v>15.861833914033634</v>
      </c>
      <c r="N405" s="6"/>
      <c r="O405" s="7">
        <f t="shared" si="80"/>
        <v>18.777066213618998</v>
      </c>
      <c r="P405" s="7"/>
      <c r="Q405" s="46">
        <f t="shared" si="81"/>
        <v>4.8148955439236502E-2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c r="A406" s="1">
        <v>1904.02</v>
      </c>
      <c r="B406" s="11">
        <v>6.5</v>
      </c>
      <c r="C406" s="4">
        <v>0.34329999999999999</v>
      </c>
      <c r="D406" s="11">
        <v>0.52329999999999999</v>
      </c>
      <c r="E406" s="11">
        <v>8.4679289260000008</v>
      </c>
      <c r="F406" s="4">
        <f t="shared" si="88"/>
        <v>1904.12499999997</v>
      </c>
      <c r="G406" s="22">
        <f>G405*11/12+G417*1/12</f>
        <v>3.4066666666666667</v>
      </c>
      <c r="H406" s="4">
        <f t="shared" si="85"/>
        <v>233.88835892551043</v>
      </c>
      <c r="I406" s="4">
        <f t="shared" si="86"/>
        <v>12.352903633711959</v>
      </c>
      <c r="J406" s="33">
        <f t="shared" si="89"/>
        <v>1251.4932308959683</v>
      </c>
      <c r="K406" s="4">
        <f t="shared" si="90"/>
        <v>18.829812034726096</v>
      </c>
      <c r="L406" s="33">
        <f t="shared" si="87"/>
        <v>100.75483195813236</v>
      </c>
      <c r="M406" s="15">
        <f t="shared" si="79"/>
        <v>15.021498380331428</v>
      </c>
      <c r="N406" s="6"/>
      <c r="O406" s="7">
        <f t="shared" si="80"/>
        <v>17.803035506120359</v>
      </c>
      <c r="P406" s="7"/>
      <c r="Q406" s="46">
        <f t="shared" si="81"/>
        <v>5.5357023109160623E-2</v>
      </c>
      <c r="R406" s="22">
        <f t="shared" si="91"/>
        <v>1.0022787117439262</v>
      </c>
      <c r="S406" s="22">
        <f t="shared" si="92"/>
        <v>6.1359824441953936</v>
      </c>
      <c r="T406" s="39">
        <f t="shared" si="82"/>
        <v>6.0712674787184451E-2</v>
      </c>
      <c r="U406" s="39">
        <f t="shared" si="83"/>
        <v>1.6559863540962727E-2</v>
      </c>
      <c r="V406" s="39">
        <f t="shared" si="84"/>
        <v>4.4152811246221724E-2</v>
      </c>
      <c r="Y406" s="37"/>
      <c r="Z406" s="37"/>
    </row>
    <row r="407" spans="1:26">
      <c r="A407" s="1">
        <v>1904.03</v>
      </c>
      <c r="B407" s="11">
        <v>6.48</v>
      </c>
      <c r="C407" s="4">
        <v>0.34</v>
      </c>
      <c r="D407" s="11">
        <v>0.52</v>
      </c>
      <c r="E407" s="11">
        <v>8.3728446279999993</v>
      </c>
      <c r="F407" s="4">
        <f t="shared" si="88"/>
        <v>1904.2083333333032</v>
      </c>
      <c r="G407" s="22">
        <f>G405*10/12+G417*2/12</f>
        <v>3.4133333333333336</v>
      </c>
      <c r="H407" s="4">
        <f t="shared" si="85"/>
        <v>235.81662955946118</v>
      </c>
      <c r="I407" s="4">
        <f t="shared" si="86"/>
        <v>12.373094760835928</v>
      </c>
      <c r="J407" s="33">
        <f t="shared" si="89"/>
        <v>1267.3282273772286</v>
      </c>
      <c r="K407" s="4">
        <f t="shared" si="90"/>
        <v>18.923556693043178</v>
      </c>
      <c r="L407" s="33">
        <f t="shared" si="87"/>
        <v>101.69917874014796</v>
      </c>
      <c r="M407" s="15">
        <f t="shared" si="79"/>
        <v>15.081930176258858</v>
      </c>
      <c r="N407" s="6"/>
      <c r="O407" s="7">
        <f t="shared" si="80"/>
        <v>17.89654732380718</v>
      </c>
      <c r="P407" s="7"/>
      <c r="Q407" s="46">
        <f t="shared" si="81"/>
        <v>5.6792722066092136E-2</v>
      </c>
      <c r="R407" s="22">
        <f t="shared" si="91"/>
        <v>1.0022844430760081</v>
      </c>
      <c r="S407" s="22">
        <f t="shared" si="92"/>
        <v>6.2198052477957502</v>
      </c>
      <c r="T407" s="39">
        <f t="shared" si="82"/>
        <v>5.7855251797339413E-2</v>
      </c>
      <c r="U407" s="39">
        <f t="shared" si="83"/>
        <v>1.5478709372075405E-2</v>
      </c>
      <c r="V407" s="39">
        <f t="shared" si="84"/>
        <v>4.2376542425264008E-2</v>
      </c>
      <c r="Y407" s="37"/>
      <c r="Z407" s="37"/>
    </row>
    <row r="408" spans="1:26">
      <c r="A408" s="1">
        <v>1904.04</v>
      </c>
      <c r="B408" s="11">
        <v>6.64</v>
      </c>
      <c r="C408" s="4">
        <v>0.3367</v>
      </c>
      <c r="D408" s="11">
        <v>0.51670000000000005</v>
      </c>
      <c r="E408" s="11">
        <v>8.2776793390000005</v>
      </c>
      <c r="F408" s="4">
        <f t="shared" si="88"/>
        <v>1904.2916666666365</v>
      </c>
      <c r="G408" s="22">
        <f>G405*9/12+G417*3/12</f>
        <v>3.42</v>
      </c>
      <c r="H408" s="4">
        <f t="shared" si="85"/>
        <v>244.41729585582345</v>
      </c>
      <c r="I408" s="4">
        <f t="shared" si="86"/>
        <v>12.393871011243338</v>
      </c>
      <c r="J408" s="33">
        <f t="shared" si="89"/>
        <v>1319.1006253177727</v>
      </c>
      <c r="K408" s="4">
        <f t="shared" si="90"/>
        <v>19.019641079624094</v>
      </c>
      <c r="L408" s="33">
        <f t="shared" si="87"/>
        <v>102.64748390085741</v>
      </c>
      <c r="M408" s="15">
        <f t="shared" si="79"/>
        <v>15.565490611691478</v>
      </c>
      <c r="N408" s="6"/>
      <c r="O408" s="7">
        <f t="shared" si="80"/>
        <v>18.490327058739727</v>
      </c>
      <c r="P408" s="7"/>
      <c r="Q408" s="46">
        <f t="shared" si="81"/>
        <v>5.3495648241962686E-2</v>
      </c>
      <c r="R408" s="22">
        <f t="shared" si="91"/>
        <v>1.0022901743318027</v>
      </c>
      <c r="S408" s="22">
        <f t="shared" si="92"/>
        <v>6.3056840955359981</v>
      </c>
      <c r="T408" s="39">
        <f t="shared" si="82"/>
        <v>5.2630836776946355E-2</v>
      </c>
      <c r="U408" s="39">
        <f t="shared" si="83"/>
        <v>1.5414992283073303E-2</v>
      </c>
      <c r="V408" s="39">
        <f t="shared" si="84"/>
        <v>3.7215844493873051E-2</v>
      </c>
      <c r="Y408" s="37"/>
      <c r="Z408" s="37"/>
    </row>
    <row r="409" spans="1:26">
      <c r="A409" s="1">
        <v>1904.05</v>
      </c>
      <c r="B409" s="11">
        <v>6.5</v>
      </c>
      <c r="C409" s="4">
        <v>0.33329999999999999</v>
      </c>
      <c r="D409" s="11">
        <v>0.51329999999999998</v>
      </c>
      <c r="E409" s="11">
        <v>8.0873811569999994</v>
      </c>
      <c r="F409" s="4">
        <f t="shared" si="88"/>
        <v>1904.3749999999698</v>
      </c>
      <c r="G409" s="22">
        <f>G405*8/12+G417*4/12</f>
        <v>3.4266666666666667</v>
      </c>
      <c r="H409" s="4">
        <f t="shared" si="85"/>
        <v>244.89386138128822</v>
      </c>
      <c r="I409" s="4">
        <f t="shared" si="86"/>
        <v>12.55740369205898</v>
      </c>
      <c r="J409" s="33">
        <f t="shared" si="89"/>
        <v>1327.3202201333706</v>
      </c>
      <c r="K409" s="4">
        <f t="shared" si="90"/>
        <v>19.339079853386959</v>
      </c>
      <c r="L409" s="33">
        <f t="shared" si="87"/>
        <v>104.81745676837832</v>
      </c>
      <c r="M409" s="15">
        <f t="shared" si="79"/>
        <v>15.525820896254631</v>
      </c>
      <c r="N409" s="6"/>
      <c r="O409" s="7">
        <f t="shared" si="80"/>
        <v>18.464783283770831</v>
      </c>
      <c r="P409" s="7"/>
      <c r="Q409" s="46">
        <f t="shared" si="81"/>
        <v>5.1215587134438578E-2</v>
      </c>
      <c r="R409" s="22">
        <f t="shared" si="91"/>
        <v>1.0022959055113485</v>
      </c>
      <c r="S409" s="22">
        <f t="shared" si="92"/>
        <v>6.4688394013659458</v>
      </c>
      <c r="T409" s="39">
        <f t="shared" si="82"/>
        <v>5.2042026397904007E-2</v>
      </c>
      <c r="U409" s="39">
        <f t="shared" si="83"/>
        <v>1.2094047598224078E-2</v>
      </c>
      <c r="V409" s="39">
        <f t="shared" si="84"/>
        <v>3.9947978799679928E-2</v>
      </c>
      <c r="Y409" s="37"/>
      <c r="Z409" s="37"/>
    </row>
    <row r="410" spans="1:26">
      <c r="A410" s="1">
        <v>1904.06</v>
      </c>
      <c r="B410" s="11">
        <v>6.51</v>
      </c>
      <c r="C410" s="4">
        <v>0.33</v>
      </c>
      <c r="D410" s="11">
        <v>0.51</v>
      </c>
      <c r="E410" s="11">
        <v>8.0873811569999994</v>
      </c>
      <c r="F410" s="4">
        <f t="shared" si="88"/>
        <v>1904.458333333303</v>
      </c>
      <c r="G410" s="22">
        <f>G405*7/12+G417*5/12</f>
        <v>3.4333333333333336</v>
      </c>
      <c r="H410" s="4">
        <f t="shared" si="85"/>
        <v>245.27062116802867</v>
      </c>
      <c r="I410" s="4">
        <f t="shared" si="86"/>
        <v>12.433072962434634</v>
      </c>
      <c r="J410" s="33">
        <f t="shared" si="89"/>
        <v>1334.9778367879862</v>
      </c>
      <c r="K410" s="4">
        <f t="shared" si="90"/>
        <v>19.214749123762616</v>
      </c>
      <c r="L410" s="33">
        <f t="shared" si="87"/>
        <v>104.58351716772243</v>
      </c>
      <c r="M410" s="15">
        <f t="shared" si="79"/>
        <v>15.474433638652648</v>
      </c>
      <c r="N410" s="6"/>
      <c r="O410" s="7">
        <f t="shared" si="80"/>
        <v>18.424664376078844</v>
      </c>
      <c r="P410" s="7"/>
      <c r="Q410" s="46">
        <f t="shared" si="81"/>
        <v>5.1362808313555296E-2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c r="A411" s="1">
        <v>1904.07</v>
      </c>
      <c r="B411" s="11">
        <v>6.78</v>
      </c>
      <c r="C411" s="4">
        <v>0.32669999999999999</v>
      </c>
      <c r="D411" s="11">
        <v>0.50670000000000004</v>
      </c>
      <c r="E411" s="11">
        <v>8.0873811569999994</v>
      </c>
      <c r="F411" s="4">
        <f t="shared" si="88"/>
        <v>1904.5416666666363</v>
      </c>
      <c r="G411" s="22">
        <f>G405*6/12+G417*6/12</f>
        <v>3.44</v>
      </c>
      <c r="H411" s="4">
        <f t="shared" si="85"/>
        <v>255.44313541002066</v>
      </c>
      <c r="I411" s="4">
        <f t="shared" si="86"/>
        <v>12.308742232810287</v>
      </c>
      <c r="J411" s="33">
        <f t="shared" si="89"/>
        <v>1395.9284953961751</v>
      </c>
      <c r="K411" s="4">
        <f t="shared" si="90"/>
        <v>19.090418394138268</v>
      </c>
      <c r="L411" s="33">
        <f t="shared" si="87"/>
        <v>104.3240366692097</v>
      </c>
      <c r="M411" s="15">
        <f t="shared" si="79"/>
        <v>16.036401629624105</v>
      </c>
      <c r="N411" s="6"/>
      <c r="O411" s="7">
        <f t="shared" si="80"/>
        <v>19.112780970977045</v>
      </c>
      <c r="P411" s="7"/>
      <c r="Q411" s="46">
        <f t="shared" si="81"/>
        <v>4.9031550047606183E-2</v>
      </c>
      <c r="R411" s="22">
        <f t="shared" si="91"/>
        <v>1.0023073676418448</v>
      </c>
      <c r="S411" s="22">
        <f t="shared" si="92"/>
        <v>6.4986143465682833</v>
      </c>
      <c r="T411" s="39">
        <f t="shared" si="82"/>
        <v>4.0233499138025541E-2</v>
      </c>
      <c r="U411" s="39">
        <f t="shared" si="83"/>
        <v>1.1209051360418165E-2</v>
      </c>
      <c r="V411" s="39">
        <f t="shared" si="84"/>
        <v>2.9024447777607376E-2</v>
      </c>
      <c r="Y411" s="37"/>
      <c r="Z411" s="37"/>
    </row>
    <row r="412" spans="1:26">
      <c r="A412" s="1">
        <v>1904.08</v>
      </c>
      <c r="B412" s="11">
        <v>7.01</v>
      </c>
      <c r="C412" s="4">
        <v>0.32329999999999998</v>
      </c>
      <c r="D412" s="11">
        <v>0.50329999999999997</v>
      </c>
      <c r="E412" s="11">
        <v>8.18251405</v>
      </c>
      <c r="F412" s="4">
        <f t="shared" si="88"/>
        <v>1904.6249999999695</v>
      </c>
      <c r="G412" s="22">
        <f>G405*5/12+G417*7/12</f>
        <v>3.4466666666666663</v>
      </c>
      <c r="H412" s="4">
        <f t="shared" si="85"/>
        <v>261.03798746303409</v>
      </c>
      <c r="I412" s="4">
        <f t="shared" si="86"/>
        <v>12.039027296262327</v>
      </c>
      <c r="J412" s="33">
        <f t="shared" si="89"/>
        <v>1431.9853729155177</v>
      </c>
      <c r="K412" s="4">
        <f t="shared" si="90"/>
        <v>18.741857216853788</v>
      </c>
      <c r="L412" s="33">
        <f t="shared" si="87"/>
        <v>102.81287278008276</v>
      </c>
      <c r="M412" s="15">
        <f t="shared" si="79"/>
        <v>16.30465197885103</v>
      </c>
      <c r="N412" s="6"/>
      <c r="O412" s="7">
        <f t="shared" si="80"/>
        <v>19.449753427953656</v>
      </c>
      <c r="P412" s="7"/>
      <c r="Q412" s="46">
        <f t="shared" si="81"/>
        <v>4.6216957947900705E-2</v>
      </c>
      <c r="R412" s="22">
        <f t="shared" si="91"/>
        <v>1.0023130985928717</v>
      </c>
      <c r="S412" s="22">
        <f t="shared" si="92"/>
        <v>6.4378794444359091</v>
      </c>
      <c r="T412" s="39">
        <f t="shared" si="82"/>
        <v>3.6024747280043456E-2</v>
      </c>
      <c r="U412" s="39">
        <f t="shared" si="83"/>
        <v>1.0455272278984129E-2</v>
      </c>
      <c r="V412" s="39">
        <f t="shared" si="84"/>
        <v>2.5569475001059327E-2</v>
      </c>
      <c r="Y412" s="37"/>
      <c r="Z412" s="37"/>
    </row>
    <row r="413" spans="1:26">
      <c r="A413" s="1">
        <v>1904.09</v>
      </c>
      <c r="B413" s="11">
        <v>7.32</v>
      </c>
      <c r="C413" s="4">
        <v>0.32</v>
      </c>
      <c r="D413" s="11">
        <v>0.5</v>
      </c>
      <c r="E413" s="11">
        <v>8.2776793390000005</v>
      </c>
      <c r="F413" s="4">
        <f t="shared" si="88"/>
        <v>1904.7083333333028</v>
      </c>
      <c r="G413" s="22">
        <f>G405*4/12+G417*8/12</f>
        <v>3.4533333333333331</v>
      </c>
      <c r="H413" s="4">
        <f t="shared" si="85"/>
        <v>269.44798278081743</v>
      </c>
      <c r="I413" s="4">
        <f t="shared" si="86"/>
        <v>11.779146788232456</v>
      </c>
      <c r="J413" s="33">
        <f t="shared" si="89"/>
        <v>1483.5051570827145</v>
      </c>
      <c r="K413" s="4">
        <f t="shared" si="90"/>
        <v>18.404916856613212</v>
      </c>
      <c r="L413" s="33">
        <f t="shared" si="87"/>
        <v>101.33231947286302</v>
      </c>
      <c r="M413" s="15">
        <f t="shared" si="79"/>
        <v>16.742600049163684</v>
      </c>
      <c r="N413" s="6"/>
      <c r="O413" s="7">
        <f t="shared" si="80"/>
        <v>19.988235376712048</v>
      </c>
      <c r="P413" s="7"/>
      <c r="Q413" s="46">
        <f t="shared" si="81"/>
        <v>4.4299089228069848E-2</v>
      </c>
      <c r="R413" s="22">
        <f t="shared" si="91"/>
        <v>1.0023188294678009</v>
      </c>
      <c r="S413" s="22">
        <f t="shared" si="92"/>
        <v>6.3785858743571877</v>
      </c>
      <c r="T413" s="39">
        <f t="shared" si="82"/>
        <v>3.2855552495609563E-2</v>
      </c>
      <c r="U413" s="39">
        <f t="shared" si="83"/>
        <v>1.1690229927997953E-2</v>
      </c>
      <c r="V413" s="39">
        <f t="shared" si="84"/>
        <v>2.1165322567611611E-2</v>
      </c>
      <c r="Y413" s="37"/>
      <c r="Z413" s="37"/>
    </row>
    <row r="414" spans="1:26">
      <c r="A414" s="1">
        <v>1904.1</v>
      </c>
      <c r="B414" s="11">
        <v>7.75</v>
      </c>
      <c r="C414" s="4">
        <v>0.31669999999999998</v>
      </c>
      <c r="D414" s="11">
        <v>0.49669999999999997</v>
      </c>
      <c r="E414" s="11">
        <v>8.2776793390000005</v>
      </c>
      <c r="F414" s="4">
        <f t="shared" si="88"/>
        <v>1904.791666666636</v>
      </c>
      <c r="G414" s="22">
        <f>G405*3/12+G417*9/12</f>
        <v>3.46</v>
      </c>
      <c r="H414" s="4">
        <f t="shared" si="85"/>
        <v>285.27621127750479</v>
      </c>
      <c r="I414" s="4">
        <f t="shared" si="86"/>
        <v>11.657674336978808</v>
      </c>
      <c r="J414" s="33">
        <f t="shared" si="89"/>
        <v>1575.9996094255528</v>
      </c>
      <c r="K414" s="4">
        <f t="shared" si="90"/>
        <v>18.283444405359564</v>
      </c>
      <c r="L414" s="33">
        <f t="shared" si="87"/>
        <v>101.00632335505446</v>
      </c>
      <c r="M414" s="15">
        <f t="shared" si="79"/>
        <v>17.633197370821399</v>
      </c>
      <c r="N414" s="6"/>
      <c r="O414" s="7">
        <f t="shared" si="80"/>
        <v>21.065460476613314</v>
      </c>
      <c r="P414" s="7"/>
      <c r="Q414" s="46">
        <f t="shared" si="81"/>
        <v>4.4090692490658792E-2</v>
      </c>
      <c r="R414" s="22">
        <f t="shared" si="91"/>
        <v>1.002324560266671</v>
      </c>
      <c r="S414" s="22">
        <f t="shared" si="92"/>
        <v>6.3933767272455455</v>
      </c>
      <c r="T414" s="39">
        <f t="shared" si="82"/>
        <v>2.8117912245603893E-2</v>
      </c>
      <c r="U414" s="39">
        <f t="shared" si="83"/>
        <v>1.2753407351731472E-2</v>
      </c>
      <c r="V414" s="39">
        <f t="shared" si="84"/>
        <v>1.5364504893872422E-2</v>
      </c>
      <c r="Y414" s="37"/>
      <c r="Z414" s="37"/>
    </row>
    <row r="415" spans="1:26">
      <c r="A415" s="1">
        <v>1904.11</v>
      </c>
      <c r="B415" s="11">
        <v>8.17</v>
      </c>
      <c r="C415" s="4">
        <v>0.31330000000000002</v>
      </c>
      <c r="D415" s="11">
        <v>0.49330000000000002</v>
      </c>
      <c r="E415" s="11">
        <v>8.4679289260000008</v>
      </c>
      <c r="F415" s="4">
        <f t="shared" si="88"/>
        <v>1904.8749999999693</v>
      </c>
      <c r="G415" s="22">
        <f>G405*2/12+G417*10/12</f>
        <v>3.4666666666666668</v>
      </c>
      <c r="H415" s="4">
        <f t="shared" si="85"/>
        <v>293.97967575714159</v>
      </c>
      <c r="I415" s="4">
        <f t="shared" si="86"/>
        <v>11.273418900209604</v>
      </c>
      <c r="J415" s="33">
        <f t="shared" si="89"/>
        <v>1629.2716010430918</v>
      </c>
      <c r="K415" s="4">
        <f t="shared" si="90"/>
        <v>17.750327301223741</v>
      </c>
      <c r="L415" s="33">
        <f t="shared" si="87"/>
        <v>98.374501933238349</v>
      </c>
      <c r="M415" s="15">
        <f t="shared" si="79"/>
        <v>18.076200223770062</v>
      </c>
      <c r="N415" s="6"/>
      <c r="O415" s="7">
        <f t="shared" si="80"/>
        <v>21.605365463826736</v>
      </c>
      <c r="P415" s="7"/>
      <c r="Q415" s="46">
        <f t="shared" si="81"/>
        <v>4.4959090131715326E-2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c r="A416" s="1">
        <v>1904.12</v>
      </c>
      <c r="B416" s="11">
        <v>8.25</v>
      </c>
      <c r="C416" s="4">
        <v>0.31</v>
      </c>
      <c r="D416" s="11">
        <v>0.49</v>
      </c>
      <c r="E416" s="11">
        <v>8.4679289260000008</v>
      </c>
      <c r="F416" s="4">
        <f t="shared" si="88"/>
        <v>1904.9583333333026</v>
      </c>
      <c r="G416" s="22">
        <f>G405*1/12+G417*11/12</f>
        <v>3.4733333333333332</v>
      </c>
      <c r="H416" s="4">
        <f t="shared" si="85"/>
        <v>296.85830171314791</v>
      </c>
      <c r="I416" s="4">
        <f t="shared" si="86"/>
        <v>11.154675579524342</v>
      </c>
      <c r="J416" s="33">
        <f t="shared" si="89"/>
        <v>1650.3770165196804</v>
      </c>
      <c r="K416" s="4">
        <f t="shared" si="90"/>
        <v>17.63158398053848</v>
      </c>
      <c r="L416" s="33">
        <f t="shared" si="87"/>
        <v>98.022392496320407</v>
      </c>
      <c r="M416" s="15">
        <f t="shared" si="79"/>
        <v>18.159679118703203</v>
      </c>
      <c r="N416" s="6"/>
      <c r="O416" s="7">
        <f t="shared" si="80"/>
        <v>21.716798230078172</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c r="A417" s="1">
        <v>1905.01</v>
      </c>
      <c r="B417" s="11">
        <v>8.43</v>
      </c>
      <c r="C417" s="4">
        <v>0.31169999999999998</v>
      </c>
      <c r="D417" s="11">
        <v>0.505</v>
      </c>
      <c r="E417" s="11">
        <v>8.4679289260000008</v>
      </c>
      <c r="F417" s="4">
        <f t="shared" si="88"/>
        <v>1905.0416666666358</v>
      </c>
      <c r="G417" s="22">
        <v>3.48</v>
      </c>
      <c r="H417" s="4">
        <f t="shared" si="85"/>
        <v>303.33521011416195</v>
      </c>
      <c r="I417" s="4">
        <f t="shared" si="86"/>
        <v>11.215846381089476</v>
      </c>
      <c r="J417" s="33">
        <f t="shared" si="89"/>
        <v>1691.5814293654546</v>
      </c>
      <c r="K417" s="4">
        <f t="shared" si="90"/>
        <v>18.171326347289657</v>
      </c>
      <c r="L417" s="33">
        <f t="shared" si="87"/>
        <v>101.33435608891516</v>
      </c>
      <c r="M417" s="15">
        <f t="shared" si="79"/>
        <v>18.459852032455842</v>
      </c>
      <c r="N417" s="6"/>
      <c r="O417" s="7">
        <f t="shared" si="80"/>
        <v>22.087689801665334</v>
      </c>
      <c r="P417" s="7"/>
      <c r="Q417" s="46">
        <f t="shared" si="81"/>
        <v>4.515084406533424E-2</v>
      </c>
      <c r="R417" s="22">
        <f t="shared" si="91"/>
        <v>1.003249082644516</v>
      </c>
      <c r="S417" s="22">
        <f t="shared" si="92"/>
        <v>6.2935292619799208</v>
      </c>
      <c r="T417" s="39">
        <f t="shared" si="82"/>
        <v>1.9606368980848776E-2</v>
      </c>
      <c r="U417" s="39">
        <f t="shared" si="83"/>
        <v>1.5255619939742227E-2</v>
      </c>
      <c r="V417" s="39">
        <f t="shared" si="84"/>
        <v>4.3507490411065497E-3</v>
      </c>
      <c r="Y417" s="37"/>
      <c r="Z417" s="37"/>
    </row>
    <row r="418" spans="1:26">
      <c r="A418" s="1">
        <v>1905.02</v>
      </c>
      <c r="B418" s="11">
        <v>8.8000000000000007</v>
      </c>
      <c r="C418" s="4">
        <v>0.31330000000000002</v>
      </c>
      <c r="D418" s="11">
        <v>0.52</v>
      </c>
      <c r="E418" s="11">
        <v>8.4679289260000008</v>
      </c>
      <c r="F418" s="4">
        <f t="shared" si="88"/>
        <v>1905.1249999999691</v>
      </c>
      <c r="G418" s="22">
        <f>G417*11/12+G429*1/12</f>
        <v>3.4758333333333331</v>
      </c>
      <c r="H418" s="4">
        <f t="shared" si="85"/>
        <v>316.64885516069108</v>
      </c>
      <c r="I418" s="4">
        <f t="shared" si="86"/>
        <v>11.273418900209604</v>
      </c>
      <c r="J418" s="33">
        <f t="shared" si="89"/>
        <v>1771.0653558996862</v>
      </c>
      <c r="K418" s="4">
        <f t="shared" si="90"/>
        <v>18.711068714040834</v>
      </c>
      <c r="L418" s="33">
        <f t="shared" si="87"/>
        <v>104.65386193952691</v>
      </c>
      <c r="M418" s="15">
        <f t="shared" si="79"/>
        <v>19.168996375829835</v>
      </c>
      <c r="N418" s="6"/>
      <c r="O418" s="7">
        <f t="shared" si="80"/>
        <v>22.944184172180911</v>
      </c>
      <c r="P418" s="7"/>
      <c r="Q418" s="46">
        <f t="shared" si="81"/>
        <v>4.3188467656359641E-2</v>
      </c>
      <c r="R418" s="22">
        <f t="shared" si="91"/>
        <v>1.0032456788303199</v>
      </c>
      <c r="S418" s="22">
        <f t="shared" si="92"/>
        <v>6.3139774586777735</v>
      </c>
      <c r="T418" s="39">
        <f t="shared" si="82"/>
        <v>1.5061356791900016E-2</v>
      </c>
      <c r="U418" s="39">
        <f t="shared" si="83"/>
        <v>1.6424775274883618E-2</v>
      </c>
      <c r="V418" s="39">
        <f t="shared" si="84"/>
        <v>-1.3634184829836027E-3</v>
      </c>
      <c r="Y418" s="37"/>
      <c r="Z418" s="37"/>
    </row>
    <row r="419" spans="1:26">
      <c r="A419" s="1">
        <v>1905.03</v>
      </c>
      <c r="B419" s="11">
        <v>9.0500000000000007</v>
      </c>
      <c r="C419" s="4">
        <v>0.315</v>
      </c>
      <c r="D419" s="11">
        <v>0.53500000000000003</v>
      </c>
      <c r="E419" s="11">
        <v>8.3728446279999993</v>
      </c>
      <c r="F419" s="4">
        <f t="shared" si="88"/>
        <v>1905.2083333333023</v>
      </c>
      <c r="G419" s="22">
        <f>G417*10/12+G429*2/12</f>
        <v>3.4716666666666667</v>
      </c>
      <c r="H419" s="4">
        <f t="shared" si="85"/>
        <v>329.34266936930925</v>
      </c>
      <c r="I419" s="4">
        <f t="shared" si="86"/>
        <v>11.463308381362696</v>
      </c>
      <c r="J419" s="33">
        <f t="shared" si="89"/>
        <v>1847.4067980997395</v>
      </c>
      <c r="K419" s="4">
        <f t="shared" si="90"/>
        <v>19.469428520727117</v>
      </c>
      <c r="L419" s="33">
        <f t="shared" si="87"/>
        <v>109.21134110313375</v>
      </c>
      <c r="M419" s="15">
        <f t="shared" si="79"/>
        <v>19.831506074218421</v>
      </c>
      <c r="N419" s="6"/>
      <c r="O419" s="7">
        <f t="shared" si="80"/>
        <v>23.742093324670723</v>
      </c>
      <c r="P419" s="7"/>
      <c r="Q419" s="46">
        <f t="shared" si="81"/>
        <v>4.032969182358466E-2</v>
      </c>
      <c r="R419" s="22">
        <f t="shared" si="91"/>
        <v>1.0032422750346768</v>
      </c>
      <c r="S419" s="22">
        <f t="shared" si="92"/>
        <v>6.4064065705021793</v>
      </c>
      <c r="T419" s="39">
        <f t="shared" si="82"/>
        <v>1.4849064026413172E-2</v>
      </c>
      <c r="U419" s="39">
        <f t="shared" si="83"/>
        <v>1.6456099531714674E-2</v>
      </c>
      <c r="V419" s="39">
        <f t="shared" si="84"/>
        <v>-1.6070355053015017E-3</v>
      </c>
      <c r="Y419" s="37"/>
      <c r="Z419" s="37"/>
    </row>
    <row r="420" spans="1:26">
      <c r="A420" s="1">
        <v>1905.04</v>
      </c>
      <c r="B420" s="11">
        <v>8.94</v>
      </c>
      <c r="C420" s="4">
        <v>0.31669999999999998</v>
      </c>
      <c r="D420" s="11">
        <v>0.55000000000000004</v>
      </c>
      <c r="E420" s="11">
        <v>8.3728446279999993</v>
      </c>
      <c r="F420" s="4">
        <f t="shared" si="88"/>
        <v>1905.2916666666356</v>
      </c>
      <c r="G420" s="22">
        <f>G417*9/12+G429*3/12</f>
        <v>3.4674999999999998</v>
      </c>
      <c r="H420" s="4">
        <f t="shared" si="85"/>
        <v>325.33960929962694</v>
      </c>
      <c r="I420" s="4">
        <f t="shared" si="86"/>
        <v>11.525173855166875</v>
      </c>
      <c r="J420" s="33">
        <f t="shared" si="89"/>
        <v>1830.3395491077181</v>
      </c>
      <c r="K420" s="4">
        <f t="shared" si="90"/>
        <v>20.015300348411056</v>
      </c>
      <c r="L420" s="33">
        <f t="shared" si="87"/>
        <v>112.6047821039424</v>
      </c>
      <c r="M420" s="15">
        <f t="shared" si="79"/>
        <v>19.482927524711286</v>
      </c>
      <c r="N420" s="6"/>
      <c r="O420" s="7">
        <f t="shared" si="80"/>
        <v>23.328639790056236</v>
      </c>
      <c r="P420" s="7"/>
      <c r="Q420" s="46">
        <f t="shared" si="81"/>
        <v>3.6922139219511041E-2</v>
      </c>
      <c r="R420" s="22">
        <f t="shared" si="91"/>
        <v>1.0032388712575924</v>
      </c>
      <c r="S420" s="22">
        <f t="shared" si="92"/>
        <v>6.427177902587708</v>
      </c>
      <c r="T420" s="39">
        <f t="shared" si="82"/>
        <v>2.2606882657141281E-2</v>
      </c>
      <c r="U420" s="39">
        <f t="shared" si="83"/>
        <v>1.5591562541891868E-2</v>
      </c>
      <c r="V420" s="39">
        <f t="shared" si="84"/>
        <v>7.0153201152494127E-3</v>
      </c>
      <c r="Y420" s="37"/>
      <c r="Z420" s="37"/>
    </row>
    <row r="421" spans="1:26">
      <c r="A421" s="1">
        <v>1905.05</v>
      </c>
      <c r="B421" s="11">
        <v>8.5</v>
      </c>
      <c r="C421" s="4">
        <v>0.31830000000000003</v>
      </c>
      <c r="D421" s="11">
        <v>0.56499999999999995</v>
      </c>
      <c r="E421" s="11">
        <v>8.2776793390000005</v>
      </c>
      <c r="F421" s="4">
        <f t="shared" si="88"/>
        <v>1905.3749999999688</v>
      </c>
      <c r="G421" s="22">
        <f>G417*8/12+G429*4/12</f>
        <v>3.4633333333333329</v>
      </c>
      <c r="H421" s="4">
        <f t="shared" si="85"/>
        <v>312.88358656242457</v>
      </c>
      <c r="I421" s="4">
        <f t="shared" si="86"/>
        <v>11.716570070919971</v>
      </c>
      <c r="J421" s="33">
        <f t="shared" si="89"/>
        <v>1765.7558280518617</v>
      </c>
      <c r="K421" s="4">
        <f t="shared" si="90"/>
        <v>20.797556047972929</v>
      </c>
      <c r="L421" s="33">
        <f t="shared" si="87"/>
        <v>117.37082857050612</v>
      </c>
      <c r="M421" s="15">
        <f t="shared" si="79"/>
        <v>18.629487509845124</v>
      </c>
      <c r="N421" s="6"/>
      <c r="O421" s="7">
        <f t="shared" si="80"/>
        <v>22.313429429486103</v>
      </c>
      <c r="P421" s="7"/>
      <c r="Q421" s="46">
        <f t="shared" si="81"/>
        <v>3.6744785710864272E-2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c r="A422" s="1">
        <v>1905.06</v>
      </c>
      <c r="B422" s="11">
        <v>8.6</v>
      </c>
      <c r="C422" s="4">
        <v>0.32</v>
      </c>
      <c r="D422" s="11">
        <v>0.57999999999999996</v>
      </c>
      <c r="E422" s="11">
        <v>8.2776793390000005</v>
      </c>
      <c r="F422" s="4">
        <f t="shared" si="88"/>
        <v>1905.4583333333021</v>
      </c>
      <c r="G422" s="22">
        <f>G417*7/12+G429*5/12</f>
        <v>3.4591666666666665</v>
      </c>
      <c r="H422" s="4">
        <f t="shared" si="85"/>
        <v>316.56456993374724</v>
      </c>
      <c r="I422" s="4">
        <f t="shared" si="86"/>
        <v>11.779146788232456</v>
      </c>
      <c r="J422" s="33">
        <f t="shared" si="89"/>
        <v>1792.0690521561644</v>
      </c>
      <c r="K422" s="4">
        <f t="shared" si="90"/>
        <v>21.349703553671326</v>
      </c>
      <c r="L422" s="33">
        <f t="shared" si="87"/>
        <v>120.86047095936924</v>
      </c>
      <c r="M422" s="15">
        <f t="shared" si="79"/>
        <v>18.735862386183538</v>
      </c>
      <c r="N422" s="6"/>
      <c r="O422" s="7">
        <f t="shared" si="80"/>
        <v>22.445296542536877</v>
      </c>
      <c r="P422" s="7"/>
      <c r="Q422" s="46">
        <f t="shared" si="81"/>
        <v>3.5098049687541724E-2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c r="A423" s="1">
        <v>1905.07</v>
      </c>
      <c r="B423" s="11">
        <v>8.8699999999999992</v>
      </c>
      <c r="C423" s="4">
        <v>0.32169999999999999</v>
      </c>
      <c r="D423" s="11">
        <v>0.59499999999999997</v>
      </c>
      <c r="E423" s="11">
        <v>8.2776793390000005</v>
      </c>
      <c r="F423" s="4">
        <f t="shared" si="88"/>
        <v>1905.5416666666354</v>
      </c>
      <c r="G423" s="22">
        <f>G417*6/12+G429*6/12</f>
        <v>3.4550000000000001</v>
      </c>
      <c r="H423" s="4">
        <f t="shared" si="85"/>
        <v>326.50322503631838</v>
      </c>
      <c r="I423" s="4">
        <f t="shared" si="86"/>
        <v>11.841723505544941</v>
      </c>
      <c r="J423" s="33">
        <f t="shared" si="89"/>
        <v>1853.9180089688059</v>
      </c>
      <c r="K423" s="4">
        <f t="shared" si="90"/>
        <v>21.901851059369722</v>
      </c>
      <c r="L423" s="33">
        <f t="shared" si="87"/>
        <v>124.36090364559634</v>
      </c>
      <c r="M423" s="15">
        <f t="shared" si="79"/>
        <v>19.205883309548053</v>
      </c>
      <c r="N423" s="6"/>
      <c r="O423" s="7">
        <f t="shared" si="80"/>
        <v>23.0098417544848</v>
      </c>
      <c r="P423" s="7"/>
      <c r="Q423" s="46">
        <f t="shared" si="81"/>
        <v>3.5217155866494543E-2</v>
      </c>
      <c r="R423" s="22">
        <f t="shared" si="91"/>
        <v>1.0032286600377496</v>
      </c>
      <c r="S423" s="22">
        <f t="shared" si="92"/>
        <v>6.5643750638244107</v>
      </c>
      <c r="T423" s="39">
        <f t="shared" si="82"/>
        <v>1.9992629211455615E-2</v>
      </c>
      <c r="U423" s="39">
        <f t="shared" si="83"/>
        <v>1.388576484920101E-2</v>
      </c>
      <c r="V423" s="39">
        <f t="shared" si="84"/>
        <v>6.1068643622546048E-3</v>
      </c>
      <c r="Y423" s="37"/>
      <c r="Z423" s="37"/>
    </row>
    <row r="424" spans="1:26">
      <c r="A424" s="1">
        <v>1905.08</v>
      </c>
      <c r="B424" s="11">
        <v>9.1999999999999993</v>
      </c>
      <c r="C424" s="4">
        <v>0.32329999999999998</v>
      </c>
      <c r="D424" s="11">
        <v>0.61</v>
      </c>
      <c r="E424" s="11">
        <v>8.3728446279999993</v>
      </c>
      <c r="F424" s="4">
        <f t="shared" si="88"/>
        <v>1905.6249999999686</v>
      </c>
      <c r="G424" s="22">
        <f>G417*5/12+G429*7/12</f>
        <v>3.4508333333333336</v>
      </c>
      <c r="H424" s="4">
        <f t="shared" si="85"/>
        <v>334.80138764614856</v>
      </c>
      <c r="I424" s="4">
        <f t="shared" si="86"/>
        <v>11.765357459347808</v>
      </c>
      <c r="J424" s="33">
        <f t="shared" si="89"/>
        <v>1906.6028804320379</v>
      </c>
      <c r="K424" s="4">
        <f t="shared" si="90"/>
        <v>22.198787659146806</v>
      </c>
      <c r="L424" s="33">
        <f t="shared" si="87"/>
        <v>126.41606055038511</v>
      </c>
      <c r="M424" s="15">
        <f t="shared" si="79"/>
        <v>19.573308430803717</v>
      </c>
      <c r="N424" s="6"/>
      <c r="O424" s="7">
        <f t="shared" si="80"/>
        <v>23.447498517743675</v>
      </c>
      <c r="P424" s="7"/>
      <c r="Q424" s="46">
        <f t="shared" si="81"/>
        <v>3.6851800488857708E-2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c r="A425" s="1">
        <v>1905.09</v>
      </c>
      <c r="B425" s="11">
        <v>9.23</v>
      </c>
      <c r="C425" s="4">
        <v>0.32500000000000001</v>
      </c>
      <c r="D425" s="11">
        <v>0.625</v>
      </c>
      <c r="E425" s="11">
        <v>8.2776793390000005</v>
      </c>
      <c r="F425" s="4">
        <f t="shared" si="88"/>
        <v>1905.7083333333019</v>
      </c>
      <c r="G425" s="22">
        <f>G417*4/12+G429*8/12</f>
        <v>3.4466666666666663</v>
      </c>
      <c r="H425" s="4">
        <f t="shared" si="85"/>
        <v>339.75476517307993</v>
      </c>
      <c r="I425" s="4">
        <f t="shared" si="86"/>
        <v>11.963195956798588</v>
      </c>
      <c r="J425" s="33">
        <f t="shared" si="89"/>
        <v>1940.4882811557613</v>
      </c>
      <c r="K425" s="4">
        <f t="shared" si="90"/>
        <v>23.006146070766516</v>
      </c>
      <c r="L425" s="33">
        <f t="shared" si="87"/>
        <v>131.39817721802282</v>
      </c>
      <c r="M425" s="15">
        <f t="shared" si="79"/>
        <v>19.743492419697784</v>
      </c>
      <c r="N425" s="6"/>
      <c r="O425" s="7">
        <f t="shared" si="80"/>
        <v>23.647692425098615</v>
      </c>
      <c r="P425" s="7"/>
      <c r="Q425" s="46">
        <f t="shared" si="81"/>
        <v>3.5287476611482183E-2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c r="A426" s="1">
        <v>1905.1</v>
      </c>
      <c r="B426" s="11">
        <v>9.36</v>
      </c>
      <c r="C426" s="4">
        <v>0.32669999999999999</v>
      </c>
      <c r="D426" s="11">
        <v>0.64</v>
      </c>
      <c r="E426" s="11">
        <v>8.2776793390000005</v>
      </c>
      <c r="F426" s="4">
        <f t="shared" si="88"/>
        <v>1905.7916666666351</v>
      </c>
      <c r="G426" s="22">
        <f>G417*3/12+G429*9/12</f>
        <v>3.4425000000000003</v>
      </c>
      <c r="H426" s="4">
        <f t="shared" si="85"/>
        <v>344.54004355579929</v>
      </c>
      <c r="I426" s="4">
        <f t="shared" si="86"/>
        <v>12.025772674111073</v>
      </c>
      <c r="J426" s="33">
        <f t="shared" si="89"/>
        <v>1973.5428066167267</v>
      </c>
      <c r="K426" s="4">
        <f t="shared" si="90"/>
        <v>23.558293576464912</v>
      </c>
      <c r="L426" s="33">
        <f t="shared" si="87"/>
        <v>134.94309788832322</v>
      </c>
      <c r="M426" s="15">
        <f t="shared" si="79"/>
        <v>19.897394814329527</v>
      </c>
      <c r="N426" s="6"/>
      <c r="O426" s="7">
        <f t="shared" si="80"/>
        <v>23.825645601554896</v>
      </c>
      <c r="P426" s="7"/>
      <c r="Q426" s="46">
        <f t="shared" si="81"/>
        <v>3.4937378685382083E-2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c r="A427" s="1">
        <v>1905.11</v>
      </c>
      <c r="B427" s="11">
        <v>9.31</v>
      </c>
      <c r="C427" s="4">
        <v>0.32829999999999998</v>
      </c>
      <c r="D427" s="11">
        <v>0.65500000000000003</v>
      </c>
      <c r="E427" s="11">
        <v>8.3728446279999993</v>
      </c>
      <c r="F427" s="4">
        <f t="shared" si="88"/>
        <v>1905.8749999999684</v>
      </c>
      <c r="G427" s="22">
        <f>G417*2/12+G429*10/12</f>
        <v>3.4383333333333339</v>
      </c>
      <c r="H427" s="4">
        <f t="shared" si="85"/>
        <v>338.8044477158308</v>
      </c>
      <c r="I427" s="4">
        <f t="shared" si="86"/>
        <v>11.947314735242452</v>
      </c>
      <c r="J427" s="33">
        <f t="shared" si="89"/>
        <v>1946.3919253222223</v>
      </c>
      <c r="K427" s="4">
        <f t="shared" si="90"/>
        <v>23.836403142198623</v>
      </c>
      <c r="L427" s="33">
        <f t="shared" si="87"/>
        <v>136.93734812954409</v>
      </c>
      <c r="M427" s="15">
        <f t="shared" si="79"/>
        <v>19.443525693264981</v>
      </c>
      <c r="N427" s="6"/>
      <c r="O427" s="7">
        <f t="shared" si="80"/>
        <v>23.275233759233991</v>
      </c>
      <c r="P427" s="7"/>
      <c r="Q427" s="46">
        <f t="shared" si="81"/>
        <v>3.7317818779079963E-2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c r="A428" s="1">
        <v>1905.12</v>
      </c>
      <c r="B428" s="11">
        <v>9.5399999999999991</v>
      </c>
      <c r="C428" s="4">
        <v>0.33</v>
      </c>
      <c r="D428" s="11">
        <v>0.67</v>
      </c>
      <c r="E428" s="11">
        <v>8.4679289260000008</v>
      </c>
      <c r="F428" s="4">
        <f t="shared" si="88"/>
        <v>1905.9583333333017</v>
      </c>
      <c r="G428" s="22">
        <f>G417*1/12+G429*11/12</f>
        <v>3.434166666666667</v>
      </c>
      <c r="H428" s="4">
        <f t="shared" si="85"/>
        <v>343.27614525374912</v>
      </c>
      <c r="I428" s="4">
        <f t="shared" si="86"/>
        <v>11.874332068525915</v>
      </c>
      <c r="J428" s="33">
        <f t="shared" si="89"/>
        <v>1977.7660254066489</v>
      </c>
      <c r="K428" s="4">
        <f t="shared" si="90"/>
        <v>24.108492381552615</v>
      </c>
      <c r="L428" s="33">
        <f t="shared" si="87"/>
        <v>138.89971037971227</v>
      </c>
      <c r="M428" s="15">
        <f t="shared" si="79"/>
        <v>19.577960809096108</v>
      </c>
      <c r="N428" s="6"/>
      <c r="O428" s="7">
        <f t="shared" si="80"/>
        <v>23.427096972362225</v>
      </c>
      <c r="P428" s="7"/>
      <c r="Q428" s="46">
        <f t="shared" si="81"/>
        <v>3.9588610620698406E-2</v>
      </c>
      <c r="R428" s="22">
        <f t="shared" si="91"/>
        <v>1.0032116417097265</v>
      </c>
      <c r="S428" s="22">
        <f t="shared" si="92"/>
        <v>6.5209324220421516</v>
      </c>
      <c r="T428" s="39">
        <f t="shared" si="82"/>
        <v>3.065765638735285E-2</v>
      </c>
      <c r="U428" s="39">
        <f t="shared" si="83"/>
        <v>1.4956735840993218E-2</v>
      </c>
      <c r="V428" s="39">
        <f t="shared" si="84"/>
        <v>1.5700920546359631E-2</v>
      </c>
      <c r="Y428" s="37"/>
      <c r="Z428" s="37"/>
    </row>
    <row r="429" spans="1:26">
      <c r="A429" s="1">
        <v>1906.01</v>
      </c>
      <c r="B429" s="11">
        <v>9.8699999999999992</v>
      </c>
      <c r="C429" s="4">
        <v>0.33579999999999999</v>
      </c>
      <c r="D429" s="11">
        <v>0.67749999999999999</v>
      </c>
      <c r="E429" s="11">
        <v>8.4679289260000008</v>
      </c>
      <c r="F429" s="4">
        <f t="shared" si="88"/>
        <v>1906.0416666666349</v>
      </c>
      <c r="G429" s="22">
        <v>3.43</v>
      </c>
      <c r="H429" s="4">
        <f t="shared" si="85"/>
        <v>355.15047732227504</v>
      </c>
      <c r="I429" s="4">
        <f t="shared" si="86"/>
        <v>12.083032450336368</v>
      </c>
      <c r="J429" s="33">
        <f t="shared" si="89"/>
        <v>2051.9806243928638</v>
      </c>
      <c r="K429" s="4">
        <f t="shared" si="90"/>
        <v>24.3783635649282</v>
      </c>
      <c r="L429" s="33">
        <f t="shared" si="87"/>
        <v>140.85277335624775</v>
      </c>
      <c r="M429" s="15">
        <f t="shared" si="79"/>
        <v>20.13240226080789</v>
      </c>
      <c r="N429" s="6"/>
      <c r="O429" s="7">
        <f t="shared" si="80"/>
        <v>24.07899747340754</v>
      </c>
      <c r="P429" s="7"/>
      <c r="Q429" s="46">
        <f t="shared" si="81"/>
        <v>3.9675566924175946E-2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c r="A430" s="1">
        <v>1906.02</v>
      </c>
      <c r="B430" s="11">
        <v>9.8000000000000007</v>
      </c>
      <c r="C430" s="4">
        <v>0.3417</v>
      </c>
      <c r="D430" s="11">
        <v>0.68500000000000005</v>
      </c>
      <c r="E430" s="11">
        <v>8.4679289260000008</v>
      </c>
      <c r="F430" s="4">
        <f t="shared" si="88"/>
        <v>1906.1249999999682</v>
      </c>
      <c r="G430" s="22">
        <f>G429*11/12+G441*1/12</f>
        <v>3.45</v>
      </c>
      <c r="H430" s="4">
        <f t="shared" si="85"/>
        <v>352.63167961076965</v>
      </c>
      <c r="I430" s="4">
        <f t="shared" si="86"/>
        <v>12.295331114591832</v>
      </c>
      <c r="J430" s="33">
        <f t="shared" si="89"/>
        <v>2043.3475448155682</v>
      </c>
      <c r="K430" s="4">
        <f t="shared" si="90"/>
        <v>24.648234748303793</v>
      </c>
      <c r="L430" s="33">
        <f t="shared" si="87"/>
        <v>142.82582328557794</v>
      </c>
      <c r="M430" s="15">
        <f t="shared" si="79"/>
        <v>19.866752563675888</v>
      </c>
      <c r="N430" s="6"/>
      <c r="O430" s="7">
        <f t="shared" si="80"/>
        <v>23.751613317696656</v>
      </c>
      <c r="P430" s="7"/>
      <c r="Q430" s="46">
        <f t="shared" si="81"/>
        <v>4.1614581752952753E-2</v>
      </c>
      <c r="R430" s="22">
        <f t="shared" si="91"/>
        <v>1.0011989435794537</v>
      </c>
      <c r="S430" s="22">
        <f t="shared" si="92"/>
        <v>6.5495993087341988</v>
      </c>
      <c r="T430" s="39">
        <f t="shared" si="82"/>
        <v>2.4056735147999886E-2</v>
      </c>
      <c r="U430" s="39">
        <f t="shared" si="83"/>
        <v>1.422322553881572E-2</v>
      </c>
      <c r="V430" s="39">
        <f t="shared" si="84"/>
        <v>9.8335096091841656E-3</v>
      </c>
      <c r="Y430" s="37"/>
      <c r="Z430" s="37"/>
    </row>
    <row r="431" spans="1:26">
      <c r="A431" s="1">
        <v>1906.03</v>
      </c>
      <c r="B431" s="11">
        <v>9.56</v>
      </c>
      <c r="C431" s="4">
        <v>0.34749999999999998</v>
      </c>
      <c r="D431" s="11">
        <v>0.6925</v>
      </c>
      <c r="E431" s="11">
        <v>8.4679289260000008</v>
      </c>
      <c r="F431" s="4">
        <f t="shared" si="88"/>
        <v>1906.2083333333014</v>
      </c>
      <c r="G431" s="22">
        <f>G429*10/12+G441*2/12</f>
        <v>3.4700000000000006</v>
      </c>
      <c r="H431" s="4">
        <f t="shared" si="85"/>
        <v>343.99580174275076</v>
      </c>
      <c r="I431" s="4">
        <f t="shared" si="86"/>
        <v>12.504031496402288</v>
      </c>
      <c r="J431" s="33">
        <f t="shared" si="89"/>
        <v>1999.3443334444337</v>
      </c>
      <c r="K431" s="4">
        <f t="shared" si="90"/>
        <v>24.918105931679381</v>
      </c>
      <c r="L431" s="33">
        <f t="shared" si="87"/>
        <v>144.82698231278977</v>
      </c>
      <c r="M431" s="15">
        <f t="shared" si="79"/>
        <v>19.259453020854114</v>
      </c>
      <c r="N431" s="6"/>
      <c r="O431" s="7">
        <f t="shared" si="80"/>
        <v>23.019077336408849</v>
      </c>
      <c r="P431" s="7"/>
      <c r="Q431" s="46">
        <f t="shared" si="81"/>
        <v>4.3001783462784944E-2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c r="A432" s="1">
        <v>1906.04</v>
      </c>
      <c r="B432" s="11">
        <v>9.43</v>
      </c>
      <c r="C432" s="4">
        <v>0.3533</v>
      </c>
      <c r="D432" s="11">
        <v>0.7</v>
      </c>
      <c r="E432" s="11">
        <v>8.4679289260000008</v>
      </c>
      <c r="F432" s="4">
        <f t="shared" si="88"/>
        <v>1906.2916666666347</v>
      </c>
      <c r="G432" s="22">
        <f>G429*9/12+G441*3/12</f>
        <v>3.49</v>
      </c>
      <c r="H432" s="4">
        <f t="shared" si="85"/>
        <v>339.31803456424052</v>
      </c>
      <c r="I432" s="4">
        <f t="shared" si="86"/>
        <v>12.712731878212743</v>
      </c>
      <c r="J432" s="33">
        <f t="shared" si="89"/>
        <v>1978.3139219454151</v>
      </c>
      <c r="K432" s="4">
        <f t="shared" si="90"/>
        <v>25.18797711505497</v>
      </c>
      <c r="L432" s="33">
        <f t="shared" si="87"/>
        <v>146.85257108820684</v>
      </c>
      <c r="M432" s="15">
        <f t="shared" si="79"/>
        <v>18.876204996115881</v>
      </c>
      <c r="N432" s="6"/>
      <c r="O432" s="7">
        <f t="shared" si="80"/>
        <v>22.557115123058129</v>
      </c>
      <c r="P432" s="7"/>
      <c r="Q432" s="46">
        <f t="shared" si="81"/>
        <v>4.5354641484752101E-2</v>
      </c>
      <c r="R432" s="22">
        <f t="shared" si="91"/>
        <v>1.0012354258239826</v>
      </c>
      <c r="S432" s="22">
        <f t="shared" si="92"/>
        <v>6.5654335456371387</v>
      </c>
      <c r="T432" s="39">
        <f t="shared" si="82"/>
        <v>2.4835154259549741E-2</v>
      </c>
      <c r="U432" s="39">
        <f t="shared" si="83"/>
        <v>1.2488097936725229E-2</v>
      </c>
      <c r="V432" s="39">
        <f t="shared" si="84"/>
        <v>1.2347056322824512E-2</v>
      </c>
      <c r="Y432" s="37"/>
      <c r="Z432" s="37"/>
    </row>
    <row r="433" spans="1:26">
      <c r="A433" s="1">
        <v>1906.05</v>
      </c>
      <c r="B433" s="11">
        <v>9.18</v>
      </c>
      <c r="C433" s="4">
        <v>0.35920000000000002</v>
      </c>
      <c r="D433" s="11">
        <v>0.70750000000000002</v>
      </c>
      <c r="E433" s="11">
        <v>8.5630942149999996</v>
      </c>
      <c r="F433" s="4">
        <f t="shared" si="88"/>
        <v>1906.3749999999679</v>
      </c>
      <c r="G433" s="22">
        <f>G429*8/12+G441*4/12</f>
        <v>3.51</v>
      </c>
      <c r="H433" s="4">
        <f t="shared" si="85"/>
        <v>326.65131665843762</v>
      </c>
      <c r="I433" s="4">
        <f t="shared" si="86"/>
        <v>12.781389209554556</v>
      </c>
      <c r="J433" s="33">
        <f t="shared" si="89"/>
        <v>1910.6735118015079</v>
      </c>
      <c r="K433" s="4">
        <f t="shared" si="90"/>
        <v>25.174924459242337</v>
      </c>
      <c r="L433" s="33">
        <f t="shared" si="87"/>
        <v>147.25506640518159</v>
      </c>
      <c r="M433" s="15">
        <f t="shared" si="79"/>
        <v>18.054044460926391</v>
      </c>
      <c r="N433" s="6"/>
      <c r="O433" s="7">
        <f t="shared" si="80"/>
        <v>21.573872118633165</v>
      </c>
      <c r="P433" s="7"/>
      <c r="Q433" s="46">
        <f t="shared" si="81"/>
        <v>5.0240640291034394E-2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c r="A434" s="1">
        <v>1906.06</v>
      </c>
      <c r="B434" s="11">
        <v>9.3000000000000007</v>
      </c>
      <c r="C434" s="4">
        <v>0.36499999999999999</v>
      </c>
      <c r="D434" s="11">
        <v>0.71499999999999997</v>
      </c>
      <c r="E434" s="11">
        <v>8.5630942149999996</v>
      </c>
      <c r="F434" s="4">
        <f t="shared" si="88"/>
        <v>1906.4583333333012</v>
      </c>
      <c r="G434" s="22">
        <f>G429*7/12+G441*5/12</f>
        <v>3.5300000000000002</v>
      </c>
      <c r="H434" s="4">
        <f t="shared" si="85"/>
        <v>330.92126851018196</v>
      </c>
      <c r="I434" s="4">
        <f t="shared" si="86"/>
        <v>12.987770215722195</v>
      </c>
      <c r="J434" s="33">
        <f t="shared" si="89"/>
        <v>1941.9803898770504</v>
      </c>
      <c r="K434" s="4">
        <f t="shared" si="90"/>
        <v>25.441796449976351</v>
      </c>
      <c r="L434" s="33">
        <f t="shared" si="87"/>
        <v>149.30279341527859</v>
      </c>
      <c r="M434" s="15">
        <f t="shared" si="79"/>
        <v>18.172666376497503</v>
      </c>
      <c r="N434" s="6"/>
      <c r="O434" s="7">
        <f t="shared" si="80"/>
        <v>21.715576326751563</v>
      </c>
      <c r="P434" s="7"/>
      <c r="Q434" s="46">
        <f t="shared" si="81"/>
        <v>5.1229005412075097E-2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c r="A435" s="1">
        <v>1906.07</v>
      </c>
      <c r="B435" s="11">
        <v>9.06</v>
      </c>
      <c r="C435" s="4">
        <v>0.37080000000000002</v>
      </c>
      <c r="D435" s="11">
        <v>0.72250000000000003</v>
      </c>
      <c r="E435" s="11">
        <v>8.2776793390000005</v>
      </c>
      <c r="F435" s="4">
        <f t="shared" si="88"/>
        <v>1906.5416666666345</v>
      </c>
      <c r="G435" s="22">
        <f>G429*6/12+G441*6/12</f>
        <v>3.55</v>
      </c>
      <c r="H435" s="4">
        <f t="shared" si="85"/>
        <v>333.49709344183145</v>
      </c>
      <c r="I435" s="4">
        <f t="shared" si="86"/>
        <v>13.649086340864359</v>
      </c>
      <c r="J435" s="33">
        <f t="shared" si="89"/>
        <v>1963.7712417372493</v>
      </c>
      <c r="K435" s="4">
        <f t="shared" si="90"/>
        <v>26.595104857806092</v>
      </c>
      <c r="L435" s="33">
        <f t="shared" si="87"/>
        <v>156.60317021580161</v>
      </c>
      <c r="M435" s="15">
        <f t="shared" si="79"/>
        <v>18.195200143513745</v>
      </c>
      <c r="N435" s="6"/>
      <c r="O435" s="7">
        <f t="shared" si="80"/>
        <v>21.745449504726231</v>
      </c>
      <c r="P435" s="7"/>
      <c r="Q435" s="46">
        <f t="shared" si="81"/>
        <v>4.7470096242974616E-2</v>
      </c>
      <c r="R435" s="22">
        <f t="shared" si="91"/>
        <v>1.0012901338537958</v>
      </c>
      <c r="S435" s="22">
        <f t="shared" si="92"/>
        <v>6.7416215508959922</v>
      </c>
      <c r="T435" s="39">
        <f t="shared" si="82"/>
        <v>2.683242740609626E-2</v>
      </c>
      <c r="U435" s="39">
        <f t="shared" si="83"/>
        <v>8.5910827324675587E-3</v>
      </c>
      <c r="V435" s="39">
        <f t="shared" si="84"/>
        <v>1.8241344673628701E-2</v>
      </c>
      <c r="Y435" s="37"/>
      <c r="Z435" s="37"/>
    </row>
    <row r="436" spans="1:26">
      <c r="A436" s="1">
        <v>1906.08</v>
      </c>
      <c r="B436" s="11">
        <v>9.73</v>
      </c>
      <c r="C436" s="4">
        <v>0.37669999999999998</v>
      </c>
      <c r="D436" s="11">
        <v>0.73</v>
      </c>
      <c r="E436" s="11">
        <v>8.4679289260000008</v>
      </c>
      <c r="F436" s="4">
        <f t="shared" si="88"/>
        <v>1906.6249999999677</v>
      </c>
      <c r="G436" s="22">
        <f>G429*5/12+G441*7/12</f>
        <v>3.5700000000000003</v>
      </c>
      <c r="H436" s="4">
        <f t="shared" si="85"/>
        <v>350.1128818992641</v>
      </c>
      <c r="I436" s="4">
        <f t="shared" si="86"/>
        <v>13.554729970344582</v>
      </c>
      <c r="J436" s="33">
        <f t="shared" si="89"/>
        <v>2068.2633266525672</v>
      </c>
      <c r="K436" s="4">
        <f t="shared" si="90"/>
        <v>26.267461848557328</v>
      </c>
      <c r="L436" s="33">
        <f t="shared" si="87"/>
        <v>155.17289089993568</v>
      </c>
      <c r="M436" s="15">
        <f t="shared" si="79"/>
        <v>18.967251477549297</v>
      </c>
      <c r="N436" s="6"/>
      <c r="O436" s="7">
        <f t="shared" si="80"/>
        <v>22.665609452316442</v>
      </c>
      <c r="P436" s="7"/>
      <c r="Q436" s="46">
        <f t="shared" si="81"/>
        <v>4.7371634291944069E-2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c r="A437" s="1">
        <v>1906.09</v>
      </c>
      <c r="B437" s="11">
        <v>10.029999999999999</v>
      </c>
      <c r="C437" s="4">
        <v>0.38250000000000001</v>
      </c>
      <c r="D437" s="11">
        <v>0.73750000000000004</v>
      </c>
      <c r="E437" s="11">
        <v>8.5630942149999996</v>
      </c>
      <c r="F437" s="4">
        <f t="shared" si="88"/>
        <v>1906.708333333301</v>
      </c>
      <c r="G437" s="22">
        <f>G429*4/12+G441*8/12</f>
        <v>3.59</v>
      </c>
      <c r="H437" s="4">
        <f t="shared" si="85"/>
        <v>356.89680894162626</v>
      </c>
      <c r="I437" s="4">
        <f t="shared" si="86"/>
        <v>13.610471527434903</v>
      </c>
      <c r="J437" s="33">
        <f t="shared" si="89"/>
        <v>2115.0390522893531</v>
      </c>
      <c r="K437" s="4">
        <f t="shared" si="90"/>
        <v>26.242412422178408</v>
      </c>
      <c r="L437" s="33">
        <f t="shared" si="87"/>
        <v>155.51757737421718</v>
      </c>
      <c r="M437" s="15">
        <f t="shared" si="79"/>
        <v>19.200993682001357</v>
      </c>
      <c r="N437" s="6"/>
      <c r="O437" s="7">
        <f t="shared" si="80"/>
        <v>22.942876422324719</v>
      </c>
      <c r="P437" s="7"/>
      <c r="Q437" s="46">
        <f t="shared" si="81"/>
        <v>4.7681945197022998E-2</v>
      </c>
      <c r="R437" s="22">
        <f t="shared" si="91"/>
        <v>1.0013265956845823</v>
      </c>
      <c r="S437" s="22">
        <f t="shared" si="92"/>
        <v>6.5338630452411293</v>
      </c>
      <c r="T437" s="39">
        <f t="shared" si="82"/>
        <v>2.2237134609137899E-2</v>
      </c>
      <c r="U437" s="39">
        <f t="shared" si="83"/>
        <v>9.4362960896721138E-3</v>
      </c>
      <c r="V437" s="39">
        <f t="shared" si="84"/>
        <v>1.2800838519465785E-2</v>
      </c>
      <c r="Y437" s="37"/>
      <c r="Z437" s="37"/>
    </row>
    <row r="438" spans="1:26">
      <c r="A438" s="1">
        <v>1906.1</v>
      </c>
      <c r="B438" s="11">
        <v>9.73</v>
      </c>
      <c r="C438" s="4">
        <v>0.38829999999999998</v>
      </c>
      <c r="D438" s="11">
        <v>0.745</v>
      </c>
      <c r="E438" s="11">
        <v>8.7534247930000006</v>
      </c>
      <c r="F438" s="4">
        <f t="shared" si="88"/>
        <v>1906.7916666666342</v>
      </c>
      <c r="G438" s="22">
        <f>G429*3/12+G441*9/12</f>
        <v>3.61</v>
      </c>
      <c r="H438" s="4">
        <f t="shared" si="85"/>
        <v>338.69383356910282</v>
      </c>
      <c r="I438" s="4">
        <f t="shared" si="86"/>
        <v>13.516425033389787</v>
      </c>
      <c r="J438" s="33">
        <f t="shared" si="89"/>
        <v>2013.8398009190714</v>
      </c>
      <c r="K438" s="4">
        <f t="shared" si="90"/>
        <v>25.932878315414346</v>
      </c>
      <c r="L438" s="33">
        <f t="shared" si="87"/>
        <v>154.19431158116217</v>
      </c>
      <c r="M438" s="15">
        <f t="shared" si="79"/>
        <v>18.0953809088691</v>
      </c>
      <c r="N438" s="6"/>
      <c r="O438" s="7">
        <f t="shared" si="80"/>
        <v>21.623963085973937</v>
      </c>
      <c r="P438" s="7"/>
      <c r="Q438" s="46">
        <f t="shared" si="81"/>
        <v>4.9852624506333078E-2</v>
      </c>
      <c r="R438" s="22">
        <f t="shared" si="91"/>
        <v>1.0013448235523643</v>
      </c>
      <c r="S438" s="22">
        <f t="shared" si="92"/>
        <v>6.4002729571875658</v>
      </c>
      <c r="T438" s="39">
        <f t="shared" si="82"/>
        <v>2.9024565722619133E-2</v>
      </c>
      <c r="U438" s="39">
        <f t="shared" si="83"/>
        <v>9.9468778719973283E-3</v>
      </c>
      <c r="V438" s="39">
        <f t="shared" si="84"/>
        <v>1.9077687850621805E-2</v>
      </c>
      <c r="Y438" s="37"/>
      <c r="Z438" s="37"/>
    </row>
    <row r="439" spans="1:26">
      <c r="A439" s="1">
        <v>1906.11</v>
      </c>
      <c r="B439" s="11">
        <v>9.93</v>
      </c>
      <c r="C439" s="4">
        <v>0.39419999999999999</v>
      </c>
      <c r="D439" s="11">
        <v>0.75249999999999995</v>
      </c>
      <c r="E439" s="11">
        <v>8.8485090910000004</v>
      </c>
      <c r="F439" s="4">
        <f t="shared" si="88"/>
        <v>1906.8749999999675</v>
      </c>
      <c r="G439" s="22">
        <f>G429*2/12+G441*10/12</f>
        <v>3.6300000000000003</v>
      </c>
      <c r="H439" s="4">
        <f t="shared" si="85"/>
        <v>341.94133371886028</v>
      </c>
      <c r="I439" s="4">
        <f t="shared" si="86"/>
        <v>13.57434780986654</v>
      </c>
      <c r="J439" s="33">
        <f t="shared" si="89"/>
        <v>2039.8750900366852</v>
      </c>
      <c r="K439" s="4">
        <f t="shared" si="90"/>
        <v>25.912472671041527</v>
      </c>
      <c r="L439" s="33">
        <f t="shared" si="87"/>
        <v>154.5826792802221</v>
      </c>
      <c r="M439" s="15">
        <f t="shared" si="79"/>
        <v>18.141851654007965</v>
      </c>
      <c r="N439" s="6"/>
      <c r="O439" s="7">
        <f t="shared" si="80"/>
        <v>21.683247782770618</v>
      </c>
      <c r="P439" s="7"/>
      <c r="Q439" s="46">
        <f t="shared" si="81"/>
        <v>4.763862542710335E-2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c r="A440" s="1">
        <v>1906.12</v>
      </c>
      <c r="B440" s="11">
        <v>9.84</v>
      </c>
      <c r="C440" s="4">
        <v>0.4</v>
      </c>
      <c r="D440" s="11">
        <v>0.76</v>
      </c>
      <c r="E440" s="11">
        <v>8.9436743799999991</v>
      </c>
      <c r="F440" s="4">
        <f t="shared" si="88"/>
        <v>1906.9583333333007</v>
      </c>
      <c r="G440" s="22">
        <f>G429*1/12+G441*11/12</f>
        <v>3.6499999999999995</v>
      </c>
      <c r="H440" s="4">
        <f t="shared" si="85"/>
        <v>335.23671285537131</v>
      </c>
      <c r="I440" s="4">
        <f t="shared" si="86"/>
        <v>13.627508652657369</v>
      </c>
      <c r="J440" s="33">
        <f t="shared" si="89"/>
        <v>2006.6528576027238</v>
      </c>
      <c r="K440" s="4">
        <f t="shared" si="90"/>
        <v>25.892266440048999</v>
      </c>
      <c r="L440" s="33">
        <f t="shared" si="87"/>
        <v>154.98538331077944</v>
      </c>
      <c r="M440" s="15">
        <f t="shared" si="79"/>
        <v>17.660003667768663</v>
      </c>
      <c r="N440" s="6"/>
      <c r="O440" s="7">
        <f t="shared" si="80"/>
        <v>21.113963621900098</v>
      </c>
      <c r="P440" s="7"/>
      <c r="Q440" s="46">
        <f t="shared" si="81"/>
        <v>5.0043759456829949E-2</v>
      </c>
      <c r="R440" s="22">
        <f t="shared" si="91"/>
        <v>1.0013812732078506</v>
      </c>
      <c r="S440" s="22">
        <f t="shared" si="92"/>
        <v>6.2811004741910548</v>
      </c>
      <c r="T440" s="39">
        <f t="shared" si="82"/>
        <v>2.5777488223577949E-2</v>
      </c>
      <c r="U440" s="39">
        <f t="shared" si="83"/>
        <v>9.6587246075026112E-3</v>
      </c>
      <c r="V440" s="39">
        <f t="shared" si="84"/>
        <v>1.6118763616075338E-2</v>
      </c>
      <c r="Y440" s="37"/>
      <c r="Z440" s="37"/>
    </row>
    <row r="441" spans="1:26">
      <c r="A441" s="1">
        <v>1907.01</v>
      </c>
      <c r="B441" s="11">
        <v>9.56</v>
      </c>
      <c r="C441" s="4">
        <v>0.40329999999999999</v>
      </c>
      <c r="D441" s="11">
        <v>0.75170000000000003</v>
      </c>
      <c r="E441" s="11">
        <v>8.8485090910000004</v>
      </c>
      <c r="F441" s="4">
        <f t="shared" si="88"/>
        <v>1907.041666666634</v>
      </c>
      <c r="G441" s="22">
        <v>3.67</v>
      </c>
      <c r="H441" s="4">
        <f t="shared" si="85"/>
        <v>329.20031725602263</v>
      </c>
      <c r="I441" s="4">
        <f t="shared" si="86"/>
        <v>13.887707944493087</v>
      </c>
      <c r="J441" s="33">
        <f t="shared" si="89"/>
        <v>1977.4477237348829</v>
      </c>
      <c r="K441" s="4">
        <f t="shared" si="90"/>
        <v>25.884924527338097</v>
      </c>
      <c r="L441" s="33">
        <f t="shared" si="87"/>
        <v>155.48613534848445</v>
      </c>
      <c r="M441" s="15">
        <f t="shared" si="79"/>
        <v>17.218913853705988</v>
      </c>
      <c r="N441" s="6"/>
      <c r="O441" s="7">
        <f t="shared" si="80"/>
        <v>20.596389814753071</v>
      </c>
      <c r="P441" s="7"/>
      <c r="Q441" s="46">
        <f t="shared" si="81"/>
        <v>5.3179729321433257E-2</v>
      </c>
      <c r="R441" s="22">
        <f t="shared" si="91"/>
        <v>1.0016757521839021</v>
      </c>
      <c r="S441" s="22">
        <f t="shared" si="92"/>
        <v>6.3574226320585465</v>
      </c>
      <c r="T441" s="39">
        <f t="shared" si="82"/>
        <v>2.4474170310737398E-2</v>
      </c>
      <c r="U441" s="39">
        <f t="shared" si="83"/>
        <v>7.8061945999430282E-3</v>
      </c>
      <c r="V441" s="39">
        <f t="shared" si="84"/>
        <v>1.6667975710794369E-2</v>
      </c>
      <c r="Y441" s="37"/>
      <c r="Z441" s="37"/>
    </row>
    <row r="442" spans="1:26">
      <c r="A442" s="1">
        <v>1907.02</v>
      </c>
      <c r="B442" s="11">
        <v>9.26</v>
      </c>
      <c r="C442" s="4">
        <v>0.40670000000000001</v>
      </c>
      <c r="D442" s="11">
        <v>0.74329999999999996</v>
      </c>
      <c r="E442" s="11">
        <v>9.0388396689999997</v>
      </c>
      <c r="F442" s="4">
        <f t="shared" si="88"/>
        <v>1907.1249999999673</v>
      </c>
      <c r="G442" s="22">
        <f>G441*11/12+G453*1/12</f>
        <v>3.6866666666666665</v>
      </c>
      <c r="H442" s="4">
        <f t="shared" si="85"/>
        <v>312.15533224655104</v>
      </c>
      <c r="I442" s="4">
        <f t="shared" si="86"/>
        <v>13.709889160331784</v>
      </c>
      <c r="J442" s="33">
        <f t="shared" si="89"/>
        <v>1881.9242706872287</v>
      </c>
      <c r="K442" s="4">
        <f t="shared" si="90"/>
        <v>25.056701777414837</v>
      </c>
      <c r="L442" s="33">
        <f t="shared" si="87"/>
        <v>151.0620205617513</v>
      </c>
      <c r="M442" s="15">
        <f t="shared" si="79"/>
        <v>16.217071288766157</v>
      </c>
      <c r="N442" s="6"/>
      <c r="O442" s="7">
        <f t="shared" si="80"/>
        <v>19.409252150981231</v>
      </c>
      <c r="P442" s="7"/>
      <c r="Q442" s="46">
        <f t="shared" si="81"/>
        <v>5.8799011605750996E-2</v>
      </c>
      <c r="R442" s="22">
        <f t="shared" si="91"/>
        <v>1.0016907199705527</v>
      </c>
      <c r="S442" s="22">
        <f t="shared" si="92"/>
        <v>6.2339837079989433</v>
      </c>
      <c r="T442" s="39">
        <f t="shared" si="82"/>
        <v>2.155524500692918E-2</v>
      </c>
      <c r="U442" s="39">
        <f t="shared" si="83"/>
        <v>7.3553338125846857E-3</v>
      </c>
      <c r="V442" s="39">
        <f t="shared" si="84"/>
        <v>1.4199911194344494E-2</v>
      </c>
      <c r="Y442" s="37"/>
      <c r="Z442" s="37"/>
    </row>
    <row r="443" spans="1:26">
      <c r="A443" s="1">
        <v>1907.03</v>
      </c>
      <c r="B443" s="11">
        <v>8.35</v>
      </c>
      <c r="C443" s="4">
        <v>0.41</v>
      </c>
      <c r="D443" s="11">
        <v>0.73499999999999999</v>
      </c>
      <c r="E443" s="11">
        <v>8.9436743799999991</v>
      </c>
      <c r="F443" s="4">
        <f t="shared" si="88"/>
        <v>1907.2083333333005</v>
      </c>
      <c r="G443" s="22">
        <f>G441*10/12+G453*2/12</f>
        <v>3.7033333333333336</v>
      </c>
      <c r="H443" s="4">
        <f t="shared" si="85"/>
        <v>284.4742431242226</v>
      </c>
      <c r="I443" s="4">
        <f t="shared" si="86"/>
        <v>13.968196368973802</v>
      </c>
      <c r="J443" s="33">
        <f t="shared" si="89"/>
        <v>1722.0579552468455</v>
      </c>
      <c r="K443" s="4">
        <f t="shared" si="90"/>
        <v>25.040547149257915</v>
      </c>
      <c r="L443" s="33">
        <f t="shared" si="87"/>
        <v>151.58234695885406</v>
      </c>
      <c r="M443" s="15">
        <f t="shared" si="79"/>
        <v>14.687545255978659</v>
      </c>
      <c r="N443" s="6"/>
      <c r="O443" s="7">
        <f t="shared" si="80"/>
        <v>17.597254765750463</v>
      </c>
      <c r="P443" s="7"/>
      <c r="Q443" s="46">
        <f t="shared" si="81"/>
        <v>6.3959986130681656E-2</v>
      </c>
      <c r="R443" s="22">
        <f t="shared" si="91"/>
        <v>1.0017056865901681</v>
      </c>
      <c r="S443" s="22">
        <f t="shared" si="92"/>
        <v>6.3109685674351166</v>
      </c>
      <c r="T443" s="39">
        <f t="shared" si="82"/>
        <v>3.4363544609519403E-2</v>
      </c>
      <c r="U443" s="39">
        <f t="shared" si="83"/>
        <v>6.2467078890704464E-3</v>
      </c>
      <c r="V443" s="39">
        <f t="shared" si="84"/>
        <v>2.8116836720448957E-2</v>
      </c>
      <c r="Y443" s="37"/>
      <c r="Z443" s="37"/>
    </row>
    <row r="444" spans="1:26">
      <c r="A444" s="1">
        <v>1907.04</v>
      </c>
      <c r="B444" s="11">
        <v>8.39</v>
      </c>
      <c r="C444" s="4">
        <v>0.4133</v>
      </c>
      <c r="D444" s="11">
        <v>0.72670000000000001</v>
      </c>
      <c r="E444" s="11">
        <v>8.9436743799999991</v>
      </c>
      <c r="F444" s="4">
        <f t="shared" si="88"/>
        <v>1907.2916666666338</v>
      </c>
      <c r="G444" s="22">
        <f>G441*9/12+G453*3/12</f>
        <v>3.7199999999999998</v>
      </c>
      <c r="H444" s="4">
        <f t="shared" si="85"/>
        <v>285.83699398948835</v>
      </c>
      <c r="I444" s="4">
        <f t="shared" si="86"/>
        <v>14.080623315358228</v>
      </c>
      <c r="J444" s="33">
        <f t="shared" si="89"/>
        <v>1737.4103940833929</v>
      </c>
      <c r="K444" s="4">
        <f t="shared" si="90"/>
        <v>24.757776344715275</v>
      </c>
      <c r="L444" s="33">
        <f t="shared" si="87"/>
        <v>150.48583234569745</v>
      </c>
      <c r="M444" s="15">
        <f t="shared" si="79"/>
        <v>14.669709905602746</v>
      </c>
      <c r="N444" s="6"/>
      <c r="O444" s="7">
        <f t="shared" si="80"/>
        <v>17.594277669579977</v>
      </c>
      <c r="P444" s="7"/>
      <c r="Q444" s="46">
        <f t="shared" si="81"/>
        <v>6.540754954524769E-2</v>
      </c>
      <c r="R444" s="22">
        <f t="shared" si="91"/>
        <v>1.0017206520441981</v>
      </c>
      <c r="S444" s="22">
        <f t="shared" si="92"/>
        <v>6.3217331018915628</v>
      </c>
      <c r="T444" s="39">
        <f t="shared" si="82"/>
        <v>2.7420507283378415E-2</v>
      </c>
      <c r="U444" s="39">
        <f t="shared" si="83"/>
        <v>1.3075721906814497E-3</v>
      </c>
      <c r="V444" s="39">
        <f t="shared" si="84"/>
        <v>2.6112935092696965E-2</v>
      </c>
      <c r="Y444" s="37"/>
      <c r="Z444" s="37"/>
    </row>
    <row r="445" spans="1:26">
      <c r="A445" s="1">
        <v>1907.05</v>
      </c>
      <c r="B445" s="11">
        <v>8.1</v>
      </c>
      <c r="C445" s="4">
        <v>0.41670000000000001</v>
      </c>
      <c r="D445" s="11">
        <v>0.71830000000000005</v>
      </c>
      <c r="E445" s="11">
        <v>9.1340049590000003</v>
      </c>
      <c r="F445" s="4">
        <f t="shared" si="88"/>
        <v>1907.374999999967</v>
      </c>
      <c r="G445" s="22">
        <f>G441*8/12+G453*4/12</f>
        <v>3.7366666666666668</v>
      </c>
      <c r="H445" s="4">
        <f t="shared" si="85"/>
        <v>270.20677250324229</v>
      </c>
      <c r="I445" s="4">
        <f t="shared" si="86"/>
        <v>13.900637296555688</v>
      </c>
      <c r="J445" s="33">
        <f t="shared" si="89"/>
        <v>1649.4458647987901</v>
      </c>
      <c r="K445" s="4">
        <f t="shared" si="90"/>
        <v>23.96166971470111</v>
      </c>
      <c r="L445" s="33">
        <f t="shared" si="87"/>
        <v>146.27123020802114</v>
      </c>
      <c r="M445" s="15">
        <f t="shared" si="79"/>
        <v>13.790107153424252</v>
      </c>
      <c r="N445" s="6"/>
      <c r="O445" s="7">
        <f t="shared" si="80"/>
        <v>16.559343931780717</v>
      </c>
      <c r="P445" s="7"/>
      <c r="Q445" s="46">
        <f t="shared" si="81"/>
        <v>7.332950822119555E-2</v>
      </c>
      <c r="R445" s="22">
        <f t="shared" si="91"/>
        <v>1.0017356163340905</v>
      </c>
      <c r="S445" s="22">
        <f t="shared" si="92"/>
        <v>6.2006543109593721</v>
      </c>
      <c r="T445" s="39">
        <f t="shared" si="82"/>
        <v>2.8199354106526631E-2</v>
      </c>
      <c r="U445" s="39">
        <f t="shared" si="83"/>
        <v>1.7988926007985739E-3</v>
      </c>
      <c r="V445" s="39">
        <f t="shared" si="84"/>
        <v>2.6400461505728057E-2</v>
      </c>
      <c r="Y445" s="37"/>
      <c r="Z445" s="37"/>
    </row>
    <row r="446" spans="1:26">
      <c r="A446" s="1">
        <v>1907.06</v>
      </c>
      <c r="B446" s="11">
        <v>7.84</v>
      </c>
      <c r="C446" s="4">
        <v>0.42</v>
      </c>
      <c r="D446" s="11">
        <v>0.71</v>
      </c>
      <c r="E446" s="11">
        <v>9.229089256</v>
      </c>
      <c r="F446" s="4">
        <f t="shared" si="88"/>
        <v>1907.4583333333003</v>
      </c>
      <c r="G446" s="22">
        <f>G441*7/12+G453*5/12</f>
        <v>3.753333333333333</v>
      </c>
      <c r="H446" s="4">
        <f t="shared" si="85"/>
        <v>258.8389746525603</v>
      </c>
      <c r="I446" s="4">
        <f t="shared" si="86"/>
        <v>13.866373642101443</v>
      </c>
      <c r="J446" s="33">
        <f t="shared" si="89"/>
        <v>1587.1062685506465</v>
      </c>
      <c r="K446" s="4">
        <f t="shared" si="90"/>
        <v>23.440774490219106</v>
      </c>
      <c r="L446" s="33">
        <f t="shared" si="87"/>
        <v>143.73028707537742</v>
      </c>
      <c r="M446" s="15">
        <f t="shared" si="79"/>
        <v>13.144269952673211</v>
      </c>
      <c r="N446" s="6"/>
      <c r="O446" s="7">
        <f t="shared" si="80"/>
        <v>15.806056111254943</v>
      </c>
      <c r="P446" s="7"/>
      <c r="Q446" s="46">
        <f t="shared" si="81"/>
        <v>7.7801575557402303E-2</v>
      </c>
      <c r="R446" s="22">
        <f t="shared" si="91"/>
        <v>1.0017505794612918</v>
      </c>
      <c r="S446" s="22">
        <f t="shared" si="92"/>
        <v>6.1474220715976005</v>
      </c>
      <c r="T446" s="39">
        <f t="shared" si="82"/>
        <v>3.3237507219772588E-2</v>
      </c>
      <c r="U446" s="39">
        <f t="shared" si="83"/>
        <v>1.2440241796076723E-3</v>
      </c>
      <c r="V446" s="39">
        <f t="shared" si="84"/>
        <v>3.1993483040164916E-2</v>
      </c>
      <c r="Y446" s="37"/>
      <c r="Z446" s="37"/>
    </row>
    <row r="447" spans="1:26">
      <c r="A447" s="1">
        <v>1907.07</v>
      </c>
      <c r="B447" s="11">
        <v>8.14</v>
      </c>
      <c r="C447" s="4">
        <v>0.42330000000000001</v>
      </c>
      <c r="D447" s="11">
        <v>0.70169999999999999</v>
      </c>
      <c r="E447" s="11">
        <v>9.229089256</v>
      </c>
      <c r="F447" s="4">
        <f t="shared" si="88"/>
        <v>1907.5416666666335</v>
      </c>
      <c r="G447" s="22">
        <f>G441*6/12+G453*6/12</f>
        <v>3.7699999999999996</v>
      </c>
      <c r="H447" s="4">
        <f t="shared" si="85"/>
        <v>268.74352725406135</v>
      </c>
      <c r="I447" s="4">
        <f t="shared" si="86"/>
        <v>13.975323720717956</v>
      </c>
      <c r="J447" s="33">
        <f t="shared" si="89"/>
        <v>1654.9783417889525</v>
      </c>
      <c r="K447" s="4">
        <f t="shared" si="90"/>
        <v>23.166748534910909</v>
      </c>
      <c r="L447" s="33">
        <f t="shared" si="87"/>
        <v>142.66563911957098</v>
      </c>
      <c r="M447" s="15">
        <f t="shared" si="79"/>
        <v>13.585007357961848</v>
      </c>
      <c r="N447" s="6"/>
      <c r="O447" s="7">
        <f t="shared" si="80"/>
        <v>16.357098050767238</v>
      </c>
      <c r="P447" s="7"/>
      <c r="Q447" s="46">
        <f t="shared" si="81"/>
        <v>7.5166690620855153E-2</v>
      </c>
      <c r="R447" s="22">
        <f t="shared" si="91"/>
        <v>1.0017655414272453</v>
      </c>
      <c r="S447" s="22">
        <f t="shared" si="92"/>
        <v>6.1581836224160309</v>
      </c>
      <c r="T447" s="39">
        <f t="shared" si="82"/>
        <v>2.8248081950838833E-2</v>
      </c>
      <c r="U447" s="39">
        <f t="shared" si="83"/>
        <v>2.7594135998711966E-3</v>
      </c>
      <c r="V447" s="39">
        <f t="shared" si="84"/>
        <v>2.5488668350967636E-2</v>
      </c>
      <c r="Y447" s="37"/>
      <c r="Z447" s="37"/>
    </row>
    <row r="448" spans="1:26">
      <c r="A448" s="1">
        <v>1907.08</v>
      </c>
      <c r="B448" s="11">
        <v>7.53</v>
      </c>
      <c r="C448" s="4">
        <v>0.42670000000000002</v>
      </c>
      <c r="D448" s="11">
        <v>0.69330000000000003</v>
      </c>
      <c r="E448" s="11">
        <v>9.229089256</v>
      </c>
      <c r="F448" s="4">
        <f t="shared" si="88"/>
        <v>1907.6249999999668</v>
      </c>
      <c r="G448" s="22">
        <f>G441*5/12+G453*7/12</f>
        <v>3.7866666666666666</v>
      </c>
      <c r="H448" s="4">
        <f t="shared" si="85"/>
        <v>248.6042702976759</v>
      </c>
      <c r="I448" s="4">
        <f t="shared" si="86"/>
        <v>14.0875753168683</v>
      </c>
      <c r="J448" s="33">
        <f t="shared" si="89"/>
        <v>1538.1861406888931</v>
      </c>
      <c r="K448" s="4">
        <f t="shared" si="90"/>
        <v>22.889421062068884</v>
      </c>
      <c r="L448" s="33">
        <f t="shared" si="87"/>
        <v>141.62343311282996</v>
      </c>
      <c r="M448" s="15">
        <f t="shared" si="79"/>
        <v>12.513471604446615</v>
      </c>
      <c r="N448" s="6"/>
      <c r="O448" s="7">
        <f t="shared" si="80"/>
        <v>15.092007281741024</v>
      </c>
      <c r="P448" s="7"/>
      <c r="Q448" s="46">
        <f t="shared" si="81"/>
        <v>7.6693879394750669E-2</v>
      </c>
      <c r="R448" s="22">
        <f t="shared" si="91"/>
        <v>1.0017805022333937</v>
      </c>
      <c r="S448" s="22">
        <f t="shared" si="92"/>
        <v>6.1690561507179895</v>
      </c>
      <c r="T448" s="39">
        <f t="shared" si="82"/>
        <v>3.1745176431771105E-2</v>
      </c>
      <c r="U448" s="39">
        <f t="shared" si="83"/>
        <v>1.1689827046155177E-3</v>
      </c>
      <c r="V448" s="39">
        <f t="shared" si="84"/>
        <v>3.0576193727155587E-2</v>
      </c>
      <c r="Y448" s="37"/>
      <c r="Z448" s="37"/>
    </row>
    <row r="449" spans="1:26">
      <c r="A449" s="1">
        <v>1907.09</v>
      </c>
      <c r="B449" s="11">
        <v>7.45</v>
      </c>
      <c r="C449" s="4">
        <v>0.43</v>
      </c>
      <c r="D449" s="11">
        <v>0.68500000000000005</v>
      </c>
      <c r="E449" s="11">
        <v>9.229089256</v>
      </c>
      <c r="F449" s="4">
        <f t="shared" si="88"/>
        <v>1907.7083333333001</v>
      </c>
      <c r="G449" s="22">
        <f>G441*4/12+G453*8/12</f>
        <v>3.8033333333333337</v>
      </c>
      <c r="H449" s="4">
        <f t="shared" si="85"/>
        <v>245.96305627060894</v>
      </c>
      <c r="I449" s="4">
        <f t="shared" si="86"/>
        <v>14.196525395484811</v>
      </c>
      <c r="J449" s="33">
        <f t="shared" si="89"/>
        <v>1529.1640218911384</v>
      </c>
      <c r="K449" s="4">
        <f t="shared" si="90"/>
        <v>22.615395106760687</v>
      </c>
      <c r="L449" s="33">
        <f t="shared" si="87"/>
        <v>140.60098724770867</v>
      </c>
      <c r="M449" s="15">
        <f t="shared" ref="M449:M512" si="93">H449/AVERAGE(K329:K448)</f>
        <v>12.328569657736631</v>
      </c>
      <c r="N449" s="6"/>
      <c r="O449" s="7">
        <f t="shared" ref="O449:O512" si="94">J449/AVERAGE(L329:L448)</f>
        <v>14.895547932371379</v>
      </c>
      <c r="P449" s="7"/>
      <c r="Q449" s="46">
        <f t="shared" ref="Q449:Q512" si="95">1/M449-(G449/100-(((E449/E329)^(1/10))-1))</f>
        <v>7.4773653299132409E-2</v>
      </c>
      <c r="R449" s="22">
        <f t="shared" si="91"/>
        <v>1.0017954618811766</v>
      </c>
      <c r="S449" s="22">
        <f t="shared" si="92"/>
        <v>6.1800401689722735</v>
      </c>
      <c r="T449" s="39">
        <f t="shared" si="82"/>
        <v>2.5627995423637584E-2</v>
      </c>
      <c r="U449" s="39">
        <f t="shared" si="83"/>
        <v>-1.1482418265564842E-3</v>
      </c>
      <c r="V449" s="39">
        <f t="shared" si="84"/>
        <v>2.6776237250194068E-2</v>
      </c>
      <c r="Y449" s="37"/>
      <c r="Z449" s="37"/>
    </row>
    <row r="450" spans="1:26">
      <c r="A450" s="1">
        <v>1907.1</v>
      </c>
      <c r="B450" s="11">
        <v>6.64</v>
      </c>
      <c r="C450" s="4">
        <v>0.43330000000000002</v>
      </c>
      <c r="D450" s="11">
        <v>0.67669999999999997</v>
      </c>
      <c r="E450" s="11">
        <v>9.3242545450000005</v>
      </c>
      <c r="F450" s="4">
        <f t="shared" si="88"/>
        <v>1907.7916666666333</v>
      </c>
      <c r="G450" s="22">
        <f>G441*3/12+G453*9/12</f>
        <v>3.82</v>
      </c>
      <c r="H450" s="4">
        <f t="shared" si="85"/>
        <v>216.98335134843751</v>
      </c>
      <c r="I450" s="4">
        <f t="shared" si="86"/>
        <v>14.159470804108128</v>
      </c>
      <c r="J450" s="33">
        <f t="shared" si="89"/>
        <v>1356.3316597212097</v>
      </c>
      <c r="K450" s="4">
        <f t="shared" si="90"/>
        <v>22.113348472513199</v>
      </c>
      <c r="L450" s="33">
        <f t="shared" si="87"/>
        <v>138.227354538154</v>
      </c>
      <c r="M450" s="15">
        <f t="shared" si="93"/>
        <v>10.83184015305061</v>
      </c>
      <c r="N450" s="6"/>
      <c r="O450" s="7">
        <f t="shared" si="94"/>
        <v>13.11892637060922</v>
      </c>
      <c r="P450" s="7"/>
      <c r="Q450" s="46">
        <f t="shared" si="95"/>
        <v>8.8339931481562092E-2</v>
      </c>
      <c r="R450" s="22">
        <f t="shared" si="91"/>
        <v>1.0018104203720324</v>
      </c>
      <c r="S450" s="22">
        <f t="shared" si="92"/>
        <v>6.1279481666600653</v>
      </c>
      <c r="T450" s="39">
        <f t="shared" ref="T450:T513" si="96">(($J570/$J450)^(1/10)-1)</f>
        <v>3.1441932710293052E-2</v>
      </c>
      <c r="U450" s="39">
        <f t="shared" ref="U450:U513" si="97">(($S570/$S450)^(1/10)-1)</f>
        <v>-1.6488140824669761E-3</v>
      </c>
      <c r="V450" s="39">
        <f t="shared" ref="V450:V513" si="98">T450-U450</f>
        <v>3.3090746792760029E-2</v>
      </c>
      <c r="Y450" s="37"/>
      <c r="Z450" s="37"/>
    </row>
    <row r="451" spans="1:26">
      <c r="A451" s="1">
        <v>1907.11</v>
      </c>
      <c r="B451" s="11">
        <v>6.25</v>
      </c>
      <c r="C451" s="4">
        <v>0.43669999999999998</v>
      </c>
      <c r="D451" s="11">
        <v>0.66830000000000001</v>
      </c>
      <c r="E451" s="11">
        <v>8.9436743799999991</v>
      </c>
      <c r="F451" s="4">
        <f t="shared" si="88"/>
        <v>1907.8749999999666</v>
      </c>
      <c r="G451" s="22">
        <f>G441*2/12+G453*10/12</f>
        <v>3.8366666666666669</v>
      </c>
      <c r="H451" s="4">
        <f t="shared" si="85"/>
        <v>212.92982269777139</v>
      </c>
      <c r="I451" s="4">
        <f t="shared" si="86"/>
        <v>14.877832571538683</v>
      </c>
      <c r="J451" s="33">
        <f t="shared" si="89"/>
        <v>1338.743568561059</v>
      </c>
      <c r="K451" s="4">
        <f t="shared" si="90"/>
        <v>22.7681600814273</v>
      </c>
      <c r="L451" s="33">
        <f t="shared" si="87"/>
        <v>143.14917229909693</v>
      </c>
      <c r="M451" s="15">
        <f t="shared" si="93"/>
        <v>10.591177559189786</v>
      </c>
      <c r="N451" s="6"/>
      <c r="O451" s="7">
        <f t="shared" si="94"/>
        <v>12.863256624926677</v>
      </c>
      <c r="P451" s="7"/>
      <c r="Q451" s="46">
        <f t="shared" si="95"/>
        <v>8.5970170444900434E-2</v>
      </c>
      <c r="R451" s="22">
        <f t="shared" si="91"/>
        <v>1.0018253777073978</v>
      </c>
      <c r="S451" s="22">
        <f t="shared" si="92"/>
        <v>6.4002769896032232</v>
      </c>
      <c r="T451" s="39">
        <f t="shared" si="96"/>
        <v>2.466179657670331E-2</v>
      </c>
      <c r="U451" s="39">
        <f t="shared" si="97"/>
        <v>-5.8337563498442879E-3</v>
      </c>
      <c r="V451" s="39">
        <f t="shared" si="98"/>
        <v>3.0495552926547598E-2</v>
      </c>
      <c r="Y451" s="37"/>
      <c r="Z451" s="37"/>
    </row>
    <row r="452" spans="1:26">
      <c r="A452" s="1">
        <v>1907.12</v>
      </c>
      <c r="B452" s="11">
        <v>6.57</v>
      </c>
      <c r="C452" s="4">
        <v>0.44</v>
      </c>
      <c r="D452" s="11">
        <v>0.66</v>
      </c>
      <c r="E452" s="11">
        <v>8.7534247930000006</v>
      </c>
      <c r="F452" s="4">
        <f t="shared" si="88"/>
        <v>1907.9583333332998</v>
      </c>
      <c r="G452" s="22">
        <f>G441*1/12+G453*11/12</f>
        <v>3.8533333333333331</v>
      </c>
      <c r="H452" s="4">
        <f t="shared" si="85"/>
        <v>228.69665843258022</v>
      </c>
      <c r="I452" s="4">
        <f t="shared" si="86"/>
        <v>15.316062360781627</v>
      </c>
      <c r="J452" s="33">
        <f t="shared" si="89"/>
        <v>1445.8983092445687</v>
      </c>
      <c r="K452" s="4">
        <f t="shared" si="90"/>
        <v>22.97409354117244</v>
      </c>
      <c r="L452" s="33">
        <f t="shared" si="87"/>
        <v>145.2500584629247</v>
      </c>
      <c r="M452" s="15">
        <f t="shared" si="93"/>
        <v>11.333306235811177</v>
      </c>
      <c r="N452" s="6"/>
      <c r="O452" s="7">
        <f t="shared" si="94"/>
        <v>13.798214088041602</v>
      </c>
      <c r="P452" s="7"/>
      <c r="Q452" s="46">
        <f t="shared" si="95"/>
        <v>7.7408702893090126E-2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c r="A453" s="1">
        <v>1908.01</v>
      </c>
      <c r="B453" s="11">
        <v>6.85</v>
      </c>
      <c r="C453" s="4">
        <v>0.43669999999999998</v>
      </c>
      <c r="D453" s="11">
        <v>0.65329999999999999</v>
      </c>
      <c r="E453" s="11">
        <v>8.6582595040000001</v>
      </c>
      <c r="F453" s="4">
        <f t="shared" si="88"/>
        <v>1908.0416666666331</v>
      </c>
      <c r="G453" s="22">
        <v>3.87</v>
      </c>
      <c r="H453" s="4">
        <f t="shared" si="85"/>
        <v>241.06403822104707</v>
      </c>
      <c r="I453" s="4">
        <f t="shared" si="86"/>
        <v>15.368272334471719</v>
      </c>
      <c r="J453" s="33">
        <f t="shared" si="89"/>
        <v>1532.1860593289557</v>
      </c>
      <c r="K453" s="4">
        <f t="shared" si="90"/>
        <v>22.990822798512419</v>
      </c>
      <c r="L453" s="33">
        <f t="shared" si="87"/>
        <v>146.12805146855575</v>
      </c>
      <c r="M453" s="15">
        <f t="shared" si="93"/>
        <v>11.902968628266983</v>
      </c>
      <c r="N453" s="6"/>
      <c r="O453" s="7">
        <f t="shared" si="94"/>
        <v>14.522352358595414</v>
      </c>
      <c r="P453" s="7"/>
      <c r="Q453" s="46">
        <f t="shared" si="95"/>
        <v>7.1896382604064793E-2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c r="A454" s="1">
        <v>1908.02</v>
      </c>
      <c r="B454" s="11">
        <v>6.6</v>
      </c>
      <c r="C454" s="4">
        <v>0.43330000000000002</v>
      </c>
      <c r="D454" s="11">
        <v>0.64670000000000005</v>
      </c>
      <c r="E454" s="11">
        <v>8.5630942149999996</v>
      </c>
      <c r="F454" s="4">
        <f t="shared" si="88"/>
        <v>1908.1249999999663</v>
      </c>
      <c r="G454" s="22">
        <f>G453*11/12+G465*1/12</f>
        <v>3.8608333333333333</v>
      </c>
      <c r="H454" s="4">
        <f t="shared" si="85"/>
        <v>234.84735184593555</v>
      </c>
      <c r="I454" s="4">
        <f t="shared" si="86"/>
        <v>15.41808447800665</v>
      </c>
      <c r="J454" s="33">
        <f t="shared" si="89"/>
        <v>1500.8395932749552</v>
      </c>
      <c r="K454" s="4">
        <f t="shared" si="90"/>
        <v>23.0114821876919</v>
      </c>
      <c r="L454" s="33">
        <f t="shared" si="87"/>
        <v>147.05954014710812</v>
      </c>
      <c r="M454" s="15">
        <f t="shared" si="93"/>
        <v>11.554846295144799</v>
      </c>
      <c r="N454" s="6"/>
      <c r="O454" s="7">
        <f t="shared" si="94"/>
        <v>14.129214575724497</v>
      </c>
      <c r="P454" s="7"/>
      <c r="Q454" s="46">
        <f t="shared" si="95"/>
        <v>7.1931616729456194E-2</v>
      </c>
      <c r="R454" s="22">
        <f t="shared" si="91"/>
        <v>1.0039719343302449</v>
      </c>
      <c r="S454" s="22">
        <f t="shared" si="92"/>
        <v>6.7359569775452517</v>
      </c>
      <c r="T454" s="39">
        <f t="shared" si="96"/>
        <v>1.6484496270795956E-2</v>
      </c>
      <c r="U454" s="39">
        <f t="shared" si="97"/>
        <v>-1.447614349951587E-2</v>
      </c>
      <c r="V454" s="39">
        <f t="shared" si="98"/>
        <v>3.0960639770311826E-2</v>
      </c>
      <c r="Y454" s="37"/>
      <c r="Z454" s="37"/>
    </row>
    <row r="455" spans="1:26">
      <c r="A455" s="1">
        <v>1908.03</v>
      </c>
      <c r="B455" s="11">
        <v>6.87</v>
      </c>
      <c r="C455" s="4">
        <v>0.43</v>
      </c>
      <c r="D455" s="11">
        <v>0.64</v>
      </c>
      <c r="E455" s="11">
        <v>8.5630942149999996</v>
      </c>
      <c r="F455" s="4">
        <f t="shared" si="88"/>
        <v>1908.2083333332996</v>
      </c>
      <c r="G455" s="22">
        <f>G453*10/12+G465*2/12</f>
        <v>3.8516666666666666</v>
      </c>
      <c r="H455" s="4">
        <f t="shared" si="85"/>
        <v>244.45474351236018</v>
      </c>
      <c r="I455" s="4">
        <f t="shared" si="86"/>
        <v>15.30066080208368</v>
      </c>
      <c r="J455" s="33">
        <f t="shared" si="89"/>
        <v>1570.3860744279739</v>
      </c>
      <c r="K455" s="4">
        <f t="shared" si="90"/>
        <v>22.773076542636176</v>
      </c>
      <c r="L455" s="33">
        <f t="shared" si="87"/>
        <v>146.29506370216933</v>
      </c>
      <c r="M455" s="15">
        <f t="shared" si="93"/>
        <v>11.984662664464301</v>
      </c>
      <c r="N455" s="6"/>
      <c r="O455" s="7">
        <f t="shared" si="94"/>
        <v>14.683723501046018</v>
      </c>
      <c r="P455" s="7"/>
      <c r="Q455" s="46">
        <f t="shared" si="95"/>
        <v>6.8919488860364503E-2</v>
      </c>
      <c r="R455" s="22">
        <f t="shared" si="91"/>
        <v>1.0039646186027411</v>
      </c>
      <c r="S455" s="22">
        <f t="shared" si="92"/>
        <v>6.7627117563114165</v>
      </c>
      <c r="T455" s="39">
        <f t="shared" si="96"/>
        <v>1.1308788673356052E-2</v>
      </c>
      <c r="U455" s="39">
        <f t="shared" si="97"/>
        <v>-1.3745354989635472E-2</v>
      </c>
      <c r="V455" s="39">
        <f t="shared" si="98"/>
        <v>2.5054143662991524E-2</v>
      </c>
      <c r="Y455" s="37"/>
      <c r="Z455" s="37"/>
    </row>
    <row r="456" spans="1:26">
      <c r="A456" s="1">
        <v>1908.04</v>
      </c>
      <c r="B456" s="11">
        <v>7.24</v>
      </c>
      <c r="C456" s="4">
        <v>0.42670000000000002</v>
      </c>
      <c r="D456" s="11">
        <v>0.63329999999999997</v>
      </c>
      <c r="E456" s="11">
        <v>8.6582595040000001</v>
      </c>
      <c r="F456" s="4">
        <f t="shared" si="88"/>
        <v>1908.2916666666329</v>
      </c>
      <c r="G456" s="22">
        <f>G453*9/12+G465*3/12</f>
        <v>3.8424999999999998</v>
      </c>
      <c r="H456" s="4">
        <f t="shared" si="85"/>
        <v>254.78885207596801</v>
      </c>
      <c r="I456" s="4">
        <f t="shared" si="86"/>
        <v>15.016354030499388</v>
      </c>
      <c r="J456" s="33">
        <f t="shared" si="89"/>
        <v>1644.811559857392</v>
      </c>
      <c r="K456" s="4">
        <f t="shared" si="90"/>
        <v>22.286986190567756</v>
      </c>
      <c r="L456" s="33">
        <f t="shared" si="87"/>
        <v>143.87557470410033</v>
      </c>
      <c r="M456" s="15">
        <f t="shared" si="93"/>
        <v>12.448889158370372</v>
      </c>
      <c r="N456" s="6"/>
      <c r="O456" s="7">
        <f t="shared" si="94"/>
        <v>15.277960676657001</v>
      </c>
      <c r="P456" s="7"/>
      <c r="Q456" s="46">
        <f t="shared" si="95"/>
        <v>6.7031987776984214E-2</v>
      </c>
      <c r="R456" s="22">
        <f t="shared" si="91"/>
        <v>1.0039573030673983</v>
      </c>
      <c r="S456" s="22">
        <f t="shared" si="92"/>
        <v>6.7148978285478131</v>
      </c>
      <c r="T456" s="39">
        <f t="shared" si="96"/>
        <v>4.9911126784352167E-3</v>
      </c>
      <c r="U456" s="39">
        <f t="shared" si="97"/>
        <v>-1.4024911459982747E-2</v>
      </c>
      <c r="V456" s="39">
        <f t="shared" si="98"/>
        <v>1.9016024138417964E-2</v>
      </c>
      <c r="Y456" s="37"/>
      <c r="Z456" s="37"/>
    </row>
    <row r="457" spans="1:26">
      <c r="A457" s="1">
        <v>1908.05</v>
      </c>
      <c r="B457" s="11">
        <v>7.63</v>
      </c>
      <c r="C457" s="4">
        <v>0.42330000000000001</v>
      </c>
      <c r="D457" s="11">
        <v>0.62670000000000003</v>
      </c>
      <c r="E457" s="11">
        <v>8.6582595040000001</v>
      </c>
      <c r="F457" s="4">
        <f t="shared" si="88"/>
        <v>1908.3749999999661</v>
      </c>
      <c r="G457" s="22">
        <f>G453*8/12+G465*4/12</f>
        <v>3.833333333333333</v>
      </c>
      <c r="H457" s="4">
        <f t="shared" si="85"/>
        <v>268.51366593088898</v>
      </c>
      <c r="I457" s="4">
        <f t="shared" si="86"/>
        <v>14.896701807148796</v>
      </c>
      <c r="J457" s="33">
        <f t="shared" si="89"/>
        <v>1741.4272002052312</v>
      </c>
      <c r="K457" s="4">
        <f t="shared" si="90"/>
        <v>22.054720109946018</v>
      </c>
      <c r="L457" s="33">
        <f t="shared" si="87"/>
        <v>143.03439401947816</v>
      </c>
      <c r="M457" s="15">
        <f t="shared" si="93"/>
        <v>13.078451355438345</v>
      </c>
      <c r="N457" s="6"/>
      <c r="O457" s="7">
        <f t="shared" si="94"/>
        <v>16.073179553710752</v>
      </c>
      <c r="P457" s="7"/>
      <c r="Q457" s="46">
        <f t="shared" si="95"/>
        <v>5.6304171272246198E-2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c r="A458" s="1">
        <v>1908.06</v>
      </c>
      <c r="B458" s="11">
        <v>7.64</v>
      </c>
      <c r="C458" s="4">
        <v>0.42</v>
      </c>
      <c r="D458" s="11">
        <v>0.62</v>
      </c>
      <c r="E458" s="11">
        <v>8.6582595040000001</v>
      </c>
      <c r="F458" s="4">
        <f t="shared" si="88"/>
        <v>1908.4583333332994</v>
      </c>
      <c r="G458" s="22">
        <f>G453*7/12+G465*5/12</f>
        <v>3.8241666666666663</v>
      </c>
      <c r="H458" s="4">
        <f t="shared" ref="H458:H521" si="99">B458*$E$1839/E458</f>
        <v>268.86558423486127</v>
      </c>
      <c r="I458" s="4">
        <f t="shared" ref="I458:I521" si="100">C458*$E$1839/E458</f>
        <v>14.780568766837924</v>
      </c>
      <c r="J458" s="33">
        <f t="shared" si="89"/>
        <v>1751.6977407044756</v>
      </c>
      <c r="K458" s="4">
        <f t="shared" si="90"/>
        <v>21.818934846284552</v>
      </c>
      <c r="L458" s="33">
        <f t="shared" ref="L458:L521" si="101">K458*(J458/H458)</f>
        <v>142.15348157549408</v>
      </c>
      <c r="M458" s="15">
        <f t="shared" si="93"/>
        <v>13.051684129229992</v>
      </c>
      <c r="N458" s="6"/>
      <c r="O458" s="7">
        <f t="shared" si="94"/>
        <v>16.063482493706537</v>
      </c>
      <c r="P458" s="7"/>
      <c r="Q458" s="46">
        <f t="shared" si="95"/>
        <v>6.3505333446276291E-2</v>
      </c>
      <c r="R458" s="22">
        <f t="shared" si="91"/>
        <v>1.0039426725737219</v>
      </c>
      <c r="S458" s="22">
        <f t="shared" si="92"/>
        <v>6.7680994408876165</v>
      </c>
      <c r="T458" s="39">
        <f t="shared" si="96"/>
        <v>-8.6790412958448471E-5</v>
      </c>
      <c r="U458" s="39">
        <f t="shared" si="97"/>
        <v>-1.7371794560152476E-2</v>
      </c>
      <c r="V458" s="39">
        <f t="shared" si="98"/>
        <v>1.7285004147194027E-2</v>
      </c>
      <c r="Y458" s="37"/>
      <c r="Z458" s="37"/>
    </row>
    <row r="459" spans="1:26">
      <c r="A459" s="1">
        <v>1908.07</v>
      </c>
      <c r="B459" s="11">
        <v>7.92</v>
      </c>
      <c r="C459" s="4">
        <v>0.41670000000000001</v>
      </c>
      <c r="D459" s="11">
        <v>0.61329999999999996</v>
      </c>
      <c r="E459" s="11">
        <v>8.7534247930000006</v>
      </c>
      <c r="F459" s="4">
        <f t="shared" ref="F459:F522" si="102">F458+1/12</f>
        <v>1908.5416666666326</v>
      </c>
      <c r="G459" s="22">
        <f>G453*6/12+G465*6/12</f>
        <v>3.8149999999999995</v>
      </c>
      <c r="H459" s="4">
        <f t="shared" si="99"/>
        <v>275.6891224940693</v>
      </c>
      <c r="I459" s="4">
        <f t="shared" si="100"/>
        <v>14.505007240312963</v>
      </c>
      <c r="J459" s="33">
        <f t="shared" ref="J459:J522" si="103">J458*((H459+(I459/12))/H458)</f>
        <v>1804.0292516090265</v>
      </c>
      <c r="K459" s="4">
        <f t="shared" ref="K459:K522" si="104">D459*$E$1839/E459</f>
        <v>21.348502376971297</v>
      </c>
      <c r="L459" s="33">
        <f t="shared" si="101"/>
        <v>139.69837626411817</v>
      </c>
      <c r="M459" s="15">
        <f t="shared" si="93"/>
        <v>13.345487104834403</v>
      </c>
      <c r="N459" s="6"/>
      <c r="O459" s="7">
        <f t="shared" si="94"/>
        <v>16.444418748089589</v>
      </c>
      <c r="P459" s="7"/>
      <c r="Q459" s="46">
        <f t="shared" si="95"/>
        <v>6.4488228436870243E-2</v>
      </c>
      <c r="R459" s="22">
        <f t="shared" ref="R459:R522" si="105">((G459/G460+G459/1200+((1+G460/1200)^(-119))*(1-G459/G460)))</f>
        <v>1.0039353576156511</v>
      </c>
      <c r="S459" s="22">
        <f t="shared" ref="S459:S522" si="106">S458*R458*E458/E459</f>
        <v>6.7209124610745752</v>
      </c>
      <c r="T459" s="39">
        <f t="shared" si="96"/>
        <v>-4.2185548874094092E-3</v>
      </c>
      <c r="U459" s="39">
        <f t="shared" si="97"/>
        <v>-1.8904544061945416E-2</v>
      </c>
      <c r="V459" s="39">
        <f t="shared" si="98"/>
        <v>1.4685989174536007E-2</v>
      </c>
      <c r="Y459" s="37"/>
      <c r="Z459" s="37"/>
    </row>
    <row r="460" spans="1:26">
      <c r="A460" s="1">
        <v>1908.08</v>
      </c>
      <c r="B460" s="11">
        <v>8.26</v>
      </c>
      <c r="C460" s="4">
        <v>0.4133</v>
      </c>
      <c r="D460" s="11">
        <v>0.60670000000000002</v>
      </c>
      <c r="E460" s="11">
        <v>8.7534247930000006</v>
      </c>
      <c r="F460" s="4">
        <f t="shared" si="102"/>
        <v>1908.6249999999659</v>
      </c>
      <c r="G460" s="22">
        <f>G453*5/12+G465*7/12</f>
        <v>3.8058333333333332</v>
      </c>
      <c r="H460" s="4">
        <f t="shared" si="99"/>
        <v>287.52426159103686</v>
      </c>
      <c r="I460" s="4">
        <f t="shared" si="100"/>
        <v>14.386655849343288</v>
      </c>
      <c r="J460" s="33">
        <f t="shared" si="103"/>
        <v>1889.3201253069938</v>
      </c>
      <c r="K460" s="4">
        <f t="shared" si="104"/>
        <v>21.118761441559577</v>
      </c>
      <c r="L460" s="33">
        <f t="shared" si="101"/>
        <v>138.77124939754884</v>
      </c>
      <c r="M460" s="15">
        <f t="shared" si="93"/>
        <v>13.884232895208612</v>
      </c>
      <c r="N460" s="6"/>
      <c r="O460" s="7">
        <f t="shared" si="94"/>
        <v>17.124917552510809</v>
      </c>
      <c r="P460" s="7"/>
      <c r="Q460" s="46">
        <f t="shared" si="95"/>
        <v>6.1672342573396183E-2</v>
      </c>
      <c r="R460" s="22">
        <f t="shared" si="105"/>
        <v>1.0039280428502675</v>
      </c>
      <c r="S460" s="22">
        <f t="shared" si="106"/>
        <v>6.7473616551123898</v>
      </c>
      <c r="T460" s="39">
        <f t="shared" si="96"/>
        <v>-9.175680242368256E-3</v>
      </c>
      <c r="U460" s="39">
        <f t="shared" si="97"/>
        <v>-2.0802587165439479E-2</v>
      </c>
      <c r="V460" s="39">
        <f t="shared" si="98"/>
        <v>1.1626906923071223E-2</v>
      </c>
      <c r="Y460" s="37"/>
      <c r="Z460" s="37"/>
    </row>
    <row r="461" spans="1:26">
      <c r="A461" s="1">
        <v>1908.09</v>
      </c>
      <c r="B461" s="11">
        <v>8.17</v>
      </c>
      <c r="C461" s="4">
        <v>0.41</v>
      </c>
      <c r="D461" s="11">
        <v>0.6</v>
      </c>
      <c r="E461" s="11">
        <v>8.7534247930000006</v>
      </c>
      <c r="F461" s="4">
        <f t="shared" si="102"/>
        <v>1908.7083333332992</v>
      </c>
      <c r="G461" s="22">
        <f>G453*4/12+G465*8/12</f>
        <v>3.7966666666666664</v>
      </c>
      <c r="H461" s="4">
        <f t="shared" si="99"/>
        <v>284.39143065360429</v>
      </c>
      <c r="I461" s="4">
        <f t="shared" si="100"/>
        <v>14.271785381637425</v>
      </c>
      <c r="J461" s="33">
        <f t="shared" si="103"/>
        <v>1876.549297179919</v>
      </c>
      <c r="K461" s="4">
        <f t="shared" si="104"/>
        <v>20.885539582884036</v>
      </c>
      <c r="L461" s="33">
        <f t="shared" si="101"/>
        <v>137.81267788347017</v>
      </c>
      <c r="M461" s="15">
        <f t="shared" si="93"/>
        <v>13.70144226882511</v>
      </c>
      <c r="N461" s="6"/>
      <c r="O461" s="7">
        <f t="shared" si="94"/>
        <v>16.916213689856768</v>
      </c>
      <c r="P461" s="7"/>
      <c r="Q461" s="46">
        <f t="shared" si="95"/>
        <v>6.2724881699916593E-2</v>
      </c>
      <c r="R461" s="22">
        <f t="shared" si="105"/>
        <v>1.0039207282777027</v>
      </c>
      <c r="S461" s="22">
        <f t="shared" si="106"/>
        <v>6.7738655808199226</v>
      </c>
      <c r="T461" s="39">
        <f t="shared" si="96"/>
        <v>-1.0284027999792444E-2</v>
      </c>
      <c r="U461" s="39">
        <f t="shared" si="97"/>
        <v>-2.2659611603715102E-2</v>
      </c>
      <c r="V461" s="39">
        <f t="shared" si="98"/>
        <v>1.2375583603922657E-2</v>
      </c>
      <c r="Y461" s="37"/>
      <c r="Z461" s="37"/>
    </row>
    <row r="462" spans="1:26">
      <c r="A462" s="1">
        <v>1908.1</v>
      </c>
      <c r="B462" s="11">
        <v>8.27</v>
      </c>
      <c r="C462" s="4">
        <v>0.40670000000000001</v>
      </c>
      <c r="D462" s="11">
        <v>0.59330000000000005</v>
      </c>
      <c r="E462" s="11">
        <v>8.8485090910000004</v>
      </c>
      <c r="F462" s="4">
        <f t="shared" si="102"/>
        <v>1908.7916666666324</v>
      </c>
      <c r="G462" s="22">
        <f>G453*3/12+G465*9/12</f>
        <v>3.7874999999999996</v>
      </c>
      <c r="H462" s="4">
        <f t="shared" si="99"/>
        <v>284.77893553423712</v>
      </c>
      <c r="I462" s="4">
        <f t="shared" si="100"/>
        <v>14.004787555232678</v>
      </c>
      <c r="J462" s="33">
        <f t="shared" si="103"/>
        <v>1886.8070893774357</v>
      </c>
      <c r="K462" s="4">
        <f t="shared" si="104"/>
        <v>20.430392074058393</v>
      </c>
      <c r="L462" s="33">
        <f t="shared" si="101"/>
        <v>135.3618677300644</v>
      </c>
      <c r="M462" s="15">
        <f t="shared" si="93"/>
        <v>13.690810359178705</v>
      </c>
      <c r="N462" s="6"/>
      <c r="O462" s="7">
        <f t="shared" si="94"/>
        <v>16.918532418224832</v>
      </c>
      <c r="P462" s="7"/>
      <c r="Q462" s="46">
        <f t="shared" si="95"/>
        <v>6.3984155737842913E-2</v>
      </c>
      <c r="R462" s="22">
        <f t="shared" si="105"/>
        <v>1.0039134138980883</v>
      </c>
      <c r="S462" s="22">
        <f t="shared" si="106"/>
        <v>6.7273480786574948</v>
      </c>
      <c r="T462" s="39">
        <f t="shared" si="96"/>
        <v>-7.9633161687905352E-3</v>
      </c>
      <c r="U462" s="39">
        <f t="shared" si="97"/>
        <v>-2.3422719124162161E-2</v>
      </c>
      <c r="V462" s="39">
        <f t="shared" si="98"/>
        <v>1.5459402955371626E-2</v>
      </c>
      <c r="Y462" s="37"/>
      <c r="Z462" s="37"/>
    </row>
    <row r="463" spans="1:26">
      <c r="A463" s="1">
        <v>1908.11</v>
      </c>
      <c r="B463" s="11">
        <v>8.83</v>
      </c>
      <c r="C463" s="4">
        <v>0.40329999999999999</v>
      </c>
      <c r="D463" s="11">
        <v>0.5867</v>
      </c>
      <c r="E463" s="11">
        <v>8.9436743799999991</v>
      </c>
      <c r="F463" s="4">
        <f t="shared" si="102"/>
        <v>1908.8749999999657</v>
      </c>
      <c r="G463" s="22">
        <f>G453*2/12+G465*10/12</f>
        <v>3.7783333333333329</v>
      </c>
      <c r="H463" s="4">
        <f t="shared" si="99"/>
        <v>300.8272535074114</v>
      </c>
      <c r="I463" s="4">
        <f t="shared" si="100"/>
        <v>13.739935599041791</v>
      </c>
      <c r="J463" s="33">
        <f t="shared" si="103"/>
        <v>2000.7216387623223</v>
      </c>
      <c r="K463" s="4">
        <f t="shared" si="104"/>
        <v>19.988148316285198</v>
      </c>
      <c r="L463" s="33">
        <f t="shared" si="101"/>
        <v>132.9358307431319</v>
      </c>
      <c r="M463" s="15">
        <f t="shared" si="93"/>
        <v>14.43501409125626</v>
      </c>
      <c r="N463" s="6"/>
      <c r="O463" s="7">
        <f t="shared" si="94"/>
        <v>17.849788804262822</v>
      </c>
      <c r="P463" s="7"/>
      <c r="Q463" s="46">
        <f t="shared" si="95"/>
        <v>6.1411293814185981E-2</v>
      </c>
      <c r="R463" s="22">
        <f t="shared" si="105"/>
        <v>1.0039060997115568</v>
      </c>
      <c r="S463" s="22">
        <f t="shared" si="106"/>
        <v>6.6818124055974719</v>
      </c>
      <c r="T463" s="39">
        <f t="shared" si="96"/>
        <v>-1.2525345121440878E-2</v>
      </c>
      <c r="U463" s="39">
        <f t="shared" si="97"/>
        <v>-2.4161052630999991E-2</v>
      </c>
      <c r="V463" s="39">
        <f t="shared" si="98"/>
        <v>1.1635707509559112E-2</v>
      </c>
      <c r="Y463" s="37"/>
      <c r="Z463" s="37"/>
    </row>
    <row r="464" spans="1:26">
      <c r="A464" s="1">
        <v>1908.12</v>
      </c>
      <c r="B464" s="11">
        <v>9.0299999999999994</v>
      </c>
      <c r="C464" s="4">
        <v>0.4</v>
      </c>
      <c r="D464" s="11">
        <v>0.57999999999999996</v>
      </c>
      <c r="E464" s="11">
        <v>9.0388396689999997</v>
      </c>
      <c r="F464" s="4">
        <f t="shared" si="102"/>
        <v>1908.9583333332989</v>
      </c>
      <c r="G464" s="22">
        <f>G453*1/12+G465*11/12</f>
        <v>3.769166666666667</v>
      </c>
      <c r="H464" s="4">
        <f t="shared" si="99"/>
        <v>304.40201405900171</v>
      </c>
      <c r="I464" s="4">
        <f t="shared" si="100"/>
        <v>13.484031630520564</v>
      </c>
      <c r="J464" s="33">
        <f t="shared" si="103"/>
        <v>2031.9696396258496</v>
      </c>
      <c r="K464" s="4">
        <f t="shared" si="104"/>
        <v>19.551845864254819</v>
      </c>
      <c r="L464" s="33">
        <f t="shared" si="101"/>
        <v>130.51410752857063</v>
      </c>
      <c r="M464" s="15">
        <f t="shared" si="93"/>
        <v>14.582482908962438</v>
      </c>
      <c r="N464" s="6"/>
      <c r="O464" s="7">
        <f t="shared" si="94"/>
        <v>18.04231099869158</v>
      </c>
      <c r="P464" s="7"/>
      <c r="Q464" s="46">
        <f t="shared" si="95"/>
        <v>6.04315993348001E-2</v>
      </c>
      <c r="R464" s="22">
        <f t="shared" si="105"/>
        <v>1.0038987857182395</v>
      </c>
      <c r="S464" s="22">
        <f t="shared" si="106"/>
        <v>6.6372880769643556</v>
      </c>
      <c r="T464" s="39">
        <f t="shared" si="96"/>
        <v>-1.6639366110551057E-2</v>
      </c>
      <c r="U464" s="39">
        <f t="shared" si="97"/>
        <v>-2.4287203342074681E-2</v>
      </c>
      <c r="V464" s="39">
        <f t="shared" si="98"/>
        <v>7.6478372315236243E-3</v>
      </c>
      <c r="Y464" s="37"/>
      <c r="Z464" s="37"/>
    </row>
    <row r="465" spans="1:26">
      <c r="A465" s="1">
        <v>1909.01</v>
      </c>
      <c r="B465" s="11">
        <v>9.06</v>
      </c>
      <c r="C465" s="4">
        <v>0.40329999999999999</v>
      </c>
      <c r="D465" s="11">
        <v>0.59499999999999997</v>
      </c>
      <c r="E465" s="11">
        <v>8.9436743799999991</v>
      </c>
      <c r="F465" s="4">
        <f t="shared" si="102"/>
        <v>1909.0416666666322</v>
      </c>
      <c r="G465" s="22">
        <v>3.76</v>
      </c>
      <c r="H465" s="4">
        <f t="shared" si="99"/>
        <v>308.66307098268948</v>
      </c>
      <c r="I465" s="4">
        <f t="shared" si="100"/>
        <v>13.739935599041791</v>
      </c>
      <c r="J465" s="33">
        <f t="shared" si="103"/>
        <v>2068.0565645692159</v>
      </c>
      <c r="K465" s="4">
        <f t="shared" si="104"/>
        <v>20.270919120827834</v>
      </c>
      <c r="L465" s="33">
        <f t="shared" si="101"/>
        <v>135.81607681221666</v>
      </c>
      <c r="M465" s="15">
        <f t="shared" si="93"/>
        <v>14.764418456441357</v>
      </c>
      <c r="N465" s="6"/>
      <c r="O465" s="7">
        <f t="shared" si="94"/>
        <v>18.278868975062476</v>
      </c>
      <c r="P465" s="7"/>
      <c r="Q465" s="46">
        <f t="shared" si="95"/>
        <v>5.8589112632355805E-2</v>
      </c>
      <c r="R465" s="22">
        <f t="shared" si="105"/>
        <v>1.0021005553726343</v>
      </c>
      <c r="S465" s="22">
        <f t="shared" si="106"/>
        <v>6.7340649435134994</v>
      </c>
      <c r="T465" s="39">
        <f t="shared" si="96"/>
        <v>-1.8403410663703323E-2</v>
      </c>
      <c r="U465" s="39">
        <f t="shared" si="97"/>
        <v>-2.5288120751928433E-2</v>
      </c>
      <c r="V465" s="39">
        <f t="shared" si="98"/>
        <v>6.88471008822511E-3</v>
      </c>
      <c r="Y465" s="37"/>
      <c r="Z465" s="37"/>
    </row>
    <row r="466" spans="1:26">
      <c r="A466" s="1">
        <v>1909.02</v>
      </c>
      <c r="B466" s="11">
        <v>8.8000000000000007</v>
      </c>
      <c r="C466" s="4">
        <v>0.40670000000000001</v>
      </c>
      <c r="D466" s="11">
        <v>0.61</v>
      </c>
      <c r="E466" s="11">
        <v>9.0388396689999997</v>
      </c>
      <c r="F466" s="4">
        <f t="shared" si="102"/>
        <v>1909.1249999999654</v>
      </c>
      <c r="G466" s="22">
        <f>G465*11/12+G477*1/12</f>
        <v>3.7725</v>
      </c>
      <c r="H466" s="4">
        <f t="shared" si="99"/>
        <v>296.64869587145245</v>
      </c>
      <c r="I466" s="4">
        <f t="shared" si="100"/>
        <v>13.709889160331784</v>
      </c>
      <c r="J466" s="33">
        <f t="shared" si="103"/>
        <v>1995.2144467114456</v>
      </c>
      <c r="K466" s="4">
        <f t="shared" si="104"/>
        <v>20.56314823654386</v>
      </c>
      <c r="L466" s="33">
        <f t="shared" si="101"/>
        <v>138.304637783407</v>
      </c>
      <c r="M466" s="15">
        <f t="shared" si="93"/>
        <v>14.167157516701366</v>
      </c>
      <c r="N466" s="6"/>
      <c r="O466" s="7">
        <f t="shared" si="94"/>
        <v>17.551012942214435</v>
      </c>
      <c r="P466" s="7"/>
      <c r="Q466" s="46">
        <f t="shared" si="95"/>
        <v>5.9552576468414269E-2</v>
      </c>
      <c r="R466" s="22">
        <f t="shared" si="105"/>
        <v>1.0021115756288155</v>
      </c>
      <c r="S466" s="22">
        <f t="shared" si="106"/>
        <v>6.6771617888923567</v>
      </c>
      <c r="T466" s="39">
        <f t="shared" si="96"/>
        <v>-1.2104931460708346E-2</v>
      </c>
      <c r="U466" s="39">
        <f t="shared" si="97"/>
        <v>-2.2607681822931602E-2</v>
      </c>
      <c r="V466" s="39">
        <f t="shared" si="98"/>
        <v>1.0502750362223257E-2</v>
      </c>
      <c r="Y466" s="37"/>
      <c r="Z466" s="37"/>
    </row>
    <row r="467" spans="1:26">
      <c r="A467" s="1">
        <v>1909.03</v>
      </c>
      <c r="B467" s="11">
        <v>8.92</v>
      </c>
      <c r="C467" s="4">
        <v>0.41</v>
      </c>
      <c r="D467" s="11">
        <v>0.625</v>
      </c>
      <c r="E467" s="11">
        <v>9.0388396689999997</v>
      </c>
      <c r="F467" s="4">
        <f t="shared" si="102"/>
        <v>1909.2083333332987</v>
      </c>
      <c r="G467" s="22">
        <f>G465*10/12+G477*2/12</f>
        <v>3.7849999999999997</v>
      </c>
      <c r="H467" s="4">
        <f t="shared" si="99"/>
        <v>300.6939053606086</v>
      </c>
      <c r="I467" s="4">
        <f t="shared" si="100"/>
        <v>13.821132421283577</v>
      </c>
      <c r="J467" s="33">
        <f t="shared" si="103"/>
        <v>2030.1684876812958</v>
      </c>
      <c r="K467" s="4">
        <f t="shared" si="104"/>
        <v>21.068799422688382</v>
      </c>
      <c r="L467" s="33">
        <f t="shared" si="101"/>
        <v>142.2483525561446</v>
      </c>
      <c r="M467" s="15">
        <f t="shared" si="93"/>
        <v>14.336058380586216</v>
      </c>
      <c r="N467" s="6"/>
      <c r="O467" s="7">
        <f t="shared" si="94"/>
        <v>17.770999224836938</v>
      </c>
      <c r="P467" s="7"/>
      <c r="Q467" s="46">
        <f t="shared" si="95"/>
        <v>5.8595967072828339E-2</v>
      </c>
      <c r="R467" s="22">
        <f t="shared" si="105"/>
        <v>1.002122595395643</v>
      </c>
      <c r="S467" s="22">
        <f t="shared" si="106"/>
        <v>6.6912611209954393</v>
      </c>
      <c r="T467" s="39">
        <f t="shared" si="96"/>
        <v>-1.1502568489839549E-2</v>
      </c>
      <c r="U467" s="39">
        <f t="shared" si="97"/>
        <v>-2.3947180086188236E-2</v>
      </c>
      <c r="V467" s="39">
        <f t="shared" si="98"/>
        <v>1.2444611596348687E-2</v>
      </c>
      <c r="Y467" s="37"/>
      <c r="Z467" s="37"/>
    </row>
    <row r="468" spans="1:26">
      <c r="A468" s="1">
        <v>1909.04</v>
      </c>
      <c r="B468" s="11">
        <v>9.32</v>
      </c>
      <c r="C468" s="4">
        <v>0.4133</v>
      </c>
      <c r="D468" s="11">
        <v>0.64</v>
      </c>
      <c r="E468" s="11">
        <v>9.229089256</v>
      </c>
      <c r="F468" s="4">
        <f t="shared" si="102"/>
        <v>1909.291666666632</v>
      </c>
      <c r="G468" s="22">
        <f>G465*9/12+G477*3/12</f>
        <v>3.7974999999999999</v>
      </c>
      <c r="H468" s="4">
        <f t="shared" si="99"/>
        <v>307.70143415329869</v>
      </c>
      <c r="I468" s="4">
        <f t="shared" si="100"/>
        <v>13.645171967334587</v>
      </c>
      <c r="J468" s="33">
        <f t="shared" si="103"/>
        <v>2085.1578429073866</v>
      </c>
      <c r="K468" s="4">
        <f t="shared" si="104"/>
        <v>21.129712216535534</v>
      </c>
      <c r="L468" s="33">
        <f t="shared" si="101"/>
        <v>143.1868046631682</v>
      </c>
      <c r="M468" s="15">
        <f t="shared" si="93"/>
        <v>14.64519860308612</v>
      </c>
      <c r="N468" s="6"/>
      <c r="O468" s="7">
        <f t="shared" si="94"/>
        <v>18.161144521921884</v>
      </c>
      <c r="P468" s="7"/>
      <c r="Q468" s="46">
        <f t="shared" si="95"/>
        <v>5.7740559903484791E-2</v>
      </c>
      <c r="R468" s="22">
        <f t="shared" si="105"/>
        <v>1.0021336146735726</v>
      </c>
      <c r="S468" s="22">
        <f t="shared" si="106"/>
        <v>6.5672366978910794</v>
      </c>
      <c r="T468" s="39">
        <f t="shared" si="96"/>
        <v>-1.2157588476801373E-2</v>
      </c>
      <c r="U468" s="39">
        <f t="shared" si="97"/>
        <v>-2.3821721065581003E-2</v>
      </c>
      <c r="V468" s="39">
        <f t="shared" si="98"/>
        <v>1.166413258877963E-2</v>
      </c>
      <c r="Y468" s="37"/>
      <c r="Z468" s="37"/>
    </row>
    <row r="469" spans="1:26">
      <c r="A469" s="1">
        <v>1909.05</v>
      </c>
      <c r="B469" s="11">
        <v>9.6300000000000008</v>
      </c>
      <c r="C469" s="4">
        <v>0.41670000000000001</v>
      </c>
      <c r="D469" s="11">
        <v>0.65500000000000003</v>
      </c>
      <c r="E469" s="11">
        <v>9.3242545450000005</v>
      </c>
      <c r="F469" s="4">
        <f t="shared" si="102"/>
        <v>1909.3749999999652</v>
      </c>
      <c r="G469" s="22">
        <f>G465*8/12+G477*4/12</f>
        <v>3.8099999999999996</v>
      </c>
      <c r="H469" s="4">
        <f t="shared" si="99"/>
        <v>314.69121588636347</v>
      </c>
      <c r="I469" s="4">
        <f t="shared" si="100"/>
        <v>13.617012425737034</v>
      </c>
      <c r="J469" s="33">
        <f t="shared" si="103"/>
        <v>2140.2142428520324</v>
      </c>
      <c r="K469" s="4">
        <f t="shared" si="104"/>
        <v>21.404231194763039</v>
      </c>
      <c r="L469" s="33">
        <f t="shared" si="101"/>
        <v>145.57012762908423</v>
      </c>
      <c r="M469" s="15">
        <f t="shared" si="93"/>
        <v>14.953509786582782</v>
      </c>
      <c r="N469" s="6"/>
      <c r="O469" s="7">
        <f t="shared" si="94"/>
        <v>18.548405152076857</v>
      </c>
      <c r="P469" s="7"/>
      <c r="Q469" s="46">
        <f t="shared" si="95"/>
        <v>5.7262276887974667E-2</v>
      </c>
      <c r="R469" s="22">
        <f t="shared" si="105"/>
        <v>1.0021446334630597</v>
      </c>
      <c r="S469" s="22">
        <f t="shared" si="106"/>
        <v>6.5140790524352781</v>
      </c>
      <c r="T469" s="39">
        <f t="shared" si="96"/>
        <v>-8.7926145105476916E-3</v>
      </c>
      <c r="U469" s="39">
        <f t="shared" si="97"/>
        <v>-2.4118035898860413E-2</v>
      </c>
      <c r="V469" s="39">
        <f t="shared" si="98"/>
        <v>1.5325421388312721E-2</v>
      </c>
      <c r="Y469" s="37"/>
      <c r="Z469" s="37"/>
    </row>
    <row r="470" spans="1:26">
      <c r="A470" s="1">
        <v>1909.06</v>
      </c>
      <c r="B470" s="11">
        <v>9.8000000000000007</v>
      </c>
      <c r="C470" s="4">
        <v>0.42</v>
      </c>
      <c r="D470" s="11">
        <v>0.67</v>
      </c>
      <c r="E470" s="11">
        <v>9.4194198349999994</v>
      </c>
      <c r="F470" s="4">
        <f t="shared" si="102"/>
        <v>1909.4583333332985</v>
      </c>
      <c r="G470" s="22">
        <f>G465*7/12+G477*5/12</f>
        <v>3.8224999999999998</v>
      </c>
      <c r="H470" s="4">
        <f t="shared" si="99"/>
        <v>317.01103170968292</v>
      </c>
      <c r="I470" s="4">
        <f t="shared" si="100"/>
        <v>13.586187073272121</v>
      </c>
      <c r="J470" s="33">
        <f t="shared" si="103"/>
        <v>2163.691273931769</v>
      </c>
      <c r="K470" s="4">
        <f t="shared" si="104"/>
        <v>21.673203188315053</v>
      </c>
      <c r="L470" s="33">
        <f t="shared" si="101"/>
        <v>147.92583199329439</v>
      </c>
      <c r="M470" s="15">
        <f t="shared" si="93"/>
        <v>15.040444676080998</v>
      </c>
      <c r="N470" s="6"/>
      <c r="O470" s="7">
        <f t="shared" si="94"/>
        <v>18.65937322726257</v>
      </c>
      <c r="P470" s="7"/>
      <c r="Q470" s="46">
        <f t="shared" si="95"/>
        <v>5.6414579208054941E-2</v>
      </c>
      <c r="R470" s="22">
        <f t="shared" si="105"/>
        <v>1.0021556517645591</v>
      </c>
      <c r="S470" s="22">
        <f t="shared" si="106"/>
        <v>6.4620958638420092</v>
      </c>
      <c r="T470" s="39">
        <f t="shared" si="96"/>
        <v>-6.7626712988283488E-3</v>
      </c>
      <c r="U470" s="39">
        <f t="shared" si="97"/>
        <v>-2.3259661419105626E-2</v>
      </c>
      <c r="V470" s="39">
        <f t="shared" si="98"/>
        <v>1.6496990120277277E-2</v>
      </c>
      <c r="Y470" s="37"/>
      <c r="Z470" s="37"/>
    </row>
    <row r="471" spans="1:26">
      <c r="A471" s="1">
        <v>1909.07</v>
      </c>
      <c r="B471" s="11">
        <v>9.94</v>
      </c>
      <c r="C471" s="4">
        <v>0.42330000000000001</v>
      </c>
      <c r="D471" s="11">
        <v>0.68500000000000005</v>
      </c>
      <c r="E471" s="11">
        <v>9.4194198349999994</v>
      </c>
      <c r="F471" s="4">
        <f t="shared" si="102"/>
        <v>1909.5416666666317</v>
      </c>
      <c r="G471" s="22">
        <f>G465*6/12+G477*6/12</f>
        <v>3.835</v>
      </c>
      <c r="H471" s="4">
        <f t="shared" si="99"/>
        <v>321.53976073410689</v>
      </c>
      <c r="I471" s="4">
        <f t="shared" si="100"/>
        <v>13.69293568599069</v>
      </c>
      <c r="J471" s="33">
        <f t="shared" si="103"/>
        <v>2202.389333935686</v>
      </c>
      <c r="K471" s="4">
        <f t="shared" si="104"/>
        <v>22.158424155217627</v>
      </c>
      <c r="L471" s="33">
        <f t="shared" si="101"/>
        <v>151.77431526619162</v>
      </c>
      <c r="M471" s="15">
        <f t="shared" si="93"/>
        <v>15.231503240497679</v>
      </c>
      <c r="N471" s="6"/>
      <c r="O471" s="7">
        <f t="shared" si="94"/>
        <v>18.898339079013802</v>
      </c>
      <c r="P471" s="7"/>
      <c r="Q471" s="46">
        <f t="shared" si="95"/>
        <v>5.4094626464790692E-2</v>
      </c>
      <c r="R471" s="22">
        <f t="shared" si="105"/>
        <v>1.0021666695785254</v>
      </c>
      <c r="S471" s="22">
        <f t="shared" si="106"/>
        <v>6.4760258921936504</v>
      </c>
      <c r="T471" s="39">
        <f t="shared" si="96"/>
        <v>-7.7604300006463012E-3</v>
      </c>
      <c r="U471" s="39">
        <f t="shared" si="97"/>
        <v>-2.6233387551507059E-2</v>
      </c>
      <c r="V471" s="39">
        <f t="shared" si="98"/>
        <v>1.8472957550860758E-2</v>
      </c>
      <c r="Y471" s="37"/>
      <c r="Z471" s="37"/>
    </row>
    <row r="472" spans="1:26">
      <c r="A472" s="1">
        <v>1909.08</v>
      </c>
      <c r="B472" s="11">
        <v>10.18</v>
      </c>
      <c r="C472" s="4">
        <v>0.42670000000000002</v>
      </c>
      <c r="D472" s="11">
        <v>0.7</v>
      </c>
      <c r="E472" s="11">
        <v>9.5145851239999999</v>
      </c>
      <c r="F472" s="4">
        <f t="shared" si="102"/>
        <v>1909.624999999965</v>
      </c>
      <c r="G472" s="22">
        <f>G465*5/12+G477*7/12</f>
        <v>3.8474999999999997</v>
      </c>
      <c r="H472" s="4">
        <f t="shared" si="99"/>
        <v>326.00959049446834</v>
      </c>
      <c r="I472" s="4">
        <f t="shared" si="100"/>
        <v>13.664861715519613</v>
      </c>
      <c r="J472" s="33">
        <f t="shared" si="103"/>
        <v>2240.8052699146692</v>
      </c>
      <c r="K472" s="4">
        <f t="shared" si="104"/>
        <v>22.417162411210988</v>
      </c>
      <c r="L472" s="33">
        <f t="shared" si="101"/>
        <v>154.08287710611677</v>
      </c>
      <c r="M472" s="15">
        <f t="shared" si="93"/>
        <v>15.417580706254755</v>
      </c>
      <c r="N472" s="6"/>
      <c r="O472" s="7">
        <f t="shared" si="94"/>
        <v>19.128911647815695</v>
      </c>
      <c r="P472" s="7"/>
      <c r="Q472" s="46">
        <f t="shared" si="95"/>
        <v>5.2867298335827678E-2</v>
      </c>
      <c r="R472" s="22">
        <f t="shared" si="105"/>
        <v>1.0021776869054124</v>
      </c>
      <c r="S472" s="22">
        <f t="shared" si="106"/>
        <v>6.4251434686586792</v>
      </c>
      <c r="T472" s="39">
        <f t="shared" si="96"/>
        <v>-1.7531666746307462E-2</v>
      </c>
      <c r="U472" s="39">
        <f t="shared" si="97"/>
        <v>-2.7046155414689355E-2</v>
      </c>
      <c r="V472" s="39">
        <f t="shared" si="98"/>
        <v>9.514488668381893E-3</v>
      </c>
      <c r="Y472" s="37"/>
      <c r="Z472" s="37"/>
    </row>
    <row r="473" spans="1:26">
      <c r="A473" s="1">
        <v>1909.09</v>
      </c>
      <c r="B473" s="11">
        <v>10.19</v>
      </c>
      <c r="C473" s="4">
        <v>0.43</v>
      </c>
      <c r="D473" s="11">
        <v>0.71499999999999997</v>
      </c>
      <c r="E473" s="11">
        <v>9.6096694209999995</v>
      </c>
      <c r="F473" s="4">
        <f t="shared" si="102"/>
        <v>1909.7083333332982</v>
      </c>
      <c r="G473" s="22">
        <f>G465*4/12+G477*8/12</f>
        <v>3.8600000000000003</v>
      </c>
      <c r="H473" s="4">
        <f t="shared" si="99"/>
        <v>323.10091679271312</v>
      </c>
      <c r="I473" s="4">
        <f t="shared" si="100"/>
        <v>13.634287951017335</v>
      </c>
      <c r="J473" s="33">
        <f t="shared" si="103"/>
        <v>2228.6222254558138</v>
      </c>
      <c r="K473" s="4">
        <f t="shared" si="104"/>
        <v>22.670967174366034</v>
      </c>
      <c r="L473" s="33">
        <f t="shared" si="101"/>
        <v>156.37535733080537</v>
      </c>
      <c r="M473" s="15">
        <f t="shared" si="93"/>
        <v>15.254446436821175</v>
      </c>
      <c r="N473" s="6"/>
      <c r="O473" s="7">
        <f t="shared" si="94"/>
        <v>18.925890785476806</v>
      </c>
      <c r="P473" s="7"/>
      <c r="Q473" s="46">
        <f t="shared" si="95"/>
        <v>5.0537394058907399E-2</v>
      </c>
      <c r="R473" s="22">
        <f t="shared" si="105"/>
        <v>1.0021887037456738</v>
      </c>
      <c r="S473" s="22">
        <f t="shared" si="106"/>
        <v>6.3754224405983759</v>
      </c>
      <c r="T473" s="39">
        <f t="shared" si="96"/>
        <v>-1.5519457540474457E-2</v>
      </c>
      <c r="U473" s="39">
        <f t="shared" si="97"/>
        <v>-2.6751385623001833E-2</v>
      </c>
      <c r="V473" s="39">
        <f t="shared" si="98"/>
        <v>1.1231928082527376E-2</v>
      </c>
      <c r="Y473" s="37"/>
      <c r="Z473" s="37"/>
    </row>
    <row r="474" spans="1:26">
      <c r="A474" s="1">
        <v>1909.1</v>
      </c>
      <c r="B474" s="11">
        <v>10.23</v>
      </c>
      <c r="C474" s="4">
        <v>0.43330000000000002</v>
      </c>
      <c r="D474" s="11">
        <v>0.73</v>
      </c>
      <c r="E474" s="11">
        <v>9.8000000000000007</v>
      </c>
      <c r="F474" s="4">
        <f t="shared" si="102"/>
        <v>1909.7916666666315</v>
      </c>
      <c r="G474" s="22">
        <f>G465*3/12+G477*9/12</f>
        <v>3.8724999999999996</v>
      </c>
      <c r="H474" s="4">
        <f t="shared" si="99"/>
        <v>318.0694897959184</v>
      </c>
      <c r="I474" s="4">
        <f t="shared" si="100"/>
        <v>13.47209285714286</v>
      </c>
      <c r="J474" s="33">
        <f t="shared" si="103"/>
        <v>2201.6611973445843</v>
      </c>
      <c r="K474" s="4">
        <f t="shared" si="104"/>
        <v>22.697040816326535</v>
      </c>
      <c r="L474" s="33">
        <f t="shared" si="101"/>
        <v>157.107788275811</v>
      </c>
      <c r="M474" s="15">
        <f t="shared" si="93"/>
        <v>14.988845296121763</v>
      </c>
      <c r="N474" s="6"/>
      <c r="O474" s="7">
        <f t="shared" si="94"/>
        <v>18.595961438316664</v>
      </c>
      <c r="P474" s="7"/>
      <c r="Q474" s="46">
        <f t="shared" si="95"/>
        <v>5.2310304239140501E-2</v>
      </c>
      <c r="R474" s="22">
        <f t="shared" si="105"/>
        <v>1.0021997200997625</v>
      </c>
      <c r="S474" s="22">
        <f t="shared" si="106"/>
        <v>6.265285157651503</v>
      </c>
      <c r="T474" s="39">
        <f t="shared" si="96"/>
        <v>-1.0588345651889597E-2</v>
      </c>
      <c r="U474" s="39">
        <f t="shared" si="97"/>
        <v>-2.659124381084832E-2</v>
      </c>
      <c r="V474" s="39">
        <f t="shared" si="98"/>
        <v>1.6002898158958723E-2</v>
      </c>
      <c r="Y474" s="37"/>
      <c r="Z474" s="37"/>
    </row>
    <row r="475" spans="1:26">
      <c r="A475" s="1">
        <v>1909.11</v>
      </c>
      <c r="B475" s="11">
        <v>10.18</v>
      </c>
      <c r="C475" s="4">
        <v>0.43669999999999998</v>
      </c>
      <c r="D475" s="11">
        <v>0.745</v>
      </c>
      <c r="E475" s="11">
        <v>9.8951652889999995</v>
      </c>
      <c r="F475" s="4">
        <f t="shared" si="102"/>
        <v>1909.8749999999648</v>
      </c>
      <c r="G475" s="22">
        <f>G465*2/12+G477*10/12</f>
        <v>3.8849999999999998</v>
      </c>
      <c r="H475" s="4">
        <f t="shared" si="99"/>
        <v>313.47086273012337</v>
      </c>
      <c r="I475" s="4">
        <f t="shared" si="100"/>
        <v>13.447222569179262</v>
      </c>
      <c r="J475" s="33">
        <f t="shared" si="103"/>
        <v>2177.5864799041242</v>
      </c>
      <c r="K475" s="4">
        <f t="shared" si="104"/>
        <v>22.940647616300776</v>
      </c>
      <c r="L475" s="33">
        <f t="shared" si="101"/>
        <v>159.36168246842558</v>
      </c>
      <c r="M475" s="15">
        <f t="shared" si="93"/>
        <v>14.745631176824585</v>
      </c>
      <c r="N475" s="6"/>
      <c r="O475" s="7">
        <f t="shared" si="94"/>
        <v>18.294340914901582</v>
      </c>
      <c r="P475" s="7"/>
      <c r="Q475" s="46">
        <f t="shared" si="95"/>
        <v>5.3018752451290452E-2</v>
      </c>
      <c r="R475" s="22">
        <f t="shared" si="105"/>
        <v>1.0022107359681312</v>
      </c>
      <c r="S475" s="22">
        <f t="shared" si="106"/>
        <v>6.2186790326354728</v>
      </c>
      <c r="T475" s="39">
        <f t="shared" si="96"/>
        <v>-1.4149002264422617E-2</v>
      </c>
      <c r="U475" s="39">
        <f t="shared" si="97"/>
        <v>-2.7896832418933037E-2</v>
      </c>
      <c r="V475" s="39">
        <f t="shared" si="98"/>
        <v>1.3747830154510421E-2</v>
      </c>
      <c r="Y475" s="37"/>
      <c r="Z475" s="37"/>
    </row>
    <row r="476" spans="1:26">
      <c r="A476" s="1">
        <v>1909.12</v>
      </c>
      <c r="B476" s="11">
        <v>10.3</v>
      </c>
      <c r="C476" s="4">
        <v>0.44</v>
      </c>
      <c r="D476" s="11">
        <v>0.76</v>
      </c>
      <c r="E476" s="11">
        <v>9.9903305790000001</v>
      </c>
      <c r="F476" s="4">
        <f t="shared" si="102"/>
        <v>1909.958333333298</v>
      </c>
      <c r="G476" s="22">
        <f>G465*1/12+G477*11/12</f>
        <v>3.8975000000000004</v>
      </c>
      <c r="H476" s="4">
        <f t="shared" si="99"/>
        <v>314.14475979373901</v>
      </c>
      <c r="I476" s="4">
        <f t="shared" si="100"/>
        <v>13.419776146528655</v>
      </c>
      <c r="J476" s="33">
        <f t="shared" si="103"/>
        <v>2190.0364282839778</v>
      </c>
      <c r="K476" s="4">
        <f t="shared" si="104"/>
        <v>23.179613344004043</v>
      </c>
      <c r="L476" s="33">
        <f t="shared" si="101"/>
        <v>161.59492092192457</v>
      </c>
      <c r="M476" s="15">
        <f t="shared" si="93"/>
        <v>14.750638489265027</v>
      </c>
      <c r="N476" s="6"/>
      <c r="O476" s="7">
        <f t="shared" si="94"/>
        <v>18.299718545945858</v>
      </c>
      <c r="P476" s="7"/>
      <c r="Q476" s="46">
        <f t="shared" si="95"/>
        <v>5.2609590345711853E-2</v>
      </c>
      <c r="R476" s="22">
        <f t="shared" si="105"/>
        <v>1.0022217513512319</v>
      </c>
      <c r="S476" s="22">
        <f t="shared" si="106"/>
        <v>6.1730584129277295</v>
      </c>
      <c r="T476" s="39">
        <f t="shared" si="96"/>
        <v>-1.9259474915082953E-2</v>
      </c>
      <c r="U476" s="39">
        <f t="shared" si="97"/>
        <v>-2.9161621238060542E-2</v>
      </c>
      <c r="V476" s="39">
        <f t="shared" si="98"/>
        <v>9.9021463229775897E-3</v>
      </c>
      <c r="Y476" s="37"/>
      <c r="Z476" s="37"/>
    </row>
    <row r="477" spans="1:26">
      <c r="A477" s="1">
        <v>1910.01</v>
      </c>
      <c r="B477" s="11">
        <v>10.08</v>
      </c>
      <c r="C477" s="4">
        <v>0.4425</v>
      </c>
      <c r="D477" s="11">
        <v>0.75749999999999995</v>
      </c>
      <c r="E477" s="11">
        <v>9.8951652889999995</v>
      </c>
      <c r="F477" s="4">
        <f t="shared" si="102"/>
        <v>1910.0416666666313</v>
      </c>
      <c r="G477" s="22">
        <v>3.91</v>
      </c>
      <c r="H477" s="4">
        <f t="shared" si="99"/>
        <v>310.3915811708884</v>
      </c>
      <c r="I477" s="4">
        <f t="shared" si="100"/>
        <v>13.625820899614892</v>
      </c>
      <c r="J477" s="33">
        <f t="shared" si="103"/>
        <v>2171.787375739822</v>
      </c>
      <c r="K477" s="4">
        <f t="shared" si="104"/>
        <v>23.325557811205151</v>
      </c>
      <c r="L477" s="33">
        <f t="shared" si="101"/>
        <v>163.20723582568598</v>
      </c>
      <c r="M477" s="15">
        <f t="shared" si="93"/>
        <v>14.547885040564143</v>
      </c>
      <c r="N477" s="6"/>
      <c r="O477" s="7">
        <f t="shared" si="94"/>
        <v>18.048500786602411</v>
      </c>
      <c r="P477" s="7"/>
      <c r="Q477" s="46">
        <f t="shared" si="95"/>
        <v>5.2449986402138209E-2</v>
      </c>
      <c r="R477" s="22">
        <f t="shared" si="105"/>
        <v>1.0027795864958251</v>
      </c>
      <c r="S477" s="22">
        <f t="shared" si="106"/>
        <v>6.2462737929115999</v>
      </c>
      <c r="T477" s="39">
        <f t="shared" si="96"/>
        <v>-2.0998057698949579E-2</v>
      </c>
      <c r="U477" s="39">
        <f t="shared" si="97"/>
        <v>-3.2233048184648228E-2</v>
      </c>
      <c r="V477" s="39">
        <f t="shared" si="98"/>
        <v>1.1234990485698648E-2</v>
      </c>
      <c r="Y477" s="37"/>
      <c r="Z477" s="37"/>
    </row>
    <row r="478" spans="1:26">
      <c r="A478" s="1">
        <v>1910.02</v>
      </c>
      <c r="B478" s="11">
        <v>9.7200000000000006</v>
      </c>
      <c r="C478" s="4">
        <v>0.44500000000000001</v>
      </c>
      <c r="D478" s="11">
        <v>0.755</v>
      </c>
      <c r="E478" s="11">
        <v>9.8951652889999995</v>
      </c>
      <c r="F478" s="4">
        <f t="shared" si="102"/>
        <v>1910.1249999999645</v>
      </c>
      <c r="G478" s="22">
        <f>G477*11/12+G489*1/12</f>
        <v>3.9158333333333335</v>
      </c>
      <c r="H478" s="4">
        <f t="shared" si="99"/>
        <v>299.30616755764237</v>
      </c>
      <c r="I478" s="4">
        <f t="shared" si="100"/>
        <v>13.702802938595767</v>
      </c>
      <c r="J478" s="33">
        <f t="shared" si="103"/>
        <v>2102.2133340649557</v>
      </c>
      <c r="K478" s="4">
        <f t="shared" si="104"/>
        <v>23.248575772224278</v>
      </c>
      <c r="L478" s="33">
        <f t="shared" si="101"/>
        <v>163.28920444640346</v>
      </c>
      <c r="M478" s="15">
        <f t="shared" si="93"/>
        <v>14.002037903032694</v>
      </c>
      <c r="N478" s="6"/>
      <c r="O478" s="7">
        <f t="shared" si="94"/>
        <v>17.374142485913513</v>
      </c>
      <c r="P478" s="7"/>
      <c r="Q478" s="46">
        <f t="shared" si="95"/>
        <v>5.3847169033190159E-2</v>
      </c>
      <c r="R478" s="22">
        <f t="shared" si="105"/>
        <v>1.002784577867381</v>
      </c>
      <c r="S478" s="22">
        <f t="shared" si="106"/>
        <v>6.2636358511956036</v>
      </c>
      <c r="T478" s="39">
        <f t="shared" si="96"/>
        <v>-2.6721783232239948E-2</v>
      </c>
      <c r="U478" s="39">
        <f t="shared" si="97"/>
        <v>-3.3174266110591377E-2</v>
      </c>
      <c r="V478" s="39">
        <f t="shared" si="98"/>
        <v>6.4524828783514288E-3</v>
      </c>
      <c r="Y478" s="37"/>
      <c r="Z478" s="37"/>
    </row>
    <row r="479" spans="1:26">
      <c r="A479" s="1">
        <v>1910.03</v>
      </c>
      <c r="B479" s="11">
        <v>9.9600000000000009</v>
      </c>
      <c r="C479" s="4">
        <v>0.44750000000000001</v>
      </c>
      <c r="D479" s="11">
        <v>0.75249999999999995</v>
      </c>
      <c r="E479" s="11">
        <v>10.08541488</v>
      </c>
      <c r="F479" s="4">
        <f t="shared" si="102"/>
        <v>1910.2083333332978</v>
      </c>
      <c r="G479" s="22">
        <f>G477*10/12+G489*2/12</f>
        <v>3.9216666666666669</v>
      </c>
      <c r="H479" s="4">
        <f t="shared" si="99"/>
        <v>300.91097253898994</v>
      </c>
      <c r="I479" s="4">
        <f t="shared" si="100"/>
        <v>13.519845402730724</v>
      </c>
      <c r="J479" s="33">
        <f t="shared" si="103"/>
        <v>2121.3980674899135</v>
      </c>
      <c r="K479" s="4">
        <f t="shared" si="104"/>
        <v>22.734488638111436</v>
      </c>
      <c r="L479" s="33">
        <f t="shared" si="101"/>
        <v>160.27630981788752</v>
      </c>
      <c r="M479" s="15">
        <f t="shared" si="93"/>
        <v>14.050006965077818</v>
      </c>
      <c r="N479" s="6"/>
      <c r="O479" s="7">
        <f t="shared" si="94"/>
        <v>17.435730474563606</v>
      </c>
      <c r="P479" s="7"/>
      <c r="Q479" s="46">
        <f t="shared" si="95"/>
        <v>5.5492369388224778E-2</v>
      </c>
      <c r="R479" s="22">
        <f t="shared" si="105"/>
        <v>1.0027895691897077</v>
      </c>
      <c r="S479" s="22">
        <f t="shared" si="106"/>
        <v>6.1625922316156796</v>
      </c>
      <c r="T479" s="39">
        <f t="shared" si="96"/>
        <v>-2.147638434197674E-2</v>
      </c>
      <c r="U479" s="39">
        <f t="shared" si="97"/>
        <v>-3.226284431330062E-2</v>
      </c>
      <c r="V479" s="39">
        <f t="shared" si="98"/>
        <v>1.0786459971323881E-2</v>
      </c>
      <c r="Y479" s="37"/>
      <c r="Z479" s="37"/>
    </row>
    <row r="480" spans="1:26">
      <c r="A480" s="1">
        <v>1910.04</v>
      </c>
      <c r="B480" s="11">
        <v>9.7200000000000006</v>
      </c>
      <c r="C480" s="4">
        <v>0.45</v>
      </c>
      <c r="D480" s="11">
        <v>0.75</v>
      </c>
      <c r="E480" s="11">
        <v>10.180580170000001</v>
      </c>
      <c r="F480" s="4">
        <f t="shared" si="102"/>
        <v>1910.291666666631</v>
      </c>
      <c r="G480" s="22">
        <f>G477*9/12+G489*3/12</f>
        <v>3.9274999999999998</v>
      </c>
      <c r="H480" s="4">
        <f t="shared" si="99"/>
        <v>290.91505106236008</v>
      </c>
      <c r="I480" s="4">
        <f t="shared" si="100"/>
        <v>13.468289401035189</v>
      </c>
      <c r="J480" s="33">
        <f t="shared" si="103"/>
        <v>2058.8401573584761</v>
      </c>
      <c r="K480" s="4">
        <f t="shared" si="104"/>
        <v>22.447149001725315</v>
      </c>
      <c r="L480" s="33">
        <f t="shared" si="101"/>
        <v>158.86112325296884</v>
      </c>
      <c r="M480" s="15">
        <f t="shared" si="93"/>
        <v>13.559883620820077</v>
      </c>
      <c r="N480" s="6"/>
      <c r="O480" s="7">
        <f t="shared" si="94"/>
        <v>16.832242284802891</v>
      </c>
      <c r="P480" s="7"/>
      <c r="Q480" s="46">
        <f t="shared" si="95"/>
        <v>5.8968363511062598E-2</v>
      </c>
      <c r="R480" s="22">
        <f t="shared" si="105"/>
        <v>1.0027945604628268</v>
      </c>
      <c r="S480" s="22">
        <f t="shared" si="106"/>
        <v>6.122016279113776</v>
      </c>
      <c r="T480" s="39">
        <f t="shared" si="96"/>
        <v>-2.1781476735930339E-2</v>
      </c>
      <c r="U480" s="39">
        <f t="shared" si="97"/>
        <v>-3.4198723678286691E-2</v>
      </c>
      <c r="V480" s="39">
        <f t="shared" si="98"/>
        <v>1.2417246942356353E-2</v>
      </c>
      <c r="Y480" s="37"/>
      <c r="Z480" s="37"/>
    </row>
    <row r="481" spans="1:26">
      <c r="A481" s="1">
        <v>1910.05</v>
      </c>
      <c r="B481" s="11">
        <v>9.56</v>
      </c>
      <c r="C481" s="4">
        <v>0.45250000000000001</v>
      </c>
      <c r="D481" s="11">
        <v>0.74750000000000005</v>
      </c>
      <c r="E481" s="11">
        <v>9.9903305790000001</v>
      </c>
      <c r="F481" s="4">
        <f t="shared" si="102"/>
        <v>1910.3749999999643</v>
      </c>
      <c r="G481" s="22">
        <f>G477*8/12+G489*4/12</f>
        <v>3.9333333333333336</v>
      </c>
      <c r="H481" s="4">
        <f t="shared" si="99"/>
        <v>291.57513627457718</v>
      </c>
      <c r="I481" s="4">
        <f t="shared" si="100"/>
        <v>13.801019787055038</v>
      </c>
      <c r="J481" s="33">
        <f t="shared" si="103"/>
        <v>2071.6509455058135</v>
      </c>
      <c r="K481" s="4">
        <f t="shared" si="104"/>
        <v>22.798369703477661</v>
      </c>
      <c r="L481" s="33">
        <f t="shared" si="101"/>
        <v>161.98316754870248</v>
      </c>
      <c r="M481" s="15">
        <f t="shared" si="93"/>
        <v>13.568792287251448</v>
      </c>
      <c r="N481" s="6"/>
      <c r="O481" s="7">
        <f t="shared" si="94"/>
        <v>16.849954664554478</v>
      </c>
      <c r="P481" s="7"/>
      <c r="Q481" s="46">
        <f t="shared" si="95"/>
        <v>5.9397879275674519E-2</v>
      </c>
      <c r="R481" s="22">
        <f t="shared" si="105"/>
        <v>1.0027995516867598</v>
      </c>
      <c r="S481" s="22">
        <f t="shared" si="106"/>
        <v>6.2560342634895605</v>
      </c>
      <c r="T481" s="39">
        <f t="shared" si="96"/>
        <v>-2.9609238270533189E-2</v>
      </c>
      <c r="U481" s="39">
        <f t="shared" si="97"/>
        <v>-3.7375270968179275E-2</v>
      </c>
      <c r="V481" s="39">
        <f t="shared" si="98"/>
        <v>7.7660326976460858E-3</v>
      </c>
      <c r="Y481" s="37"/>
      <c r="Z481" s="37"/>
    </row>
    <row r="482" spans="1:26">
      <c r="A482" s="1">
        <v>1910.06</v>
      </c>
      <c r="B482" s="11">
        <v>9.1</v>
      </c>
      <c r="C482" s="4">
        <v>0.45500000000000002</v>
      </c>
      <c r="D482" s="11">
        <v>0.745</v>
      </c>
      <c r="E482" s="11">
        <v>9.8951652889999995</v>
      </c>
      <c r="F482" s="4">
        <f t="shared" si="102"/>
        <v>1910.4583333332976</v>
      </c>
      <c r="G482" s="22">
        <f>G477*7/12+G489*5/12</f>
        <v>3.9391666666666665</v>
      </c>
      <c r="H482" s="4">
        <f t="shared" si="99"/>
        <v>280.21462189038533</v>
      </c>
      <c r="I482" s="4">
        <f t="shared" si="100"/>
        <v>14.010731094519267</v>
      </c>
      <c r="J482" s="33">
        <f t="shared" si="103"/>
        <v>1999.2296754963829</v>
      </c>
      <c r="K482" s="4">
        <f t="shared" si="104"/>
        <v>22.940647616300776</v>
      </c>
      <c r="L482" s="33">
        <f t="shared" si="101"/>
        <v>163.67319870822035</v>
      </c>
      <c r="M482" s="15">
        <f t="shared" si="93"/>
        <v>13.019657302315931</v>
      </c>
      <c r="N482" s="6"/>
      <c r="O482" s="7">
        <f t="shared" si="94"/>
        <v>16.176908272404535</v>
      </c>
      <c r="P482" s="7"/>
      <c r="Q482" s="46">
        <f t="shared" si="95"/>
        <v>6.2724664562796434E-2</v>
      </c>
      <c r="R482" s="22">
        <f t="shared" si="105"/>
        <v>1.0028045428615282</v>
      </c>
      <c r="S482" s="22">
        <f t="shared" si="106"/>
        <v>6.3338832790504309</v>
      </c>
      <c r="T482" s="39">
        <f t="shared" si="96"/>
        <v>-2.8729672024374819E-2</v>
      </c>
      <c r="U482" s="39">
        <f t="shared" si="97"/>
        <v>-3.9628615463258243E-2</v>
      </c>
      <c r="V482" s="39">
        <f t="shared" si="98"/>
        <v>1.0898943438883424E-2</v>
      </c>
      <c r="Y482" s="37"/>
      <c r="Z482" s="37"/>
    </row>
    <row r="483" spans="1:26">
      <c r="A483" s="1">
        <v>1910.07</v>
      </c>
      <c r="B483" s="11">
        <v>8.64</v>
      </c>
      <c r="C483" s="4">
        <v>0.45750000000000002</v>
      </c>
      <c r="D483" s="11">
        <v>0.74250000000000005</v>
      </c>
      <c r="E483" s="11">
        <v>9.8951652889999995</v>
      </c>
      <c r="F483" s="4">
        <f t="shared" si="102"/>
        <v>1910.5416666666308</v>
      </c>
      <c r="G483" s="22">
        <f>G477*6/12+G489*6/12</f>
        <v>3.9450000000000003</v>
      </c>
      <c r="H483" s="4">
        <f t="shared" si="99"/>
        <v>266.04992671790433</v>
      </c>
      <c r="I483" s="4">
        <f t="shared" si="100"/>
        <v>14.087713133500143</v>
      </c>
      <c r="J483" s="33">
        <f t="shared" si="103"/>
        <v>1906.5456074359395</v>
      </c>
      <c r="K483" s="4">
        <f t="shared" si="104"/>
        <v>22.863665577319903</v>
      </c>
      <c r="L483" s="33">
        <f t="shared" si="101"/>
        <v>163.84376313902604</v>
      </c>
      <c r="M483" s="15">
        <f t="shared" si="93"/>
        <v>12.342581259985216</v>
      </c>
      <c r="N483" s="6"/>
      <c r="O483" s="7">
        <f t="shared" si="94"/>
        <v>15.347332499645296</v>
      </c>
      <c r="P483" s="7"/>
      <c r="Q483" s="46">
        <f t="shared" si="95"/>
        <v>6.5622385013548029E-2</v>
      </c>
      <c r="R483" s="22">
        <f t="shared" si="105"/>
        <v>1.0028095339871532</v>
      </c>
      <c r="S483" s="22">
        <f t="shared" si="106"/>
        <v>6.3516469261864446</v>
      </c>
      <c r="T483" s="39">
        <f t="shared" si="96"/>
        <v>-2.323161969965748E-2</v>
      </c>
      <c r="U483" s="39">
        <f t="shared" si="97"/>
        <v>-3.9110493662960266E-2</v>
      </c>
      <c r="V483" s="39">
        <f t="shared" si="98"/>
        <v>1.5878873963302786E-2</v>
      </c>
      <c r="Y483" s="37"/>
      <c r="Z483" s="37"/>
    </row>
    <row r="484" spans="1:26">
      <c r="A484" s="1">
        <v>1910.08</v>
      </c>
      <c r="B484" s="11">
        <v>8.85</v>
      </c>
      <c r="C484" s="4">
        <v>0.46</v>
      </c>
      <c r="D484" s="11">
        <v>0.74</v>
      </c>
      <c r="E484" s="11">
        <v>9.8000000000000007</v>
      </c>
      <c r="F484" s="4">
        <f t="shared" si="102"/>
        <v>1910.6249999999641</v>
      </c>
      <c r="G484" s="22">
        <f>G477*5/12+G489*7/12</f>
        <v>3.9508333333333336</v>
      </c>
      <c r="H484" s="4">
        <f t="shared" si="99"/>
        <v>275.16275510204082</v>
      </c>
      <c r="I484" s="4">
        <f t="shared" si="100"/>
        <v>14.302244897959186</v>
      </c>
      <c r="J484" s="33">
        <f t="shared" si="103"/>
        <v>1980.3901924918889</v>
      </c>
      <c r="K484" s="4">
        <f t="shared" si="104"/>
        <v>23.007959183673471</v>
      </c>
      <c r="L484" s="33">
        <f t="shared" si="101"/>
        <v>165.59194829875682</v>
      </c>
      <c r="M484" s="15">
        <f t="shared" si="93"/>
        <v>12.74505515088625</v>
      </c>
      <c r="N484" s="6"/>
      <c r="O484" s="7">
        <f t="shared" si="94"/>
        <v>15.858955310848538</v>
      </c>
      <c r="P484" s="7"/>
      <c r="Q484" s="46">
        <f t="shared" si="95"/>
        <v>6.3272493374758348E-2</v>
      </c>
      <c r="R484" s="22">
        <f t="shared" si="105"/>
        <v>1.002814525063656</v>
      </c>
      <c r="S484" s="22">
        <f t="shared" si="106"/>
        <v>6.4313445998059047</v>
      </c>
      <c r="T484" s="39">
        <f t="shared" si="96"/>
        <v>-2.7908749373704911E-2</v>
      </c>
      <c r="U484" s="39">
        <f t="shared" si="97"/>
        <v>-3.7642164421283653E-2</v>
      </c>
      <c r="V484" s="39">
        <f t="shared" si="98"/>
        <v>9.7334150475787418E-3</v>
      </c>
      <c r="Y484" s="37"/>
      <c r="Z484" s="37"/>
    </row>
    <row r="485" spans="1:26">
      <c r="A485" s="1">
        <v>1910.09</v>
      </c>
      <c r="B485" s="11">
        <v>8.91</v>
      </c>
      <c r="C485" s="4">
        <v>0.46250000000000002</v>
      </c>
      <c r="D485" s="11">
        <v>0.73750000000000004</v>
      </c>
      <c r="E485" s="11">
        <v>9.7048347110000002</v>
      </c>
      <c r="F485" s="4">
        <f t="shared" si="102"/>
        <v>1910.7083333332973</v>
      </c>
      <c r="G485" s="22">
        <f>G477*4/12+G489*8/12</f>
        <v>3.956666666666667</v>
      </c>
      <c r="H485" s="4">
        <f t="shared" si="99"/>
        <v>279.74479533616454</v>
      </c>
      <c r="I485" s="4">
        <f t="shared" si="100"/>
        <v>14.520984045227397</v>
      </c>
      <c r="J485" s="33">
        <f t="shared" si="103"/>
        <v>2022.0770191461108</v>
      </c>
      <c r="K485" s="4">
        <f t="shared" si="104"/>
        <v>23.155082666713959</v>
      </c>
      <c r="L485" s="33">
        <f t="shared" si="101"/>
        <v>167.37169490687506</v>
      </c>
      <c r="M485" s="15">
        <f t="shared" si="93"/>
        <v>12.937161101070846</v>
      </c>
      <c r="N485" s="6"/>
      <c r="O485" s="7">
        <f t="shared" si="94"/>
        <v>16.108720433280794</v>
      </c>
      <c r="P485" s="7"/>
      <c r="Q485" s="46">
        <f t="shared" si="95"/>
        <v>5.9795105936958456E-2</v>
      </c>
      <c r="R485" s="22">
        <f t="shared" si="105"/>
        <v>1.0028195160910582</v>
      </c>
      <c r="S485" s="22">
        <f t="shared" si="106"/>
        <v>6.5126888329211914</v>
      </c>
      <c r="T485" s="39">
        <f t="shared" si="96"/>
        <v>-2.4558461455944203E-2</v>
      </c>
      <c r="U485" s="39">
        <f t="shared" si="97"/>
        <v>-3.7090077978878422E-2</v>
      </c>
      <c r="V485" s="39">
        <f t="shared" si="98"/>
        <v>1.2531616522934219E-2</v>
      </c>
      <c r="Y485" s="37"/>
      <c r="Z485" s="37"/>
    </row>
    <row r="486" spans="1:26">
      <c r="A486" s="1">
        <v>1910.1</v>
      </c>
      <c r="B486" s="11">
        <v>9.32</v>
      </c>
      <c r="C486" s="4">
        <v>0.46500000000000002</v>
      </c>
      <c r="D486" s="11">
        <v>0.73499999999999999</v>
      </c>
      <c r="E486" s="11">
        <v>9.4194198349999994</v>
      </c>
      <c r="F486" s="4">
        <f t="shared" si="102"/>
        <v>1910.7916666666306</v>
      </c>
      <c r="G486" s="22">
        <f>G477*3/12+G489*9/12</f>
        <v>3.9624999999999999</v>
      </c>
      <c r="H486" s="4">
        <f t="shared" si="99"/>
        <v>301.48396076880044</v>
      </c>
      <c r="I486" s="4">
        <f t="shared" si="100"/>
        <v>15.041849973979849</v>
      </c>
      <c r="J486" s="33">
        <f t="shared" si="103"/>
        <v>2188.2746245172175</v>
      </c>
      <c r="K486" s="4">
        <f t="shared" si="104"/>
        <v>23.775827378226214</v>
      </c>
      <c r="L486" s="33">
        <f t="shared" si="101"/>
        <v>172.57315976611102</v>
      </c>
      <c r="M486" s="15">
        <f t="shared" si="93"/>
        <v>13.918866656445811</v>
      </c>
      <c r="N486" s="6"/>
      <c r="O486" s="7">
        <f t="shared" si="94"/>
        <v>17.33982390858317</v>
      </c>
      <c r="P486" s="7"/>
      <c r="Q486" s="46">
        <f t="shared" si="95"/>
        <v>5.2489764947584554E-2</v>
      </c>
      <c r="R486" s="22">
        <f t="shared" si="105"/>
        <v>1.0028245070693811</v>
      </c>
      <c r="S486" s="22">
        <f t="shared" si="106"/>
        <v>6.7289467988774678</v>
      </c>
      <c r="T486" s="39">
        <f t="shared" si="96"/>
        <v>-3.1100384277508608E-2</v>
      </c>
      <c r="U486" s="39">
        <f t="shared" si="97"/>
        <v>-3.9420356493717557E-2</v>
      </c>
      <c r="V486" s="39">
        <f t="shared" si="98"/>
        <v>8.3199722162089484E-3</v>
      </c>
      <c r="Y486" s="37"/>
      <c r="Z486" s="37"/>
    </row>
    <row r="487" spans="1:26">
      <c r="A487" s="1">
        <v>1910.11</v>
      </c>
      <c r="B487" s="11">
        <v>9.31</v>
      </c>
      <c r="C487" s="4">
        <v>0.46750000000000003</v>
      </c>
      <c r="D487" s="11">
        <v>0.73250000000000004</v>
      </c>
      <c r="E487" s="11">
        <v>9.229089256</v>
      </c>
      <c r="F487" s="4">
        <f t="shared" si="102"/>
        <v>1910.8749999999638</v>
      </c>
      <c r="G487" s="22">
        <f>G477*2/12+G489*10/12</f>
        <v>3.9683333333333333</v>
      </c>
      <c r="H487" s="4">
        <f t="shared" si="99"/>
        <v>307.37128239991534</v>
      </c>
      <c r="I487" s="4">
        <f t="shared" si="100"/>
        <v>15.43459447067244</v>
      </c>
      <c r="J487" s="33">
        <f t="shared" si="103"/>
        <v>2240.3426376105199</v>
      </c>
      <c r="K487" s="4">
        <f t="shared" si="104"/>
        <v>24.183615935331684</v>
      </c>
      <c r="L487" s="33">
        <f t="shared" si="101"/>
        <v>176.26755983348076</v>
      </c>
      <c r="M487" s="15">
        <f t="shared" si="93"/>
        <v>14.164523175780349</v>
      </c>
      <c r="N487" s="6"/>
      <c r="O487" s="7">
        <f t="shared" si="94"/>
        <v>17.653921691005714</v>
      </c>
      <c r="P487" s="7"/>
      <c r="Q487" s="46">
        <f t="shared" si="95"/>
        <v>4.9104853476430482E-2</v>
      </c>
      <c r="R487" s="22">
        <f t="shared" si="105"/>
        <v>1.0028294979986456</v>
      </c>
      <c r="S487" s="22">
        <f t="shared" si="106"/>
        <v>6.8871151073325532</v>
      </c>
      <c r="T487" s="39">
        <f t="shared" si="96"/>
        <v>-3.7367043454424098E-2</v>
      </c>
      <c r="U487" s="39">
        <f t="shared" si="97"/>
        <v>-4.0837434525953231E-2</v>
      </c>
      <c r="V487" s="39">
        <f t="shared" si="98"/>
        <v>3.4703910715291331E-3</v>
      </c>
      <c r="Y487" s="37"/>
      <c r="Z487" s="37"/>
    </row>
    <row r="488" spans="1:26">
      <c r="A488" s="1">
        <v>1910.12</v>
      </c>
      <c r="B488" s="11">
        <v>9.0500000000000007</v>
      </c>
      <c r="C488" s="4">
        <v>0.47</v>
      </c>
      <c r="D488" s="11">
        <v>0.73</v>
      </c>
      <c r="E488" s="11">
        <v>9.229089256</v>
      </c>
      <c r="F488" s="4">
        <f t="shared" si="102"/>
        <v>1910.9583333332971</v>
      </c>
      <c r="G488" s="22">
        <f>G477*1/12+G489*11/12</f>
        <v>3.9741666666666666</v>
      </c>
      <c r="H488" s="4">
        <f t="shared" si="99"/>
        <v>298.7873368119478</v>
      </c>
      <c r="I488" s="4">
        <f t="shared" si="100"/>
        <v>15.517132409018279</v>
      </c>
      <c r="J488" s="33">
        <f t="shared" si="103"/>
        <v>2187.2016781612911</v>
      </c>
      <c r="K488" s="4">
        <f t="shared" si="104"/>
        <v>24.101077996985843</v>
      </c>
      <c r="L488" s="33">
        <f t="shared" si="101"/>
        <v>176.42621271356271</v>
      </c>
      <c r="M488" s="15">
        <f t="shared" si="93"/>
        <v>13.741478417781545</v>
      </c>
      <c r="N488" s="6"/>
      <c r="O488" s="7">
        <f t="shared" si="94"/>
        <v>17.136316385812243</v>
      </c>
      <c r="P488" s="7"/>
      <c r="Q488" s="46">
        <f t="shared" si="95"/>
        <v>5.2485548384874438E-2</v>
      </c>
      <c r="R488" s="22">
        <f t="shared" si="105"/>
        <v>1.0028344888788736</v>
      </c>
      <c r="S488" s="22">
        <f t="shared" si="106"/>
        <v>6.9066021857451929</v>
      </c>
      <c r="T488" s="39">
        <f t="shared" si="96"/>
        <v>-4.151708031343182E-2</v>
      </c>
      <c r="U488" s="39">
        <f t="shared" si="97"/>
        <v>-3.8818705303104939E-2</v>
      </c>
      <c r="V488" s="39">
        <f t="shared" si="98"/>
        <v>-2.6983750103268811E-3</v>
      </c>
      <c r="Y488" s="37"/>
      <c r="Z488" s="37"/>
    </row>
    <row r="489" spans="1:26">
      <c r="A489" s="1">
        <v>1911.01</v>
      </c>
      <c r="B489" s="11">
        <v>9.27</v>
      </c>
      <c r="C489" s="4">
        <v>0.47</v>
      </c>
      <c r="D489" s="11">
        <v>0.71830000000000005</v>
      </c>
      <c r="E489" s="11">
        <v>9.229089256</v>
      </c>
      <c r="F489" s="4">
        <f t="shared" si="102"/>
        <v>1911.0416666666304</v>
      </c>
      <c r="G489" s="22">
        <v>3.98</v>
      </c>
      <c r="H489" s="4">
        <f t="shared" si="99"/>
        <v>306.05067538638184</v>
      </c>
      <c r="I489" s="4">
        <f t="shared" si="100"/>
        <v>15.517132409018279</v>
      </c>
      <c r="J489" s="33">
        <f t="shared" si="103"/>
        <v>2249.8370116703295</v>
      </c>
      <c r="K489" s="4">
        <f t="shared" si="104"/>
        <v>23.714800445527302</v>
      </c>
      <c r="L489" s="33">
        <f t="shared" si="101"/>
        <v>174.33203079641834</v>
      </c>
      <c r="M489" s="15">
        <f t="shared" si="93"/>
        <v>14.049215181401207</v>
      </c>
      <c r="N489" s="6"/>
      <c r="O489" s="7">
        <f t="shared" si="94"/>
        <v>17.527975125717898</v>
      </c>
      <c r="P489" s="7"/>
      <c r="Q489" s="46">
        <f t="shared" si="95"/>
        <v>4.956762270364154E-2</v>
      </c>
      <c r="R489" s="22">
        <f t="shared" si="105"/>
        <v>1.0031121262053728</v>
      </c>
      <c r="S489" s="22">
        <f t="shared" si="106"/>
        <v>6.9261788728314917</v>
      </c>
      <c r="T489" s="39">
        <f t="shared" si="96"/>
        <v>-3.7519546179585306E-2</v>
      </c>
      <c r="U489" s="39">
        <f t="shared" si="97"/>
        <v>-3.6754414872576135E-2</v>
      </c>
      <c r="V489" s="39">
        <f t="shared" si="98"/>
        <v>-7.6513130700917031E-4</v>
      </c>
      <c r="Y489" s="37"/>
      <c r="Z489" s="37"/>
    </row>
    <row r="490" spans="1:26">
      <c r="A490" s="1">
        <v>1911.02</v>
      </c>
      <c r="B490" s="11">
        <v>9.43</v>
      </c>
      <c r="C490" s="4">
        <v>0.47</v>
      </c>
      <c r="D490" s="11">
        <v>0.70669999999999999</v>
      </c>
      <c r="E490" s="11">
        <v>8.9436743799999991</v>
      </c>
      <c r="F490" s="4">
        <f t="shared" si="102"/>
        <v>1911.1249999999636</v>
      </c>
      <c r="G490" s="22">
        <f>G489*11/12+G501*1/12</f>
        <v>3.9824999999999999</v>
      </c>
      <c r="H490" s="4">
        <f t="shared" si="99"/>
        <v>321.26851648639746</v>
      </c>
      <c r="I490" s="4">
        <f t="shared" si="100"/>
        <v>16.012322666872407</v>
      </c>
      <c r="J490" s="33">
        <f t="shared" si="103"/>
        <v>2371.5154072903142</v>
      </c>
      <c r="K490" s="4">
        <f t="shared" si="104"/>
        <v>24.076400912082406</v>
      </c>
      <c r="L490" s="33">
        <f t="shared" si="101"/>
        <v>177.72533810520309</v>
      </c>
      <c r="M490" s="15">
        <f t="shared" si="93"/>
        <v>14.721488469928307</v>
      </c>
      <c r="N490" s="6"/>
      <c r="O490" s="7">
        <f t="shared" si="94"/>
        <v>18.374592785196668</v>
      </c>
      <c r="P490" s="7"/>
      <c r="Q490" s="46">
        <f t="shared" si="95"/>
        <v>4.4360278841051662E-2</v>
      </c>
      <c r="R490" s="22">
        <f t="shared" si="105"/>
        <v>1.0031142333635612</v>
      </c>
      <c r="S490" s="22">
        <f t="shared" si="106"/>
        <v>7.1694534743295701</v>
      </c>
      <c r="T490" s="39">
        <f t="shared" si="96"/>
        <v>-3.9609309376002821E-2</v>
      </c>
      <c r="U490" s="39">
        <f t="shared" si="97"/>
        <v>-3.6089686175194036E-2</v>
      </c>
      <c r="V490" s="39">
        <f t="shared" si="98"/>
        <v>-3.5196232008087858E-3</v>
      </c>
      <c r="Y490" s="37"/>
      <c r="Z490" s="37"/>
    </row>
    <row r="491" spans="1:26">
      <c r="A491" s="1">
        <v>1911.03</v>
      </c>
      <c r="B491" s="11">
        <v>9.32</v>
      </c>
      <c r="C491" s="4">
        <v>0.47</v>
      </c>
      <c r="D491" s="11">
        <v>0.69499999999999995</v>
      </c>
      <c r="E491" s="11">
        <v>9.0388396689999997</v>
      </c>
      <c r="F491" s="4">
        <f t="shared" si="102"/>
        <v>1911.2083333332969</v>
      </c>
      <c r="G491" s="22">
        <f>G489*10/12+G501*2/12</f>
        <v>3.9849999999999999</v>
      </c>
      <c r="H491" s="4">
        <f t="shared" si="99"/>
        <v>314.17793699112917</v>
      </c>
      <c r="I491" s="4">
        <f t="shared" si="100"/>
        <v>15.843737165861659</v>
      </c>
      <c r="J491" s="33">
        <f t="shared" si="103"/>
        <v>2328.9208830291732</v>
      </c>
      <c r="K491" s="4">
        <f t="shared" si="104"/>
        <v>23.428504958029478</v>
      </c>
      <c r="L491" s="33">
        <f t="shared" si="101"/>
        <v>173.66952936751878</v>
      </c>
      <c r="M491" s="15">
        <f t="shared" si="93"/>
        <v>14.370623221979534</v>
      </c>
      <c r="N491" s="6"/>
      <c r="O491" s="7">
        <f t="shared" si="94"/>
        <v>17.944211955514476</v>
      </c>
      <c r="P491" s="7"/>
      <c r="Q491" s="46">
        <f t="shared" si="95"/>
        <v>4.7069976401038299E-2</v>
      </c>
      <c r="R491" s="22">
        <f t="shared" si="105"/>
        <v>1.0031163405178931</v>
      </c>
      <c r="S491" s="22">
        <f t="shared" si="106"/>
        <v>7.1160622680957433</v>
      </c>
      <c r="T491" s="39">
        <f t="shared" si="96"/>
        <v>-3.9248597113910377E-2</v>
      </c>
      <c r="U491" s="39">
        <f t="shared" si="97"/>
        <v>-3.3945796918963711E-2</v>
      </c>
      <c r="V491" s="39">
        <f t="shared" si="98"/>
        <v>-5.3028001949466663E-3</v>
      </c>
      <c r="Y491" s="37"/>
      <c r="Z491" s="37"/>
    </row>
    <row r="492" spans="1:26">
      <c r="A492" s="1">
        <v>1911.04</v>
      </c>
      <c r="B492" s="11">
        <v>9.2799999999999994</v>
      </c>
      <c r="C492" s="4">
        <v>0.47</v>
      </c>
      <c r="D492" s="11">
        <v>0.68330000000000002</v>
      </c>
      <c r="E492" s="11">
        <v>8.7534247930000006</v>
      </c>
      <c r="F492" s="4">
        <f t="shared" si="102"/>
        <v>1911.2916666666301</v>
      </c>
      <c r="G492" s="22">
        <f>G489*9/12+G501*3/12</f>
        <v>3.9874999999999998</v>
      </c>
      <c r="H492" s="4">
        <f t="shared" si="99"/>
        <v>323.02967888193979</v>
      </c>
      <c r="I492" s="4">
        <f t="shared" si="100"/>
        <v>16.360339339925826</v>
      </c>
      <c r="J492" s="33">
        <f t="shared" si="103"/>
        <v>2404.6428388642871</v>
      </c>
      <c r="K492" s="4">
        <f t="shared" si="104"/>
        <v>23.785148661641106</v>
      </c>
      <c r="L492" s="33">
        <f t="shared" si="101"/>
        <v>177.05737627111719</v>
      </c>
      <c r="M492" s="15">
        <f t="shared" si="93"/>
        <v>14.752935420329358</v>
      </c>
      <c r="N492" s="6"/>
      <c r="O492" s="7">
        <f t="shared" si="94"/>
        <v>18.430686396998272</v>
      </c>
      <c r="P492" s="7"/>
      <c r="Q492" s="46">
        <f t="shared" si="95"/>
        <v>4.3259160708309798E-2</v>
      </c>
      <c r="R492" s="22">
        <f t="shared" si="105"/>
        <v>1.0031184476683683</v>
      </c>
      <c r="S492" s="22">
        <f t="shared" si="106"/>
        <v>7.3709883173317348</v>
      </c>
      <c r="T492" s="39">
        <f t="shared" si="96"/>
        <v>-4.0278429128642768E-2</v>
      </c>
      <c r="U492" s="39">
        <f t="shared" si="97"/>
        <v>-3.5389425301738942E-2</v>
      </c>
      <c r="V492" s="39">
        <f t="shared" si="98"/>
        <v>-4.8890038269038261E-3</v>
      </c>
      <c r="Y492" s="37"/>
      <c r="Z492" s="37"/>
    </row>
    <row r="493" spans="1:26">
      <c r="A493" s="1">
        <v>1911.05</v>
      </c>
      <c r="B493" s="11">
        <v>9.48</v>
      </c>
      <c r="C493" s="4">
        <v>0.47</v>
      </c>
      <c r="D493" s="11">
        <v>0.67169999999999996</v>
      </c>
      <c r="E493" s="11">
        <v>8.7534247930000006</v>
      </c>
      <c r="F493" s="4">
        <f t="shared" si="102"/>
        <v>1911.3749999999634</v>
      </c>
      <c r="G493" s="22">
        <f>G489*8/12+G501*4/12</f>
        <v>3.99</v>
      </c>
      <c r="H493" s="4">
        <f t="shared" si="99"/>
        <v>329.99152540956783</v>
      </c>
      <c r="I493" s="4">
        <f t="shared" si="100"/>
        <v>16.360339339925826</v>
      </c>
      <c r="J493" s="33">
        <f t="shared" si="103"/>
        <v>2466.6159436374596</v>
      </c>
      <c r="K493" s="4">
        <f t="shared" si="104"/>
        <v>23.381361563038681</v>
      </c>
      <c r="L493" s="33">
        <f t="shared" si="101"/>
        <v>174.77066765203392</v>
      </c>
      <c r="M493" s="15">
        <f t="shared" si="93"/>
        <v>15.047660591685043</v>
      </c>
      <c r="N493" s="6"/>
      <c r="O493" s="7">
        <f t="shared" si="94"/>
        <v>18.805342832580813</v>
      </c>
      <c r="P493" s="7"/>
      <c r="Q493" s="46">
        <f t="shared" si="95"/>
        <v>4.1906552892054874E-2</v>
      </c>
      <c r="R493" s="22">
        <f t="shared" si="105"/>
        <v>1.0031205548149882</v>
      </c>
      <c r="S493" s="22">
        <f t="shared" si="106"/>
        <v>7.3939743586634883</v>
      </c>
      <c r="T493" s="39">
        <f t="shared" si="96"/>
        <v>-3.7149546920214549E-2</v>
      </c>
      <c r="U493" s="39">
        <f t="shared" si="97"/>
        <v>-3.264137087186314E-2</v>
      </c>
      <c r="V493" s="39">
        <f t="shared" si="98"/>
        <v>-4.5081760483514088E-3</v>
      </c>
      <c r="Y493" s="37"/>
      <c r="Z493" s="37"/>
    </row>
    <row r="494" spans="1:26">
      <c r="A494" s="1">
        <v>1911.06</v>
      </c>
      <c r="B494" s="11">
        <v>9.67</v>
      </c>
      <c r="C494" s="4">
        <v>0.47</v>
      </c>
      <c r="D494" s="11">
        <v>0.66</v>
      </c>
      <c r="E494" s="11">
        <v>8.7534247930000006</v>
      </c>
      <c r="F494" s="4">
        <f t="shared" si="102"/>
        <v>1911.4583333332967</v>
      </c>
      <c r="G494" s="22">
        <f>G489*7/12+G501*5/12</f>
        <v>3.9924999999999997</v>
      </c>
      <c r="H494" s="4">
        <f t="shared" si="99"/>
        <v>336.60527961081442</v>
      </c>
      <c r="I494" s="4">
        <f t="shared" si="100"/>
        <v>16.360339339925826</v>
      </c>
      <c r="J494" s="33">
        <f t="shared" si="103"/>
        <v>2526.2431750457135</v>
      </c>
      <c r="K494" s="4">
        <f t="shared" si="104"/>
        <v>22.97409354117244</v>
      </c>
      <c r="L494" s="33">
        <f t="shared" si="101"/>
        <v>172.42197471873536</v>
      </c>
      <c r="M494" s="15">
        <f t="shared" si="93"/>
        <v>15.328355684719282</v>
      </c>
      <c r="N494" s="6"/>
      <c r="O494" s="7">
        <f t="shared" si="94"/>
        <v>19.161771874042582</v>
      </c>
      <c r="P494" s="7"/>
      <c r="Q494" s="46">
        <f t="shared" si="95"/>
        <v>4.0664609815320156E-2</v>
      </c>
      <c r="R494" s="22">
        <f t="shared" si="105"/>
        <v>1.0031226619577531</v>
      </c>
      <c r="S494" s="22">
        <f t="shared" si="106"/>
        <v>7.4170476609503142</v>
      </c>
      <c r="T494" s="39">
        <f t="shared" si="96"/>
        <v>-4.6302102945966483E-2</v>
      </c>
      <c r="U494" s="39">
        <f t="shared" si="97"/>
        <v>-3.1506404362893425E-2</v>
      </c>
      <c r="V494" s="39">
        <f t="shared" si="98"/>
        <v>-1.4795698583073058E-2</v>
      </c>
      <c r="Y494" s="37"/>
      <c r="Z494" s="37"/>
    </row>
    <row r="495" spans="1:26">
      <c r="A495" s="1">
        <v>1911.07</v>
      </c>
      <c r="B495" s="11">
        <v>9.6300000000000008</v>
      </c>
      <c r="C495" s="4">
        <v>0.47</v>
      </c>
      <c r="D495" s="11">
        <v>0.64829999999999999</v>
      </c>
      <c r="E495" s="11">
        <v>8.8485090910000004</v>
      </c>
      <c r="F495" s="4">
        <f t="shared" si="102"/>
        <v>1911.5416666666299</v>
      </c>
      <c r="G495" s="22">
        <f>G489*6/12+G501*6/12</f>
        <v>3.9950000000000001</v>
      </c>
      <c r="H495" s="4">
        <f t="shared" si="99"/>
        <v>331.61077983007306</v>
      </c>
      <c r="I495" s="4">
        <f t="shared" si="100"/>
        <v>16.184534425766799</v>
      </c>
      <c r="J495" s="33">
        <f t="shared" si="103"/>
        <v>2498.8813091683219</v>
      </c>
      <c r="K495" s="4">
        <f t="shared" si="104"/>
        <v>22.324326953669402</v>
      </c>
      <c r="L495" s="33">
        <f t="shared" si="101"/>
        <v>168.22686944276458</v>
      </c>
      <c r="M495" s="15">
        <f t="shared" si="93"/>
        <v>15.083110578700269</v>
      </c>
      <c r="N495" s="6"/>
      <c r="O495" s="7">
        <f t="shared" si="94"/>
        <v>18.861627429791682</v>
      </c>
      <c r="P495" s="7"/>
      <c r="Q495" s="46">
        <f t="shared" si="95"/>
        <v>4.1520123743291004E-2</v>
      </c>
      <c r="R495" s="22">
        <f t="shared" si="105"/>
        <v>1.003124769096664</v>
      </c>
      <c r="S495" s="22">
        <f t="shared" si="106"/>
        <v>7.3602576092566814</v>
      </c>
      <c r="T495" s="39">
        <f t="shared" si="96"/>
        <v>-4.5511796698329055E-2</v>
      </c>
      <c r="U495" s="39">
        <f t="shared" si="97"/>
        <v>-3.0425216669317967E-2</v>
      </c>
      <c r="V495" s="39">
        <f t="shared" si="98"/>
        <v>-1.5086580029011087E-2</v>
      </c>
      <c r="Y495" s="37"/>
      <c r="Z495" s="37"/>
    </row>
    <row r="496" spans="1:26">
      <c r="A496" s="1">
        <v>1911.08</v>
      </c>
      <c r="B496" s="11">
        <v>9.17</v>
      </c>
      <c r="C496" s="4">
        <v>0.47</v>
      </c>
      <c r="D496" s="11">
        <v>0.63670000000000004</v>
      </c>
      <c r="E496" s="11">
        <v>9.1340049590000003</v>
      </c>
      <c r="F496" s="4">
        <f t="shared" si="102"/>
        <v>1911.6249999999632</v>
      </c>
      <c r="G496" s="22">
        <f>G489*5/12+G501*7/12</f>
        <v>3.9975000000000001</v>
      </c>
      <c r="H496" s="4">
        <f t="shared" si="99"/>
        <v>305.90075356231262</v>
      </c>
      <c r="I496" s="4">
        <f t="shared" si="100"/>
        <v>15.678664577348627</v>
      </c>
      <c r="J496" s="33">
        <f t="shared" si="103"/>
        <v>2314.986873324307</v>
      </c>
      <c r="K496" s="4">
        <f t="shared" si="104"/>
        <v>21.239586673186963</v>
      </c>
      <c r="L496" s="33">
        <f t="shared" si="101"/>
        <v>160.73632957967135</v>
      </c>
      <c r="M496" s="15">
        <f t="shared" si="93"/>
        <v>13.899790665654447</v>
      </c>
      <c r="N496" s="6"/>
      <c r="O496" s="7">
        <f t="shared" si="94"/>
        <v>17.392599372771915</v>
      </c>
      <c r="P496" s="7"/>
      <c r="Q496" s="46">
        <f t="shared" si="95"/>
        <v>4.9103896459398839E-2</v>
      </c>
      <c r="R496" s="22">
        <f t="shared" si="105"/>
        <v>1.0031268762317218</v>
      </c>
      <c r="S496" s="22">
        <f t="shared" si="106"/>
        <v>7.1524828873148145</v>
      </c>
      <c r="T496" s="39">
        <f t="shared" si="96"/>
        <v>-3.8782683468645773E-2</v>
      </c>
      <c r="U496" s="39">
        <f t="shared" si="97"/>
        <v>-2.6759746446060495E-2</v>
      </c>
      <c r="V496" s="39">
        <f t="shared" si="98"/>
        <v>-1.2022937022585278E-2</v>
      </c>
      <c r="Y496" s="37"/>
      <c r="Z496" s="37"/>
    </row>
    <row r="497" spans="1:26">
      <c r="A497" s="1">
        <v>1911.09</v>
      </c>
      <c r="B497" s="11">
        <v>8.67</v>
      </c>
      <c r="C497" s="4">
        <v>0.47</v>
      </c>
      <c r="D497" s="11">
        <v>0.625</v>
      </c>
      <c r="E497" s="11">
        <v>9.229089256</v>
      </c>
      <c r="F497" s="4">
        <f t="shared" si="102"/>
        <v>1911.7083333332964</v>
      </c>
      <c r="G497" s="22">
        <f>G489*4/12+G501*8/12</f>
        <v>4</v>
      </c>
      <c r="H497" s="4">
        <f t="shared" si="99"/>
        <v>286.24157018337979</v>
      </c>
      <c r="I497" s="4">
        <f t="shared" si="100"/>
        <v>15.517132409018279</v>
      </c>
      <c r="J497" s="33">
        <f t="shared" si="103"/>
        <v>2175.9965162204585</v>
      </c>
      <c r="K497" s="4">
        <f t="shared" si="104"/>
        <v>20.634484586460481</v>
      </c>
      <c r="L497" s="33">
        <f t="shared" si="101"/>
        <v>156.86249396052901</v>
      </c>
      <c r="M497" s="15">
        <f t="shared" si="93"/>
        <v>12.997953983252438</v>
      </c>
      <c r="N497" s="6"/>
      <c r="O497" s="7">
        <f t="shared" si="94"/>
        <v>16.279970359273157</v>
      </c>
      <c r="P497" s="7"/>
      <c r="Q497" s="46">
        <f t="shared" si="95"/>
        <v>5.3875847855920846E-2</v>
      </c>
      <c r="R497" s="22">
        <f t="shared" si="105"/>
        <v>1.0031289833629269</v>
      </c>
      <c r="S497" s="22">
        <f t="shared" si="106"/>
        <v>7.1009276987209171</v>
      </c>
      <c r="T497" s="39">
        <f t="shared" si="96"/>
        <v>-2.8760687778725869E-2</v>
      </c>
      <c r="U497" s="39">
        <f t="shared" si="97"/>
        <v>-2.4064280389012316E-2</v>
      </c>
      <c r="V497" s="39">
        <f t="shared" si="98"/>
        <v>-4.6964073897135528E-3</v>
      </c>
      <c r="Y497" s="37"/>
      <c r="Z497" s="37"/>
    </row>
    <row r="498" spans="1:26">
      <c r="A498" s="1">
        <v>1911.1</v>
      </c>
      <c r="B498" s="11">
        <v>8.7200000000000006</v>
      </c>
      <c r="C498" s="4">
        <v>0.47</v>
      </c>
      <c r="D498" s="11">
        <v>0.61329999999999996</v>
      </c>
      <c r="E498" s="11">
        <v>9.229089256</v>
      </c>
      <c r="F498" s="4">
        <f t="shared" si="102"/>
        <v>1911.7916666666297</v>
      </c>
      <c r="G498" s="22">
        <f>G489*3/12+G501*9/12</f>
        <v>4.0024999999999995</v>
      </c>
      <c r="H498" s="4">
        <f t="shared" si="99"/>
        <v>287.89232895029664</v>
      </c>
      <c r="I498" s="4">
        <f t="shared" si="100"/>
        <v>15.517132409018279</v>
      </c>
      <c r="J498" s="33">
        <f t="shared" si="103"/>
        <v>2198.3755653588273</v>
      </c>
      <c r="K498" s="4">
        <f t="shared" si="104"/>
        <v>20.24820703500194</v>
      </c>
      <c r="L498" s="33">
        <f t="shared" si="101"/>
        <v>154.61740071497348</v>
      </c>
      <c r="M498" s="15">
        <f t="shared" si="93"/>
        <v>13.066472850619194</v>
      </c>
      <c r="N498" s="6"/>
      <c r="O498" s="7">
        <f t="shared" si="94"/>
        <v>16.382298462120712</v>
      </c>
      <c r="P498" s="7"/>
      <c r="Q498" s="46">
        <f t="shared" si="95"/>
        <v>5.3447409848813333E-2</v>
      </c>
      <c r="R498" s="22">
        <f t="shared" si="105"/>
        <v>1.0031310904902799</v>
      </c>
      <c r="S498" s="22">
        <f t="shared" si="106"/>
        <v>7.1231463833515605</v>
      </c>
      <c r="T498" s="39">
        <f t="shared" si="96"/>
        <v>-2.787649452727603E-2</v>
      </c>
      <c r="U498" s="39">
        <f t="shared" si="97"/>
        <v>-2.3488603821643195E-2</v>
      </c>
      <c r="V498" s="39">
        <f t="shared" si="98"/>
        <v>-4.3878907056328353E-3</v>
      </c>
      <c r="Y498" s="37"/>
      <c r="Z498" s="37"/>
    </row>
    <row r="499" spans="1:26">
      <c r="A499" s="1">
        <v>1911.11</v>
      </c>
      <c r="B499" s="11">
        <v>9.07</v>
      </c>
      <c r="C499" s="4">
        <v>0.47</v>
      </c>
      <c r="D499" s="11">
        <v>0.60170000000000001</v>
      </c>
      <c r="E499" s="11">
        <v>9.1340049590000003</v>
      </c>
      <c r="F499" s="4">
        <f t="shared" si="102"/>
        <v>1911.8749999999629</v>
      </c>
      <c r="G499" s="22">
        <f>G489*2/12+G501*10/12</f>
        <v>4.0049999999999999</v>
      </c>
      <c r="H499" s="4">
        <f t="shared" si="99"/>
        <v>302.56486748202565</v>
      </c>
      <c r="I499" s="4">
        <f t="shared" si="100"/>
        <v>15.678664577348627</v>
      </c>
      <c r="J499" s="33">
        <f t="shared" si="103"/>
        <v>2320.3935772432706</v>
      </c>
      <c r="K499" s="4">
        <f t="shared" si="104"/>
        <v>20.07202654508653</v>
      </c>
      <c r="L499" s="33">
        <f t="shared" si="101"/>
        <v>153.93393775383416</v>
      </c>
      <c r="M499" s="15">
        <f t="shared" si="93"/>
        <v>13.727997586413094</v>
      </c>
      <c r="N499" s="6"/>
      <c r="O499" s="7">
        <f t="shared" si="94"/>
        <v>17.226467153366848</v>
      </c>
      <c r="P499" s="7"/>
      <c r="Q499" s="46">
        <f t="shared" si="95"/>
        <v>4.745119494291522E-2</v>
      </c>
      <c r="R499" s="22">
        <f t="shared" si="105"/>
        <v>1.0031331976137821</v>
      </c>
      <c r="S499" s="22">
        <f t="shared" si="106"/>
        <v>7.219833186184121</v>
      </c>
      <c r="T499" s="39">
        <f t="shared" si="96"/>
        <v>-2.6951141017773073E-2</v>
      </c>
      <c r="U499" s="39">
        <f t="shared" si="97"/>
        <v>-2.3368393912026275E-2</v>
      </c>
      <c r="V499" s="39">
        <f t="shared" si="98"/>
        <v>-3.5827471057467974E-3</v>
      </c>
      <c r="Y499" s="37"/>
      <c r="Z499" s="37"/>
    </row>
    <row r="500" spans="1:26">
      <c r="A500" s="1">
        <v>1911.12</v>
      </c>
      <c r="B500" s="11">
        <v>9.11</v>
      </c>
      <c r="C500" s="4">
        <v>0.47</v>
      </c>
      <c r="D500" s="11">
        <v>0.59</v>
      </c>
      <c r="E500" s="11">
        <v>9.0388396689999997</v>
      </c>
      <c r="F500" s="4">
        <f t="shared" si="102"/>
        <v>1911.9583333332962</v>
      </c>
      <c r="G500" s="22">
        <f>G489*1/12+G501*11/12</f>
        <v>4.0075000000000003</v>
      </c>
      <c r="H500" s="4">
        <f t="shared" si="99"/>
        <v>307.09882038510585</v>
      </c>
      <c r="I500" s="4">
        <f t="shared" si="100"/>
        <v>15.843737165861659</v>
      </c>
      <c r="J500" s="33">
        <f t="shared" si="103"/>
        <v>2365.2903872137936</v>
      </c>
      <c r="K500" s="4">
        <f t="shared" si="104"/>
        <v>19.888946655017833</v>
      </c>
      <c r="L500" s="33">
        <f t="shared" si="101"/>
        <v>153.1856562520459</v>
      </c>
      <c r="M500" s="15">
        <f t="shared" si="93"/>
        <v>13.929258419578241</v>
      </c>
      <c r="N500" s="6"/>
      <c r="O500" s="7">
        <f t="shared" si="94"/>
        <v>17.494076442996054</v>
      </c>
      <c r="P500" s="7"/>
      <c r="Q500" s="46">
        <f t="shared" si="95"/>
        <v>4.4098435429173535E-2</v>
      </c>
      <c r="R500" s="22">
        <f t="shared" si="105"/>
        <v>1.0031353047334335</v>
      </c>
      <c r="S500" s="22">
        <f t="shared" si="106"/>
        <v>7.3187064239899442</v>
      </c>
      <c r="T500" s="39">
        <f t="shared" si="96"/>
        <v>-2.4356634205700112E-2</v>
      </c>
      <c r="U500" s="39">
        <f t="shared" si="97"/>
        <v>-2.3260362364417753E-2</v>
      </c>
      <c r="V500" s="39">
        <f t="shared" si="98"/>
        <v>-1.0962718412823591E-3</v>
      </c>
      <c r="Y500" s="37"/>
      <c r="Z500" s="37"/>
    </row>
    <row r="501" spans="1:26">
      <c r="A501" s="1">
        <v>1912.01</v>
      </c>
      <c r="B501" s="11">
        <v>9.1199999999999992</v>
      </c>
      <c r="C501" s="4">
        <v>0.4708</v>
      </c>
      <c r="D501" s="11">
        <v>0.59919999999999995</v>
      </c>
      <c r="E501" s="11">
        <v>9.1340049590000003</v>
      </c>
      <c r="F501" s="4">
        <f t="shared" si="102"/>
        <v>1912.0416666666295</v>
      </c>
      <c r="G501" s="22">
        <v>4.01</v>
      </c>
      <c r="H501" s="4">
        <f t="shared" si="99"/>
        <v>304.23281052216907</v>
      </c>
      <c r="I501" s="4">
        <f t="shared" si="100"/>
        <v>15.705351665990923</v>
      </c>
      <c r="J501" s="33">
        <f t="shared" si="103"/>
        <v>2353.2965200163758</v>
      </c>
      <c r="K501" s="4">
        <f t="shared" si="104"/>
        <v>19.988629393079357</v>
      </c>
      <c r="L501" s="33">
        <f t="shared" si="101"/>
        <v>154.61570995546191</v>
      </c>
      <c r="M501" s="15">
        <f t="shared" si="93"/>
        <v>13.794952631845828</v>
      </c>
      <c r="N501" s="6"/>
      <c r="O501" s="7">
        <f t="shared" si="94"/>
        <v>17.340766146480281</v>
      </c>
      <c r="P501" s="7"/>
      <c r="Q501" s="46">
        <f t="shared" si="95"/>
        <v>4.7047640823835585E-2</v>
      </c>
      <c r="R501" s="22">
        <f t="shared" si="105"/>
        <v>1.0003506907546551</v>
      </c>
      <c r="S501" s="22">
        <f t="shared" si="106"/>
        <v>7.2651616517011313</v>
      </c>
      <c r="T501" s="39">
        <f t="shared" si="96"/>
        <v>-2.1191134802391542E-2</v>
      </c>
      <c r="U501" s="39">
        <f t="shared" si="97"/>
        <v>-1.9380715036719343E-2</v>
      </c>
      <c r="V501" s="39">
        <f t="shared" si="98"/>
        <v>-1.8104197656721999E-3</v>
      </c>
      <c r="Y501" s="37"/>
      <c r="Z501" s="37"/>
    </row>
    <row r="502" spans="1:26">
      <c r="A502" s="1">
        <v>1912.02</v>
      </c>
      <c r="B502" s="11">
        <v>9.0399999999999991</v>
      </c>
      <c r="C502" s="4">
        <v>0.47170000000000001</v>
      </c>
      <c r="D502" s="11">
        <v>0.60829999999999995</v>
      </c>
      <c r="E502" s="11">
        <v>9.229089256</v>
      </c>
      <c r="F502" s="4">
        <f t="shared" si="102"/>
        <v>1912.1249999999627</v>
      </c>
      <c r="G502" s="22">
        <f>G501*11/12+G513*1/12</f>
        <v>4.0466666666666669</v>
      </c>
      <c r="H502" s="4">
        <f t="shared" si="99"/>
        <v>298.45718505856439</v>
      </c>
      <c r="I502" s="4">
        <f t="shared" si="100"/>
        <v>15.573258207093454</v>
      </c>
      <c r="J502" s="33">
        <f t="shared" si="103"/>
        <v>2318.6594994695342</v>
      </c>
      <c r="K502" s="4">
        <f t="shared" si="104"/>
        <v>20.083131158310255</v>
      </c>
      <c r="L502" s="33">
        <f t="shared" si="101"/>
        <v>156.02218733709265</v>
      </c>
      <c r="M502" s="15">
        <f t="shared" si="93"/>
        <v>13.5316343696866</v>
      </c>
      <c r="N502" s="6"/>
      <c r="O502" s="7">
        <f t="shared" si="94"/>
        <v>17.024470442136426</v>
      </c>
      <c r="P502" s="7"/>
      <c r="Q502" s="46">
        <f t="shared" si="95"/>
        <v>4.914293070284783E-2</v>
      </c>
      <c r="R502" s="22">
        <f t="shared" si="105"/>
        <v>1.0003863444173371</v>
      </c>
      <c r="S502" s="22">
        <f t="shared" si="106"/>
        <v>7.192832635983704</v>
      </c>
      <c r="T502" s="39">
        <f t="shared" si="96"/>
        <v>-1.7098368530148789E-2</v>
      </c>
      <c r="U502" s="39">
        <f t="shared" si="97"/>
        <v>-1.8087330716241246E-2</v>
      </c>
      <c r="V502" s="39">
        <f t="shared" si="98"/>
        <v>9.889621860924569E-4</v>
      </c>
      <c r="Y502" s="37"/>
      <c r="Z502" s="37"/>
    </row>
    <row r="503" spans="1:26">
      <c r="A503" s="1">
        <v>1912.03</v>
      </c>
      <c r="B503" s="11">
        <v>9.3000000000000007</v>
      </c>
      <c r="C503" s="4">
        <v>0.47249999999999998</v>
      </c>
      <c r="D503" s="11">
        <v>0.61750000000000005</v>
      </c>
      <c r="E503" s="11">
        <v>9.4194198349999994</v>
      </c>
      <c r="F503" s="4">
        <f t="shared" si="102"/>
        <v>1912.208333333296</v>
      </c>
      <c r="G503" s="22">
        <f>G501*10/12+G513*2/12</f>
        <v>4.083333333333333</v>
      </c>
      <c r="H503" s="4">
        <f t="shared" si="99"/>
        <v>300.83699947959701</v>
      </c>
      <c r="I503" s="4">
        <f t="shared" si="100"/>
        <v>15.284460457431136</v>
      </c>
      <c r="J503" s="33">
        <f t="shared" si="103"/>
        <v>2347.0430265700697</v>
      </c>
      <c r="K503" s="4">
        <f t="shared" si="104"/>
        <v>19.974929804156037</v>
      </c>
      <c r="L503" s="33">
        <f t="shared" si="101"/>
        <v>155.83860955989439</v>
      </c>
      <c r="M503" s="15">
        <f t="shared" si="93"/>
        <v>13.639769173944172</v>
      </c>
      <c r="N503" s="6"/>
      <c r="O503" s="7">
        <f t="shared" si="94"/>
        <v>17.172513777043743</v>
      </c>
      <c r="P503" s="7"/>
      <c r="Q503" s="46">
        <f t="shared" si="95"/>
        <v>5.0265881303448695E-2</v>
      </c>
      <c r="R503" s="22">
        <f t="shared" si="105"/>
        <v>1.0004219860003025</v>
      </c>
      <c r="S503" s="22">
        <f t="shared" si="106"/>
        <v>7.0502156586546949</v>
      </c>
      <c r="T503" s="39">
        <f t="shared" si="96"/>
        <v>-1.2995211417227259E-2</v>
      </c>
      <c r="U503" s="39">
        <f t="shared" si="97"/>
        <v>-1.4633648542101474E-2</v>
      </c>
      <c r="V503" s="39">
        <f t="shared" si="98"/>
        <v>1.6384371248742147E-3</v>
      </c>
      <c r="Y503" s="37"/>
      <c r="Z503" s="37"/>
    </row>
    <row r="504" spans="1:26">
      <c r="A504" s="1">
        <v>1912.04</v>
      </c>
      <c r="B504" s="11">
        <v>9.59</v>
      </c>
      <c r="C504" s="4">
        <v>0.4733</v>
      </c>
      <c r="D504" s="11">
        <v>0.62670000000000003</v>
      </c>
      <c r="E504" s="11">
        <v>9.7048347110000002</v>
      </c>
      <c r="F504" s="4">
        <f t="shared" si="102"/>
        <v>1912.2916666666292</v>
      </c>
      <c r="G504" s="22">
        <f>G501*9/12+G513*3/12</f>
        <v>4.12</v>
      </c>
      <c r="H504" s="4">
        <f t="shared" si="99"/>
        <v>301.09456647293126</v>
      </c>
      <c r="I504" s="4">
        <f t="shared" si="100"/>
        <v>14.860068645634867</v>
      </c>
      <c r="J504" s="33">
        <f t="shared" si="103"/>
        <v>2358.7136517338986</v>
      </c>
      <c r="K504" s="4">
        <f t="shared" si="104"/>
        <v>19.676325840311371</v>
      </c>
      <c r="L504" s="33">
        <f t="shared" si="101"/>
        <v>154.14033842978461</v>
      </c>
      <c r="M504" s="15">
        <f t="shared" si="93"/>
        <v>13.654392690553239</v>
      </c>
      <c r="N504" s="6"/>
      <c r="O504" s="7">
        <f t="shared" si="94"/>
        <v>17.200337051440428</v>
      </c>
      <c r="P504" s="7"/>
      <c r="Q504" s="46">
        <f t="shared" si="95"/>
        <v>5.1641620629539017E-2</v>
      </c>
      <c r="R504" s="22">
        <f t="shared" si="105"/>
        <v>1.0004576155364637</v>
      </c>
      <c r="S504" s="22">
        <f t="shared" si="106"/>
        <v>6.8457595454299085</v>
      </c>
      <c r="T504" s="39">
        <f t="shared" si="96"/>
        <v>-7.1727380939493601E-3</v>
      </c>
      <c r="U504" s="39">
        <f t="shared" si="97"/>
        <v>-1.1414869605843148E-2</v>
      </c>
      <c r="V504" s="39">
        <f t="shared" si="98"/>
        <v>4.2421315118937875E-3</v>
      </c>
      <c r="Y504" s="37"/>
      <c r="Z504" s="37"/>
    </row>
    <row r="505" spans="1:26">
      <c r="A505" s="1">
        <v>1912.05</v>
      </c>
      <c r="B505" s="11">
        <v>9.58</v>
      </c>
      <c r="C505" s="4">
        <v>0.47420000000000001</v>
      </c>
      <c r="D505" s="11">
        <v>0.63580000000000003</v>
      </c>
      <c r="E505" s="11">
        <v>9.7048347110000002</v>
      </c>
      <c r="F505" s="4">
        <f t="shared" si="102"/>
        <v>1912.3749999999625</v>
      </c>
      <c r="G505" s="22">
        <f>G501*8/12+G513*4/12</f>
        <v>4.1566666666666663</v>
      </c>
      <c r="H505" s="4">
        <f t="shared" si="99"/>
        <v>300.78059925033176</v>
      </c>
      <c r="I505" s="4">
        <f t="shared" si="100"/>
        <v>14.888325695668824</v>
      </c>
      <c r="J505" s="33">
        <f t="shared" si="103"/>
        <v>2365.9734394941011</v>
      </c>
      <c r="K505" s="4">
        <f t="shared" si="104"/>
        <v>19.962036012876926</v>
      </c>
      <c r="L505" s="33">
        <f t="shared" si="101"/>
        <v>157.02358171506779</v>
      </c>
      <c r="M505" s="15">
        <f t="shared" si="93"/>
        <v>13.645500685612374</v>
      </c>
      <c r="N505" s="6"/>
      <c r="O505" s="7">
        <f t="shared" si="94"/>
        <v>17.198878723155371</v>
      </c>
      <c r="P505" s="7"/>
      <c r="Q505" s="46">
        <f t="shared" si="95"/>
        <v>5.0116700725255363E-2</v>
      </c>
      <c r="R505" s="22">
        <f t="shared" si="105"/>
        <v>1.0004932330586358</v>
      </c>
      <c r="S505" s="22">
        <f t="shared" si="106"/>
        <v>6.8488922713567915</v>
      </c>
      <c r="T505" s="39">
        <f t="shared" si="96"/>
        <v>-3.2084820167708195E-3</v>
      </c>
      <c r="U505" s="39">
        <f t="shared" si="97"/>
        <v>-1.1144897810831833E-2</v>
      </c>
      <c r="V505" s="39">
        <f t="shared" si="98"/>
        <v>7.9364157940610136E-3</v>
      </c>
      <c r="Y505" s="37"/>
      <c r="Z505" s="37"/>
    </row>
    <row r="506" spans="1:26">
      <c r="A506" s="1">
        <v>1912.06</v>
      </c>
      <c r="B506" s="11">
        <v>9.58</v>
      </c>
      <c r="C506" s="4">
        <v>0.47499999999999998</v>
      </c>
      <c r="D506" s="11">
        <v>0.64500000000000002</v>
      </c>
      <c r="E506" s="11">
        <v>9.6096694209999995</v>
      </c>
      <c r="F506" s="4">
        <f t="shared" si="102"/>
        <v>1912.4583333332957</v>
      </c>
      <c r="G506" s="22">
        <f>G501*7/12+G513*5/12</f>
        <v>4.1933333333333334</v>
      </c>
      <c r="H506" s="4">
        <f t="shared" si="99"/>
        <v>303.75925249010709</v>
      </c>
      <c r="I506" s="4">
        <f t="shared" si="100"/>
        <v>15.061132038914497</v>
      </c>
      <c r="J506" s="33">
        <f t="shared" si="103"/>
        <v>2399.2765658929998</v>
      </c>
      <c r="K506" s="4">
        <f t="shared" si="104"/>
        <v>20.451431926526002</v>
      </c>
      <c r="L506" s="33">
        <f t="shared" si="101"/>
        <v>161.53793162849533</v>
      </c>
      <c r="M506" s="15">
        <f t="shared" si="93"/>
        <v>13.78541740450253</v>
      </c>
      <c r="N506" s="6"/>
      <c r="O506" s="7">
        <f t="shared" si="94"/>
        <v>17.384332578345738</v>
      </c>
      <c r="P506" s="7"/>
      <c r="Q506" s="46">
        <f t="shared" si="95"/>
        <v>4.6814057743688242E-2</v>
      </c>
      <c r="R506" s="22">
        <f t="shared" si="105"/>
        <v>1.0005288385995368</v>
      </c>
      <c r="S506" s="22">
        <f t="shared" si="106"/>
        <v>6.9201289281175127</v>
      </c>
      <c r="T506" s="39">
        <f t="shared" si="96"/>
        <v>-5.0636770243509543E-3</v>
      </c>
      <c r="U506" s="39">
        <f t="shared" si="97"/>
        <v>-1.1852190205361546E-2</v>
      </c>
      <c r="V506" s="39">
        <f t="shared" si="98"/>
        <v>6.7885131810105914E-3</v>
      </c>
      <c r="Y506" s="37"/>
      <c r="Z506" s="37"/>
    </row>
    <row r="507" spans="1:26">
      <c r="A507" s="1">
        <v>1912.07</v>
      </c>
      <c r="B507" s="11">
        <v>9.59</v>
      </c>
      <c r="C507" s="4">
        <v>0.4758</v>
      </c>
      <c r="D507" s="11">
        <v>0.6542</v>
      </c>
      <c r="E507" s="11">
        <v>9.6096694209999995</v>
      </c>
      <c r="F507" s="4">
        <f t="shared" si="102"/>
        <v>1912.541666666629</v>
      </c>
      <c r="G507" s="22">
        <f>G501*6/12+G513*6/12</f>
        <v>4.2300000000000004</v>
      </c>
      <c r="H507" s="4">
        <f t="shared" si="99"/>
        <v>304.07632895408426</v>
      </c>
      <c r="I507" s="4">
        <f t="shared" si="100"/>
        <v>15.08649815603267</v>
      </c>
      <c r="J507" s="33">
        <f t="shared" si="103"/>
        <v>2411.7112299323094</v>
      </c>
      <c r="K507" s="4">
        <f t="shared" si="104"/>
        <v>20.743142273384979</v>
      </c>
      <c r="L507" s="33">
        <f t="shared" si="101"/>
        <v>164.51944594595591</v>
      </c>
      <c r="M507" s="15">
        <f t="shared" si="93"/>
        <v>13.80287664501579</v>
      </c>
      <c r="N507" s="6"/>
      <c r="O507" s="7">
        <f t="shared" si="94"/>
        <v>17.414315464952491</v>
      </c>
      <c r="P507" s="7"/>
      <c r="Q507" s="46">
        <f t="shared" si="95"/>
        <v>4.6355634792276806E-2</v>
      </c>
      <c r="R507" s="22">
        <f t="shared" si="105"/>
        <v>1.0005644321917888</v>
      </c>
      <c r="S507" s="22">
        <f t="shared" si="106"/>
        <v>6.9237885594084734</v>
      </c>
      <c r="T507" s="39">
        <f t="shared" si="96"/>
        <v>-4.9925314815403299E-3</v>
      </c>
      <c r="U507" s="39">
        <f t="shared" si="97"/>
        <v>-1.2178456771505752E-2</v>
      </c>
      <c r="V507" s="39">
        <f t="shared" si="98"/>
        <v>7.1859252899654225E-3</v>
      </c>
      <c r="Y507" s="37"/>
      <c r="Z507" s="37"/>
    </row>
    <row r="508" spans="1:26">
      <c r="A508" s="1">
        <v>1912.08</v>
      </c>
      <c r="B508" s="11">
        <v>9.81</v>
      </c>
      <c r="C508" s="4">
        <v>0.47670000000000001</v>
      </c>
      <c r="D508" s="11">
        <v>0.6633</v>
      </c>
      <c r="E508" s="11">
        <v>9.7048347110000002</v>
      </c>
      <c r="F508" s="4">
        <f t="shared" si="102"/>
        <v>1912.6249999999623</v>
      </c>
      <c r="G508" s="22">
        <f>G501*5/12+G513*7/12</f>
        <v>4.2666666666666666</v>
      </c>
      <c r="H508" s="4">
        <f t="shared" si="99"/>
        <v>308.00184537012052</v>
      </c>
      <c r="I508" s="4">
        <f t="shared" si="100"/>
        <v>14.966817501318701</v>
      </c>
      <c r="J508" s="33">
        <f t="shared" si="103"/>
        <v>2452.7377123962301</v>
      </c>
      <c r="K508" s="4">
        <f t="shared" si="104"/>
        <v>20.825445875025579</v>
      </c>
      <c r="L508" s="33">
        <f t="shared" si="101"/>
        <v>165.84107284734142</v>
      </c>
      <c r="M508" s="15">
        <f t="shared" si="93"/>
        <v>13.984761763426283</v>
      </c>
      <c r="N508" s="6"/>
      <c r="O508" s="7">
        <f t="shared" si="94"/>
        <v>17.649150043747625</v>
      </c>
      <c r="P508" s="7"/>
      <c r="Q508" s="46">
        <f t="shared" si="95"/>
        <v>4.7238873758240631E-2</v>
      </c>
      <c r="R508" s="22">
        <f t="shared" si="105"/>
        <v>1.000600013867917</v>
      </c>
      <c r="S508" s="22">
        <f t="shared" si="106"/>
        <v>6.859763803849793</v>
      </c>
      <c r="T508" s="39">
        <f t="shared" si="96"/>
        <v>-1.3375699452523593E-3</v>
      </c>
      <c r="U508" s="39">
        <f t="shared" si="97"/>
        <v>-9.7585899235531626E-3</v>
      </c>
      <c r="V508" s="39">
        <f t="shared" si="98"/>
        <v>8.4210199783008033E-3</v>
      </c>
      <c r="Y508" s="37"/>
      <c r="Z508" s="37"/>
    </row>
    <row r="509" spans="1:26">
      <c r="A509" s="1">
        <v>1912.09</v>
      </c>
      <c r="B509" s="11">
        <v>9.86</v>
      </c>
      <c r="C509" s="4">
        <v>0.47749999999999998</v>
      </c>
      <c r="D509" s="11">
        <v>0.67249999999999999</v>
      </c>
      <c r="E509" s="11">
        <v>9.8000000000000007</v>
      </c>
      <c r="F509" s="4">
        <f t="shared" si="102"/>
        <v>1912.7083333332955</v>
      </c>
      <c r="G509" s="22">
        <f>G501*4/12+G513*8/12</f>
        <v>4.3033333333333337</v>
      </c>
      <c r="H509" s="4">
        <f t="shared" si="99"/>
        <v>306.56551020408165</v>
      </c>
      <c r="I509" s="4">
        <f t="shared" si="100"/>
        <v>14.846352040816328</v>
      </c>
      <c r="J509" s="33">
        <f t="shared" si="103"/>
        <v>2451.1518902930247</v>
      </c>
      <c r="K509" s="4">
        <f t="shared" si="104"/>
        <v>20.909260204081633</v>
      </c>
      <c r="L509" s="33">
        <f t="shared" si="101"/>
        <v>167.18049150325143</v>
      </c>
      <c r="M509" s="15">
        <f t="shared" si="93"/>
        <v>13.926285001315881</v>
      </c>
      <c r="N509" s="6"/>
      <c r="O509" s="7">
        <f t="shared" si="94"/>
        <v>17.579229265969392</v>
      </c>
      <c r="P509" s="7"/>
      <c r="Q509" s="46">
        <f t="shared" si="95"/>
        <v>4.6975292586145009E-2</v>
      </c>
      <c r="R509" s="22">
        <f t="shared" si="105"/>
        <v>1.0006355836603513</v>
      </c>
      <c r="S509" s="22">
        <f t="shared" si="106"/>
        <v>6.7972263796340471</v>
      </c>
      <c r="T509" s="39">
        <f t="shared" si="96"/>
        <v>1.7557145178128675E-3</v>
      </c>
      <c r="U509" s="39">
        <f t="shared" si="97"/>
        <v>-8.5335596805291569E-3</v>
      </c>
      <c r="V509" s="39">
        <f t="shared" si="98"/>
        <v>1.0289274198342024E-2</v>
      </c>
      <c r="Y509" s="37"/>
      <c r="Z509" s="37"/>
    </row>
    <row r="510" spans="1:26">
      <c r="A510" s="1">
        <v>1912.1</v>
      </c>
      <c r="B510" s="11">
        <v>9.84</v>
      </c>
      <c r="C510" s="4">
        <v>0.4783</v>
      </c>
      <c r="D510" s="11">
        <v>0.68169999999999997</v>
      </c>
      <c r="E510" s="11">
        <v>9.8000000000000007</v>
      </c>
      <c r="F510" s="4">
        <f t="shared" si="102"/>
        <v>1912.7916666666288</v>
      </c>
      <c r="G510" s="22">
        <f>G501*3/12+G513*9/12</f>
        <v>4.34</v>
      </c>
      <c r="H510" s="4">
        <f t="shared" si="99"/>
        <v>305.94367346938776</v>
      </c>
      <c r="I510" s="4">
        <f t="shared" si="100"/>
        <v>14.871225510204084</v>
      </c>
      <c r="J510" s="33">
        <f t="shared" si="103"/>
        <v>2456.0885831214296</v>
      </c>
      <c r="K510" s="4">
        <f t="shared" si="104"/>
        <v>21.195305102040816</v>
      </c>
      <c r="L510" s="33">
        <f t="shared" si="101"/>
        <v>170.15402308067871</v>
      </c>
      <c r="M510" s="15">
        <f t="shared" si="93"/>
        <v>13.905092701178477</v>
      </c>
      <c r="N510" s="6"/>
      <c r="O510" s="7">
        <f t="shared" si="94"/>
        <v>17.556109765014849</v>
      </c>
      <c r="P510" s="7"/>
      <c r="Q510" s="46">
        <f t="shared" si="95"/>
        <v>3.9873848016867934E-2</v>
      </c>
      <c r="R510" s="22">
        <f t="shared" si="105"/>
        <v>1.000671141601426</v>
      </c>
      <c r="S510" s="22">
        <f t="shared" si="106"/>
        <v>6.8015465856566504</v>
      </c>
      <c r="T510" s="39">
        <f t="shared" si="96"/>
        <v>3.5927814022955751E-3</v>
      </c>
      <c r="U510" s="39">
        <f t="shared" si="97"/>
        <v>-8.8737870377096906E-3</v>
      </c>
      <c r="V510" s="39">
        <f t="shared" si="98"/>
        <v>1.2466568440005266E-2</v>
      </c>
      <c r="Y510" s="37"/>
      <c r="Z510" s="37"/>
    </row>
    <row r="511" spans="1:26">
      <c r="A511" s="1">
        <v>1912.11</v>
      </c>
      <c r="B511" s="11">
        <v>9.73</v>
      </c>
      <c r="C511" s="4">
        <v>0.47920000000000001</v>
      </c>
      <c r="D511" s="11">
        <v>0.69079999999999997</v>
      </c>
      <c r="E511" s="11">
        <v>9.8000000000000007</v>
      </c>
      <c r="F511" s="4">
        <f t="shared" si="102"/>
        <v>1912.874999999962</v>
      </c>
      <c r="G511" s="22">
        <f>G501*2/12+G513*10/12</f>
        <v>4.3766666666666669</v>
      </c>
      <c r="H511" s="4">
        <f t="shared" si="99"/>
        <v>302.52357142857147</v>
      </c>
      <c r="I511" s="4">
        <f t="shared" si="100"/>
        <v>14.899208163265307</v>
      </c>
      <c r="J511" s="33">
        <f t="shared" si="103"/>
        <v>2438.5997680749483</v>
      </c>
      <c r="K511" s="4">
        <f t="shared" si="104"/>
        <v>21.478240816326533</v>
      </c>
      <c r="L511" s="33">
        <f t="shared" si="101"/>
        <v>173.13306472622551</v>
      </c>
      <c r="M511" s="15">
        <f t="shared" si="93"/>
        <v>13.749541018606541</v>
      </c>
      <c r="N511" s="6"/>
      <c r="O511" s="7">
        <f t="shared" si="94"/>
        <v>17.365109945477698</v>
      </c>
      <c r="P511" s="7"/>
      <c r="Q511" s="46">
        <f t="shared" si="95"/>
        <v>4.3679918829743154E-2</v>
      </c>
      <c r="R511" s="22">
        <f t="shared" si="105"/>
        <v>1.0007066877233795</v>
      </c>
      <c r="S511" s="22">
        <f t="shared" si="106"/>
        <v>6.8061113865243215</v>
      </c>
      <c r="T511" s="39">
        <f t="shared" si="96"/>
        <v>-9.130488621299504E-4</v>
      </c>
      <c r="U511" s="39">
        <f t="shared" si="97"/>
        <v>-9.2134450088283693E-3</v>
      </c>
      <c r="V511" s="39">
        <f t="shared" si="98"/>
        <v>8.3003961466984189E-3</v>
      </c>
      <c r="Y511" s="37"/>
      <c r="Z511" s="37"/>
    </row>
    <row r="512" spans="1:26">
      <c r="A512" s="1">
        <v>1912.12</v>
      </c>
      <c r="B512" s="11">
        <v>9.3800000000000008</v>
      </c>
      <c r="C512" s="4">
        <v>0.48</v>
      </c>
      <c r="D512" s="11">
        <v>0.7</v>
      </c>
      <c r="E512" s="11">
        <v>9.7048347110000002</v>
      </c>
      <c r="F512" s="4">
        <f t="shared" si="102"/>
        <v>1912.9583333332953</v>
      </c>
      <c r="G512" s="22">
        <f>G501*1/12+G513*11/12</f>
        <v>4.4133333333333331</v>
      </c>
      <c r="H512" s="4">
        <f t="shared" si="99"/>
        <v>294.50125479834156</v>
      </c>
      <c r="I512" s="4">
        <f t="shared" si="100"/>
        <v>15.070426684776541</v>
      </c>
      <c r="J512" s="33">
        <f t="shared" si="103"/>
        <v>2384.0563888231231</v>
      </c>
      <c r="K512" s="4">
        <f t="shared" si="104"/>
        <v>21.977705581965786</v>
      </c>
      <c r="L512" s="33">
        <f t="shared" si="101"/>
        <v>177.91465588232259</v>
      </c>
      <c r="M512" s="15">
        <f t="shared" si="93"/>
        <v>13.38899945257964</v>
      </c>
      <c r="N512" s="6"/>
      <c r="O512" s="7">
        <f t="shared" si="94"/>
        <v>16.915632310225792</v>
      </c>
      <c r="P512" s="7"/>
      <c r="Q512" s="46">
        <f t="shared" si="95"/>
        <v>4.3149761425109054E-2</v>
      </c>
      <c r="R512" s="22">
        <f t="shared" si="105"/>
        <v>1.0007422220583555</v>
      </c>
      <c r="S512" s="22">
        <f t="shared" si="106"/>
        <v>6.8777088502928843</v>
      </c>
      <c r="T512" s="39">
        <f t="shared" si="96"/>
        <v>1.0109874232950844E-3</v>
      </c>
      <c r="U512" s="39">
        <f t="shared" si="97"/>
        <v>-1.0518602010658795E-2</v>
      </c>
      <c r="V512" s="39">
        <f t="shared" si="98"/>
        <v>1.152958943395388E-2</v>
      </c>
      <c r="Y512" s="37"/>
      <c r="Z512" s="37"/>
    </row>
    <row r="513" spans="1:26">
      <c r="A513" s="1">
        <v>1913.01</v>
      </c>
      <c r="B513" s="11">
        <v>9.3000000000000007</v>
      </c>
      <c r="C513" s="4">
        <v>0.48</v>
      </c>
      <c r="D513" s="11">
        <v>0.69420000000000004</v>
      </c>
      <c r="E513" s="11">
        <v>9.8000000000000007</v>
      </c>
      <c r="F513" s="4">
        <f t="shared" si="102"/>
        <v>1913.0416666666285</v>
      </c>
      <c r="G513" s="22">
        <v>4.45</v>
      </c>
      <c r="H513" s="4">
        <f t="shared" si="99"/>
        <v>289.15408163265312</v>
      </c>
      <c r="I513" s="4">
        <f t="shared" si="100"/>
        <v>14.924081632653063</v>
      </c>
      <c r="J513" s="33">
        <f t="shared" si="103"/>
        <v>2350.8376010994571</v>
      </c>
      <c r="K513" s="4">
        <f t="shared" si="104"/>
        <v>21.583953061224495</v>
      </c>
      <c r="L513" s="33">
        <f t="shared" si="101"/>
        <v>175.47865190142397</v>
      </c>
      <c r="M513" s="15">
        <f t="shared" ref="M513:M576" si="107">H513/AVERAGE(K393:K512)</f>
        <v>13.14808879176157</v>
      </c>
      <c r="N513" s="6"/>
      <c r="O513" s="7">
        <f t="shared" ref="O513:O576" si="108">J513/AVERAGE(L393:L512)</f>
        <v>16.616510711718934</v>
      </c>
      <c r="P513" s="7"/>
      <c r="Q513" s="46">
        <f t="shared" ref="Q513:Q576" si="109">1/M513-(G513/100-(((E513/E393)^(1/10))-1))</f>
        <v>4.4020582792522696E-2</v>
      </c>
      <c r="R513" s="22">
        <f t="shared" si="105"/>
        <v>1.0056452933353177</v>
      </c>
      <c r="S513" s="22">
        <f t="shared" si="106"/>
        <v>6.8159763978240475</v>
      </c>
      <c r="T513" s="39">
        <f t="shared" si="96"/>
        <v>4.8543282949875532E-3</v>
      </c>
      <c r="U513" s="39">
        <f t="shared" si="97"/>
        <v>-8.7187838070484913E-3</v>
      </c>
      <c r="V513" s="39">
        <f t="shared" si="98"/>
        <v>1.3573112102036045E-2</v>
      </c>
      <c r="Y513" s="37"/>
      <c r="Z513" s="37"/>
    </row>
    <row r="514" spans="1:26">
      <c r="A514" s="1">
        <v>1913.02</v>
      </c>
      <c r="B514" s="11">
        <v>8.9700000000000006</v>
      </c>
      <c r="C514" s="4">
        <v>0.48</v>
      </c>
      <c r="D514" s="11">
        <v>0.68830000000000002</v>
      </c>
      <c r="E514" s="11">
        <v>9.8000000000000007</v>
      </c>
      <c r="F514" s="4">
        <f t="shared" si="102"/>
        <v>1913.1249999999618</v>
      </c>
      <c r="G514" s="22">
        <f>G513*11/12+G525*1/12</f>
        <v>4.4258333333333333</v>
      </c>
      <c r="H514" s="4">
        <f t="shared" si="99"/>
        <v>278.89377551020414</v>
      </c>
      <c r="I514" s="4">
        <f t="shared" si="100"/>
        <v>14.924081632653063</v>
      </c>
      <c r="J514" s="33">
        <f t="shared" si="103"/>
        <v>2277.5319124630223</v>
      </c>
      <c r="K514" s="4">
        <f t="shared" si="104"/>
        <v>21.400511224489797</v>
      </c>
      <c r="L514" s="33">
        <f t="shared" si="101"/>
        <v>174.76312322723498</v>
      </c>
      <c r="M514" s="15">
        <f t="shared" si="107"/>
        <v>12.682960516236768</v>
      </c>
      <c r="N514" s="6"/>
      <c r="O514" s="7">
        <f t="shared" si="108"/>
        <v>16.037450941848547</v>
      </c>
      <c r="P514" s="7"/>
      <c r="Q514" s="46">
        <f t="shared" si="109"/>
        <v>4.70515125028967E-2</v>
      </c>
      <c r="R514" s="22">
        <f t="shared" si="105"/>
        <v>1.0056273197322045</v>
      </c>
      <c r="S514" s="22">
        <f t="shared" si="106"/>
        <v>6.8544545839563664</v>
      </c>
      <c r="T514" s="39">
        <f t="shared" ref="T514:T577" si="110">(($J634/$J514)^(1/10)-1)</f>
        <v>1.2731790139461907E-2</v>
      </c>
      <c r="U514" s="39">
        <f t="shared" ref="U514:U577" si="111">(($S634/$S514)^(1/10)-1)</f>
        <v>-8.7187612357875199E-3</v>
      </c>
      <c r="V514" s="39">
        <f t="shared" ref="V514:V577" si="112">T514-U514</f>
        <v>2.1450551375249427E-2</v>
      </c>
      <c r="Y514" s="37"/>
      <c r="Z514" s="37"/>
    </row>
    <row r="515" spans="1:26">
      <c r="A515" s="1">
        <v>1913.03</v>
      </c>
      <c r="B515" s="11">
        <v>8.8000000000000007</v>
      </c>
      <c r="C515" s="4">
        <v>0.48</v>
      </c>
      <c r="D515" s="11">
        <v>0.6825</v>
      </c>
      <c r="E515" s="11">
        <v>9.8000000000000007</v>
      </c>
      <c r="F515" s="4">
        <f t="shared" si="102"/>
        <v>1913.2083333332951</v>
      </c>
      <c r="G515" s="22">
        <f>G513*10/12+G525*2/12</f>
        <v>4.4016666666666673</v>
      </c>
      <c r="H515" s="4">
        <f t="shared" si="99"/>
        <v>273.60816326530619</v>
      </c>
      <c r="I515" s="4">
        <f t="shared" si="100"/>
        <v>14.924081632653063</v>
      </c>
      <c r="J515" s="33">
        <f t="shared" si="103"/>
        <v>2244.5242035867468</v>
      </c>
      <c r="K515" s="4">
        <f t="shared" si="104"/>
        <v>21.220178571428573</v>
      </c>
      <c r="L515" s="33">
        <f t="shared" si="101"/>
        <v>174.07815556226757</v>
      </c>
      <c r="M515" s="15">
        <f t="shared" si="107"/>
        <v>12.443453515183668</v>
      </c>
      <c r="N515" s="6"/>
      <c r="O515" s="7">
        <f t="shared" si="108"/>
        <v>15.745059939032132</v>
      </c>
      <c r="P515" s="7"/>
      <c r="Q515" s="46">
        <f t="shared" si="109"/>
        <v>5.2210253654173908E-2</v>
      </c>
      <c r="R515" s="22">
        <f t="shared" si="105"/>
        <v>1.0056093495067409</v>
      </c>
      <c r="S515" s="22">
        <f t="shared" si="106"/>
        <v>6.8930267914901648</v>
      </c>
      <c r="T515" s="39">
        <f t="shared" si="110"/>
        <v>1.6300255522496476E-2</v>
      </c>
      <c r="U515" s="39">
        <f t="shared" si="111"/>
        <v>-8.7187907954053845E-3</v>
      </c>
      <c r="V515" s="39">
        <f t="shared" si="112"/>
        <v>2.5019046317901861E-2</v>
      </c>
      <c r="Y515" s="37"/>
      <c r="Z515" s="37"/>
    </row>
    <row r="516" spans="1:26">
      <c r="A516" s="1">
        <v>1913.04</v>
      </c>
      <c r="B516" s="11">
        <v>8.7899999999999991</v>
      </c>
      <c r="C516" s="4">
        <v>0.48</v>
      </c>
      <c r="D516" s="11">
        <v>0.67669999999999997</v>
      </c>
      <c r="E516" s="11">
        <v>9.8000000000000007</v>
      </c>
      <c r="F516" s="4">
        <f t="shared" si="102"/>
        <v>1913.2916666666283</v>
      </c>
      <c r="G516" s="22">
        <f>G513*9/12+G525*3/12</f>
        <v>4.3775000000000004</v>
      </c>
      <c r="H516" s="4">
        <f t="shared" si="99"/>
        <v>273.29724489795916</v>
      </c>
      <c r="I516" s="4">
        <f t="shared" si="100"/>
        <v>14.924081632653063</v>
      </c>
      <c r="J516" s="33">
        <f t="shared" si="103"/>
        <v>2252.1759906444286</v>
      </c>
      <c r="K516" s="4">
        <f t="shared" si="104"/>
        <v>21.039845918367348</v>
      </c>
      <c r="L516" s="33">
        <f t="shared" si="101"/>
        <v>173.38424264722241</v>
      </c>
      <c r="M516" s="15">
        <f t="shared" si="107"/>
        <v>12.433067081795169</v>
      </c>
      <c r="N516" s="6"/>
      <c r="O516" s="7">
        <f t="shared" si="108"/>
        <v>15.742029169880436</v>
      </c>
      <c r="P516" s="7"/>
      <c r="Q516" s="46">
        <f t="shared" si="109"/>
        <v>5.2519055048822795E-2</v>
      </c>
      <c r="R516" s="22">
        <f t="shared" si="105"/>
        <v>1.0055913826649947</v>
      </c>
      <c r="S516" s="22">
        <f t="shared" si="106"/>
        <v>6.9316921879229616</v>
      </c>
      <c r="T516" s="39">
        <f t="shared" si="110"/>
        <v>1.2218962920049758E-2</v>
      </c>
      <c r="U516" s="39">
        <f t="shared" si="111"/>
        <v>-9.3069970459457307E-3</v>
      </c>
      <c r="V516" s="39">
        <f t="shared" si="112"/>
        <v>2.1525959965995489E-2</v>
      </c>
      <c r="Y516" s="37"/>
      <c r="Z516" s="37"/>
    </row>
    <row r="517" spans="1:26">
      <c r="A517" s="1">
        <v>1913.05</v>
      </c>
      <c r="B517" s="11">
        <v>8.5500000000000007</v>
      </c>
      <c r="C517" s="4">
        <v>0.48</v>
      </c>
      <c r="D517" s="11">
        <v>0.67079999999999995</v>
      </c>
      <c r="E517" s="11">
        <v>9.6999999999999993</v>
      </c>
      <c r="F517" s="4">
        <f t="shared" si="102"/>
        <v>1913.3749999999616</v>
      </c>
      <c r="G517" s="22">
        <f>G513*8/12+G525*4/12</f>
        <v>4.3533333333333335</v>
      </c>
      <c r="H517" s="4">
        <f t="shared" si="99"/>
        <v>268.57577319587637</v>
      </c>
      <c r="I517" s="4">
        <f t="shared" si="100"/>
        <v>15.077938144329901</v>
      </c>
      <c r="J517" s="33">
        <f t="shared" si="103"/>
        <v>2223.6219608086667</v>
      </c>
      <c r="K517" s="4">
        <f t="shared" si="104"/>
        <v>21.071418556701033</v>
      </c>
      <c r="L517" s="33">
        <f t="shared" si="101"/>
        <v>174.45679664449747</v>
      </c>
      <c r="M517" s="15">
        <f t="shared" si="107"/>
        <v>12.221401061154129</v>
      </c>
      <c r="N517" s="6"/>
      <c r="O517" s="7">
        <f t="shared" si="108"/>
        <v>15.48645540852973</v>
      </c>
      <c r="P517" s="7"/>
      <c r="Q517" s="46">
        <f t="shared" si="109"/>
        <v>5.5448529180466201E-2</v>
      </c>
      <c r="R517" s="22">
        <f t="shared" si="105"/>
        <v>1.0055734192130459</v>
      </c>
      <c r="S517" s="22">
        <f t="shared" si="106"/>
        <v>7.0423102400333626</v>
      </c>
      <c r="T517" s="39">
        <f t="shared" si="110"/>
        <v>9.1185593105975737E-3</v>
      </c>
      <c r="U517" s="39">
        <f t="shared" si="111"/>
        <v>-1.032271393151829E-2</v>
      </c>
      <c r="V517" s="39">
        <f t="shared" si="112"/>
        <v>1.9441273242115864E-2</v>
      </c>
      <c r="Y517" s="37"/>
      <c r="Z517" s="37"/>
    </row>
    <row r="518" spans="1:26">
      <c r="A518" s="1">
        <v>1913.06</v>
      </c>
      <c r="B518" s="11">
        <v>8.1199999999999992</v>
      </c>
      <c r="C518" s="4">
        <v>0.48</v>
      </c>
      <c r="D518" s="11">
        <v>0.66500000000000004</v>
      </c>
      <c r="E518" s="11">
        <v>9.8000000000000007</v>
      </c>
      <c r="F518" s="4">
        <f t="shared" si="102"/>
        <v>1913.4583333332948</v>
      </c>
      <c r="G518" s="22">
        <f>G513*7/12+G525*5/12</f>
        <v>4.3291666666666675</v>
      </c>
      <c r="H518" s="4">
        <f t="shared" si="99"/>
        <v>252.46571428571428</v>
      </c>
      <c r="I518" s="4">
        <f t="shared" si="100"/>
        <v>14.924081632653063</v>
      </c>
      <c r="J518" s="33">
        <f t="shared" si="103"/>
        <v>2100.5385540270618</v>
      </c>
      <c r="K518" s="4">
        <f t="shared" si="104"/>
        <v>20.676071428571433</v>
      </c>
      <c r="L518" s="33">
        <f t="shared" si="101"/>
        <v>172.0268643384232</v>
      </c>
      <c r="M518" s="15">
        <f t="shared" si="107"/>
        <v>11.491962852761228</v>
      </c>
      <c r="N518" s="6"/>
      <c r="O518" s="7">
        <f t="shared" si="108"/>
        <v>14.577005951226637</v>
      </c>
      <c r="P518" s="7"/>
      <c r="Q518" s="46">
        <f t="shared" si="109"/>
        <v>6.1927636746905226E-2</v>
      </c>
      <c r="R518" s="22">
        <f t="shared" si="105"/>
        <v>1.0055554591569871</v>
      </c>
      <c r="S518" s="22">
        <f t="shared" si="106"/>
        <v>7.0092991710331756</v>
      </c>
      <c r="T518" s="39">
        <f t="shared" si="110"/>
        <v>1.0878047528940504E-2</v>
      </c>
      <c r="U518" s="39">
        <f t="shared" si="111"/>
        <v>-9.8916250778446901E-3</v>
      </c>
      <c r="V518" s="39">
        <f t="shared" si="112"/>
        <v>2.0769672606785194E-2</v>
      </c>
      <c r="Y518" s="37"/>
      <c r="Z518" s="37"/>
    </row>
    <row r="519" spans="1:26">
      <c r="A519" s="1">
        <v>1913.07</v>
      </c>
      <c r="B519" s="11">
        <v>8.23</v>
      </c>
      <c r="C519" s="4">
        <v>0.48</v>
      </c>
      <c r="D519" s="11">
        <v>0.65920000000000001</v>
      </c>
      <c r="E519" s="11">
        <v>9.9</v>
      </c>
      <c r="F519" s="4">
        <f t="shared" si="102"/>
        <v>1913.5416666666281</v>
      </c>
      <c r="G519" s="22">
        <f>G513*6/12+G525*6/12</f>
        <v>4.3049999999999997</v>
      </c>
      <c r="H519" s="4">
        <f t="shared" si="99"/>
        <v>253.30111111111114</v>
      </c>
      <c r="I519" s="4">
        <f t="shared" si="100"/>
        <v>14.773333333333335</v>
      </c>
      <c r="J519" s="33">
        <f t="shared" si="103"/>
        <v>2117.7320949604077</v>
      </c>
      <c r="K519" s="4">
        <f t="shared" si="104"/>
        <v>20.288711111111112</v>
      </c>
      <c r="L519" s="33">
        <f t="shared" si="101"/>
        <v>169.62442247848125</v>
      </c>
      <c r="M519" s="15">
        <f t="shared" si="107"/>
        <v>11.534022795459858</v>
      </c>
      <c r="N519" s="6"/>
      <c r="O519" s="7">
        <f t="shared" si="108"/>
        <v>14.645116150014804</v>
      </c>
      <c r="P519" s="7"/>
      <c r="Q519" s="46">
        <f t="shared" si="109"/>
        <v>6.2886227551677693E-2</v>
      </c>
      <c r="R519" s="22">
        <f t="shared" si="105"/>
        <v>1.0055375025029214</v>
      </c>
      <c r="S519" s="22">
        <f t="shared" si="106"/>
        <v>6.9770447124959745</v>
      </c>
      <c r="T519" s="39">
        <f t="shared" si="110"/>
        <v>5.97526250725533E-3</v>
      </c>
      <c r="U519" s="39">
        <f t="shared" si="111"/>
        <v>-1.0044690574377735E-2</v>
      </c>
      <c r="V519" s="39">
        <f t="shared" si="112"/>
        <v>1.6019953081633065E-2</v>
      </c>
      <c r="Y519" s="37"/>
      <c r="Z519" s="37"/>
    </row>
    <row r="520" spans="1:26">
      <c r="A520" s="1">
        <v>1913.08</v>
      </c>
      <c r="B520" s="11">
        <v>8.4499999999999993</v>
      </c>
      <c r="C520" s="4">
        <v>0.48</v>
      </c>
      <c r="D520" s="11">
        <v>0.65329999999999999</v>
      </c>
      <c r="E520" s="11">
        <v>9.9</v>
      </c>
      <c r="F520" s="4">
        <f t="shared" si="102"/>
        <v>1913.6249999999613</v>
      </c>
      <c r="G520" s="22">
        <f>G513*5/12+G525*7/12</f>
        <v>4.2808333333333337</v>
      </c>
      <c r="H520" s="4">
        <f t="shared" si="99"/>
        <v>260.07222222222225</v>
      </c>
      <c r="I520" s="4">
        <f t="shared" si="100"/>
        <v>14.773333333333335</v>
      </c>
      <c r="J520" s="33">
        <f t="shared" si="103"/>
        <v>2184.6349314962163</v>
      </c>
      <c r="K520" s="4">
        <f t="shared" si="104"/>
        <v>20.107122222222223</v>
      </c>
      <c r="L520" s="33">
        <f t="shared" si="101"/>
        <v>168.90201192266014</v>
      </c>
      <c r="M520" s="15">
        <f t="shared" si="107"/>
        <v>11.846840543564632</v>
      </c>
      <c r="N520" s="6"/>
      <c r="O520" s="7">
        <f t="shared" si="108"/>
        <v>15.056415065211734</v>
      </c>
      <c r="P520" s="7"/>
      <c r="Q520" s="46">
        <f t="shared" si="109"/>
        <v>6.0838566129037666E-2</v>
      </c>
      <c r="R520" s="22">
        <f t="shared" si="105"/>
        <v>1.0055195492569646</v>
      </c>
      <c r="S520" s="22">
        <f t="shared" si="106"/>
        <v>7.0156801150544146</v>
      </c>
      <c r="T520" s="39">
        <f t="shared" si="110"/>
        <v>4.4722265252601368E-3</v>
      </c>
      <c r="U520" s="39">
        <f t="shared" si="111"/>
        <v>-9.4675766482905654E-3</v>
      </c>
      <c r="V520" s="39">
        <f t="shared" si="112"/>
        <v>1.3939803173550702E-2</v>
      </c>
      <c r="Y520" s="37"/>
      <c r="Z520" s="37"/>
    </row>
    <row r="521" spans="1:26">
      <c r="A521" s="1">
        <v>1913.09</v>
      </c>
      <c r="B521" s="11">
        <v>8.5299999999999994</v>
      </c>
      <c r="C521" s="4">
        <v>0.48</v>
      </c>
      <c r="D521" s="11">
        <v>0.64749999999999996</v>
      </c>
      <c r="E521" s="11">
        <v>10</v>
      </c>
      <c r="F521" s="4">
        <f t="shared" si="102"/>
        <v>1913.7083333332946</v>
      </c>
      <c r="G521" s="22">
        <f>G513*4/12+G525*8/12</f>
        <v>4.2566666666666668</v>
      </c>
      <c r="H521" s="4">
        <f t="shared" si="99"/>
        <v>259.90910000000002</v>
      </c>
      <c r="I521" s="4">
        <f t="shared" si="100"/>
        <v>14.625600000000002</v>
      </c>
      <c r="J521" s="33">
        <f t="shared" si="103"/>
        <v>2193.5027395613429</v>
      </c>
      <c r="K521" s="4">
        <f t="shared" si="104"/>
        <v>19.729325000000003</v>
      </c>
      <c r="L521" s="33">
        <f t="shared" si="101"/>
        <v>166.50562999601053</v>
      </c>
      <c r="M521" s="15">
        <f t="shared" si="107"/>
        <v>11.843316826625975</v>
      </c>
      <c r="N521" s="6"/>
      <c r="O521" s="7">
        <f t="shared" si="108"/>
        <v>15.065935573976562</v>
      </c>
      <c r="P521" s="7"/>
      <c r="Q521" s="46">
        <f t="shared" si="109"/>
        <v>6.0951161221823258E-2</v>
      </c>
      <c r="R521" s="22">
        <f t="shared" si="105"/>
        <v>1.005501599425245</v>
      </c>
      <c r="S521" s="22">
        <f t="shared" si="106"/>
        <v>6.9838594719503586</v>
      </c>
      <c r="T521" s="39">
        <f t="shared" si="110"/>
        <v>4.6355399792461505E-3</v>
      </c>
      <c r="U521" s="39">
        <f t="shared" si="111"/>
        <v>-9.0498831368744925E-3</v>
      </c>
      <c r="V521" s="39">
        <f t="shared" si="112"/>
        <v>1.3685423116120643E-2</v>
      </c>
      <c r="Y521" s="37"/>
      <c r="Z521" s="37"/>
    </row>
    <row r="522" spans="1:26">
      <c r="A522" s="1">
        <v>1913.1</v>
      </c>
      <c r="B522" s="11">
        <v>8.26</v>
      </c>
      <c r="C522" s="4">
        <v>0.48</v>
      </c>
      <c r="D522" s="11">
        <v>0.64170000000000005</v>
      </c>
      <c r="E522" s="11">
        <v>10</v>
      </c>
      <c r="F522" s="4">
        <f t="shared" si="102"/>
        <v>1913.7916666666279</v>
      </c>
      <c r="G522" s="22">
        <f>G513*3/12+G525*9/12</f>
        <v>4.2324999999999999</v>
      </c>
      <c r="H522" s="4">
        <f t="shared" ref="H522:H585" si="113">B522*$E$1839/E522</f>
        <v>251.68220000000002</v>
      </c>
      <c r="I522" s="4">
        <f t="shared" ref="I522:I585" si="114">C522*$E$1839/E522</f>
        <v>14.625600000000002</v>
      </c>
      <c r="J522" s="33">
        <f t="shared" si="103"/>
        <v>2134.357882574343</v>
      </c>
      <c r="K522" s="4">
        <f t="shared" si="104"/>
        <v>19.552599000000004</v>
      </c>
      <c r="L522" s="33">
        <f t="shared" ref="L522:L585" si="115">K522*(J522/H522)</f>
        <v>165.81325099854189</v>
      </c>
      <c r="M522" s="15">
        <f t="shared" si="107"/>
        <v>11.471490240312296</v>
      </c>
      <c r="N522" s="6"/>
      <c r="O522" s="7">
        <f t="shared" si="108"/>
        <v>14.609857401411722</v>
      </c>
      <c r="P522" s="7"/>
      <c r="Q522" s="46">
        <f t="shared" si="109"/>
        <v>6.5108721960351307E-2</v>
      </c>
      <c r="R522" s="22">
        <f t="shared" si="105"/>
        <v>1.0054836530139013</v>
      </c>
      <c r="S522" s="22">
        <f t="shared" si="106"/>
        <v>7.022281869207232</v>
      </c>
      <c r="T522" s="39">
        <f t="shared" si="110"/>
        <v>5.8573572307978328E-3</v>
      </c>
      <c r="U522" s="39">
        <f t="shared" si="111"/>
        <v>-9.6245751969068483E-3</v>
      </c>
      <c r="V522" s="39">
        <f t="shared" si="112"/>
        <v>1.5481932427704681E-2</v>
      </c>
      <c r="Y522" s="37"/>
      <c r="Z522" s="37"/>
    </row>
    <row r="523" spans="1:26">
      <c r="A523" s="1">
        <v>1913.11</v>
      </c>
      <c r="B523" s="11">
        <v>8.0500000000000007</v>
      </c>
      <c r="C523" s="4">
        <v>0.48</v>
      </c>
      <c r="D523" s="11">
        <v>0.63580000000000003</v>
      </c>
      <c r="E523" s="11">
        <v>10.1</v>
      </c>
      <c r="F523" s="4">
        <f t="shared" ref="F523:F586" si="116">F522+1/12</f>
        <v>1913.8749999999611</v>
      </c>
      <c r="G523" s="22">
        <f>G513*2/12+G525*10/12</f>
        <v>4.2083333333333339</v>
      </c>
      <c r="H523" s="4">
        <f t="shared" si="113"/>
        <v>242.85495049504956</v>
      </c>
      <c r="I523" s="4">
        <f t="shared" si="114"/>
        <v>14.480792079207925</v>
      </c>
      <c r="J523" s="33">
        <f t="shared" ref="J523:J586" si="117">J522*((H523+(I523/12))/H522)</f>
        <v>2069.7330892079731</v>
      </c>
      <c r="K523" s="4">
        <f t="shared" ref="K523:K586" si="118">D523*$E$1839/E523</f>
        <v>19.181015841584163</v>
      </c>
      <c r="L523" s="33">
        <f t="shared" si="115"/>
        <v>163.47034759235146</v>
      </c>
      <c r="M523" s="15">
        <f t="shared" si="107"/>
        <v>11.072537845038013</v>
      </c>
      <c r="N523" s="6"/>
      <c r="O523" s="7">
        <f t="shared" si="108"/>
        <v>14.120136915548969</v>
      </c>
      <c r="P523" s="7"/>
      <c r="Q523" s="46">
        <f t="shared" si="109"/>
        <v>7.0702015740189195E-2</v>
      </c>
      <c r="R523" s="22">
        <f t="shared" ref="R523:R586" si="119">((G523/G524+G523/1200+((1+G524/1200)^(-119))*(1-G523/G524)))</f>
        <v>1.0054657100290856</v>
      </c>
      <c r="S523" s="22">
        <f t="shared" ref="S523:S586" si="120">S522*R522*E522/E523</f>
        <v>6.9908808181621538</v>
      </c>
      <c r="T523" s="39">
        <f t="shared" si="110"/>
        <v>1.24679045871261E-2</v>
      </c>
      <c r="U523" s="39">
        <f t="shared" si="111"/>
        <v>-8.639073767631511E-3</v>
      </c>
      <c r="V523" s="39">
        <f t="shared" si="112"/>
        <v>2.1106978354757611E-2</v>
      </c>
      <c r="Y523" s="37"/>
      <c r="Z523" s="37"/>
    </row>
    <row r="524" spans="1:26">
      <c r="A524" s="1">
        <v>1913.12</v>
      </c>
      <c r="B524" s="11">
        <v>8.0399999999999991</v>
      </c>
      <c r="C524" s="4">
        <v>0.48</v>
      </c>
      <c r="D524" s="11">
        <v>0.63</v>
      </c>
      <c r="E524" s="11">
        <v>10</v>
      </c>
      <c r="F524" s="4">
        <f t="shared" si="116"/>
        <v>1913.9583333332944</v>
      </c>
      <c r="G524" s="22">
        <f>G513*1/12+G525*11/12</f>
        <v>4.184166666666667</v>
      </c>
      <c r="H524" s="4">
        <f t="shared" si="113"/>
        <v>244.97880000000001</v>
      </c>
      <c r="I524" s="4">
        <f t="shared" si="114"/>
        <v>14.625600000000002</v>
      </c>
      <c r="J524" s="33">
        <f t="shared" si="117"/>
        <v>2098.220844025891</v>
      </c>
      <c r="K524" s="4">
        <f t="shared" si="118"/>
        <v>19.196100000000005</v>
      </c>
      <c r="L524" s="33">
        <f t="shared" si="115"/>
        <v>164.41282733038702</v>
      </c>
      <c r="M524" s="15">
        <f t="shared" si="107"/>
        <v>11.174040870036796</v>
      </c>
      <c r="N524" s="6"/>
      <c r="O524" s="7">
        <f t="shared" si="108"/>
        <v>14.268761140269405</v>
      </c>
      <c r="P524" s="7"/>
      <c r="Q524" s="46">
        <f t="shared" si="109"/>
        <v>6.910640285813463E-2</v>
      </c>
      <c r="R524" s="22">
        <f t="shared" si="119"/>
        <v>1.0054477704769611</v>
      </c>
      <c r="S524" s="22">
        <f t="shared" si="120"/>
        <v>7.0993818550177448</v>
      </c>
      <c r="T524" s="39">
        <f t="shared" si="110"/>
        <v>1.4979815488495918E-2</v>
      </c>
      <c r="U524" s="39">
        <f t="shared" si="111"/>
        <v>-9.6255167220593574E-3</v>
      </c>
      <c r="V524" s="39">
        <f t="shared" si="112"/>
        <v>2.4605332210555275E-2</v>
      </c>
      <c r="Y524" s="37"/>
      <c r="Z524" s="37"/>
    </row>
    <row r="525" spans="1:26">
      <c r="A525" s="1">
        <v>1914.01</v>
      </c>
      <c r="B525" s="11">
        <v>8.3699999999999992</v>
      </c>
      <c r="C525" s="4">
        <v>0.47499999999999998</v>
      </c>
      <c r="D525" s="11">
        <v>0.62080000000000002</v>
      </c>
      <c r="E525" s="11">
        <v>10</v>
      </c>
      <c r="F525" s="4">
        <f t="shared" si="116"/>
        <v>1914.0416666666276</v>
      </c>
      <c r="G525" s="22">
        <v>4.16</v>
      </c>
      <c r="H525" s="4">
        <f t="shared" si="113"/>
        <v>255.03389999999999</v>
      </c>
      <c r="I525" s="4">
        <f t="shared" si="114"/>
        <v>14.473250000000002</v>
      </c>
      <c r="J525" s="33">
        <f t="shared" si="117"/>
        <v>2194.6720198473545</v>
      </c>
      <c r="K525" s="4">
        <f t="shared" si="118"/>
        <v>18.915776000000001</v>
      </c>
      <c r="L525" s="33">
        <f t="shared" si="115"/>
        <v>162.77806331197584</v>
      </c>
      <c r="M525" s="15">
        <f t="shared" si="107"/>
        <v>11.636092105046137</v>
      </c>
      <c r="N525" s="6"/>
      <c r="O525" s="7">
        <f t="shared" si="108"/>
        <v>14.875360055450978</v>
      </c>
      <c r="P525" s="7"/>
      <c r="Q525" s="46">
        <f t="shared" si="109"/>
        <v>6.3421527429306582E-2</v>
      </c>
      <c r="R525" s="22">
        <f t="shared" si="119"/>
        <v>1.0029258782902253</v>
      </c>
      <c r="S525" s="22">
        <f t="shared" si="120"/>
        <v>7.138057657892185</v>
      </c>
      <c r="T525" s="39">
        <f t="shared" si="110"/>
        <v>1.4197189323069459E-2</v>
      </c>
      <c r="U525" s="39">
        <f t="shared" si="111"/>
        <v>-9.626065077590007E-3</v>
      </c>
      <c r="V525" s="39">
        <f t="shared" si="112"/>
        <v>2.3823254400659466E-2</v>
      </c>
      <c r="Y525" s="37"/>
      <c r="Z525" s="37"/>
    </row>
    <row r="526" spans="1:26">
      <c r="A526" s="1">
        <v>1914.02</v>
      </c>
      <c r="B526" s="11">
        <v>8.48</v>
      </c>
      <c r="C526" s="4">
        <v>0.47</v>
      </c>
      <c r="D526" s="11">
        <v>0.61170000000000002</v>
      </c>
      <c r="E526" s="11">
        <v>9.9</v>
      </c>
      <c r="F526" s="4">
        <f t="shared" si="116"/>
        <v>1914.1249999999609</v>
      </c>
      <c r="G526" s="22">
        <f>G525*11/12+G537*1/12</f>
        <v>4.166666666666667</v>
      </c>
      <c r="H526" s="4">
        <f t="shared" si="113"/>
        <v>260.9955555555556</v>
      </c>
      <c r="I526" s="4">
        <f t="shared" si="114"/>
        <v>14.465555555555556</v>
      </c>
      <c r="J526" s="33">
        <f t="shared" si="117"/>
        <v>2256.3480341949471</v>
      </c>
      <c r="K526" s="4">
        <f t="shared" si="118"/>
        <v>18.826766666666671</v>
      </c>
      <c r="L526" s="33">
        <f t="shared" si="115"/>
        <v>162.76038826851996</v>
      </c>
      <c r="M526" s="15">
        <f t="shared" si="107"/>
        <v>11.910233879798245</v>
      </c>
      <c r="N526" s="6"/>
      <c r="O526" s="7">
        <f t="shared" si="108"/>
        <v>15.242178170369366</v>
      </c>
      <c r="P526" s="7"/>
      <c r="Q526" s="46">
        <f t="shared" si="109"/>
        <v>5.804232722367722E-2</v>
      </c>
      <c r="R526" s="22">
        <f t="shared" si="119"/>
        <v>1.0029316012375706</v>
      </c>
      <c r="S526" s="22">
        <f t="shared" si="120"/>
        <v>7.2312552988159471</v>
      </c>
      <c r="T526" s="39">
        <f t="shared" si="110"/>
        <v>1.2940338427729792E-2</v>
      </c>
      <c r="U526" s="39">
        <f t="shared" si="111"/>
        <v>-9.8679797779215317E-3</v>
      </c>
      <c r="V526" s="39">
        <f t="shared" si="112"/>
        <v>2.2808318205651323E-2</v>
      </c>
      <c r="Y526" s="37"/>
      <c r="Z526" s="37"/>
    </row>
    <row r="527" spans="1:26">
      <c r="A527" s="1">
        <v>1914.03</v>
      </c>
      <c r="B527" s="11">
        <v>8.32</v>
      </c>
      <c r="C527" s="4">
        <v>0.46500000000000002</v>
      </c>
      <c r="D527" s="11">
        <v>0.60250000000000004</v>
      </c>
      <c r="E527" s="11">
        <v>9.9</v>
      </c>
      <c r="F527" s="4">
        <f t="shared" si="116"/>
        <v>1914.2083333332941</v>
      </c>
      <c r="G527" s="22">
        <f>G525*10/12+G537*2/12</f>
        <v>4.1733333333333338</v>
      </c>
      <c r="H527" s="4">
        <f t="shared" si="113"/>
        <v>256.07111111111112</v>
      </c>
      <c r="I527" s="4">
        <f t="shared" si="114"/>
        <v>14.311666666666667</v>
      </c>
      <c r="J527" s="33">
        <f t="shared" si="117"/>
        <v>2224.0859824088457</v>
      </c>
      <c r="K527" s="4">
        <f t="shared" si="118"/>
        <v>18.543611111111112</v>
      </c>
      <c r="L527" s="33">
        <f t="shared" si="115"/>
        <v>161.05911110592905</v>
      </c>
      <c r="M527" s="15">
        <f t="shared" si="107"/>
        <v>11.685526018836832</v>
      </c>
      <c r="N527" s="6"/>
      <c r="O527" s="7">
        <f t="shared" si="108"/>
        <v>14.971980169053344</v>
      </c>
      <c r="P527" s="7"/>
      <c r="Q527" s="46">
        <f t="shared" si="109"/>
        <v>6.0737861694664851E-2</v>
      </c>
      <c r="R527" s="22">
        <f t="shared" si="119"/>
        <v>1.002937324112795</v>
      </c>
      <c r="S527" s="22">
        <f t="shared" si="120"/>
        <v>7.2524544557991462</v>
      </c>
      <c r="T527" s="39">
        <f t="shared" si="110"/>
        <v>1.3547488395359464E-2</v>
      </c>
      <c r="U527" s="39">
        <f t="shared" si="111"/>
        <v>-9.1129440450385957E-3</v>
      </c>
      <c r="V527" s="39">
        <f t="shared" si="112"/>
        <v>2.2660432440398059E-2</v>
      </c>
      <c r="Y527" s="37"/>
      <c r="Z527" s="37"/>
    </row>
    <row r="528" spans="1:26">
      <c r="A528" s="1">
        <v>1914.04</v>
      </c>
      <c r="B528" s="11">
        <v>8.1199999999999992</v>
      </c>
      <c r="C528" s="4">
        <v>0.46</v>
      </c>
      <c r="D528" s="11">
        <v>0.59330000000000005</v>
      </c>
      <c r="E528" s="11">
        <v>9.8000000000000007</v>
      </c>
      <c r="F528" s="4">
        <f t="shared" si="116"/>
        <v>1914.2916666666274</v>
      </c>
      <c r="G528" s="22">
        <f>G525*9/12+G537*3/12</f>
        <v>4.18</v>
      </c>
      <c r="H528" s="4">
        <f t="shared" si="113"/>
        <v>252.46571428571428</v>
      </c>
      <c r="I528" s="4">
        <f t="shared" si="114"/>
        <v>14.302244897959186</v>
      </c>
      <c r="J528" s="33">
        <f t="shared" si="117"/>
        <v>2203.1233391901301</v>
      </c>
      <c r="K528" s="4">
        <f t="shared" si="118"/>
        <v>18.44678673469388</v>
      </c>
      <c r="L528" s="33">
        <f t="shared" si="115"/>
        <v>160.97451688934783</v>
      </c>
      <c r="M528" s="15">
        <f t="shared" si="107"/>
        <v>11.522662536200237</v>
      </c>
      <c r="N528" s="6"/>
      <c r="O528" s="7">
        <f t="shared" si="108"/>
        <v>14.781642625967594</v>
      </c>
      <c r="P528" s="7"/>
      <c r="Q528" s="46">
        <f t="shared" si="109"/>
        <v>6.2010776197820104E-2</v>
      </c>
      <c r="R528" s="22">
        <f t="shared" si="119"/>
        <v>1.0029430469159344</v>
      </c>
      <c r="S528" s="22">
        <f t="shared" si="120"/>
        <v>7.3479792780587969</v>
      </c>
      <c r="T528" s="39">
        <f t="shared" si="110"/>
        <v>1.3276523399382789E-2</v>
      </c>
      <c r="U528" s="39">
        <f t="shared" si="111"/>
        <v>-9.3620167725330106E-3</v>
      </c>
      <c r="V528" s="39">
        <f t="shared" si="112"/>
        <v>2.26385401719158E-2</v>
      </c>
      <c r="Y528" s="37"/>
      <c r="Z528" s="37"/>
    </row>
    <row r="529" spans="1:26">
      <c r="A529" s="1">
        <v>1914.05</v>
      </c>
      <c r="B529" s="11">
        <v>8.17</v>
      </c>
      <c r="C529" s="4">
        <v>0.45500000000000002</v>
      </c>
      <c r="D529" s="11">
        <v>0.58420000000000005</v>
      </c>
      <c r="E529" s="11">
        <v>9.9</v>
      </c>
      <c r="F529" s="4">
        <f t="shared" si="116"/>
        <v>1914.3749999999607</v>
      </c>
      <c r="G529" s="22">
        <f>G525*8/12+G537*4/12</f>
        <v>4.1866666666666665</v>
      </c>
      <c r="H529" s="4">
        <f t="shared" si="113"/>
        <v>251.45444444444448</v>
      </c>
      <c r="I529" s="4">
        <f t="shared" si="114"/>
        <v>14.003888888888891</v>
      </c>
      <c r="J529" s="33">
        <f t="shared" si="117"/>
        <v>2204.4822260750075</v>
      </c>
      <c r="K529" s="4">
        <f t="shared" si="118"/>
        <v>17.980377777777779</v>
      </c>
      <c r="L529" s="33">
        <f t="shared" si="115"/>
        <v>157.63262135532671</v>
      </c>
      <c r="M529" s="15">
        <f t="shared" si="107"/>
        <v>11.479008694164483</v>
      </c>
      <c r="N529" s="6"/>
      <c r="O529" s="7">
        <f t="shared" si="108"/>
        <v>14.742681655780235</v>
      </c>
      <c r="P529" s="7"/>
      <c r="Q529" s="46">
        <f t="shared" si="109"/>
        <v>6.5677718833512616E-2</v>
      </c>
      <c r="R529" s="22">
        <f t="shared" si="119"/>
        <v>1.0029487696470247</v>
      </c>
      <c r="S529" s="22">
        <f t="shared" si="120"/>
        <v>7.2951642740355656</v>
      </c>
      <c r="T529" s="39">
        <f t="shared" si="110"/>
        <v>1.339102029937167E-2</v>
      </c>
      <c r="U529" s="39">
        <f t="shared" si="111"/>
        <v>-8.1817421083246744E-3</v>
      </c>
      <c r="V529" s="39">
        <f t="shared" si="112"/>
        <v>2.1572762407696344E-2</v>
      </c>
      <c r="Y529" s="37"/>
      <c r="Z529" s="37"/>
    </row>
    <row r="530" spans="1:26">
      <c r="A530" s="1">
        <v>1914.06</v>
      </c>
      <c r="B530" s="11">
        <v>8.1300000000000008</v>
      </c>
      <c r="C530" s="4">
        <v>0.45</v>
      </c>
      <c r="D530" s="11">
        <v>0.57499999999999996</v>
      </c>
      <c r="E530" s="11">
        <v>9.9</v>
      </c>
      <c r="F530" s="4">
        <f t="shared" si="116"/>
        <v>1914.4583333332939</v>
      </c>
      <c r="G530" s="22">
        <f>G525*7/12+G537*5/12</f>
        <v>4.1933333333333334</v>
      </c>
      <c r="H530" s="4">
        <f t="shared" si="113"/>
        <v>250.22333333333339</v>
      </c>
      <c r="I530" s="4">
        <f t="shared" si="114"/>
        <v>13.850000000000003</v>
      </c>
      <c r="J530" s="33">
        <f t="shared" si="117"/>
        <v>2203.8076599103579</v>
      </c>
      <c r="K530" s="4">
        <f t="shared" si="118"/>
        <v>17.697222222222223</v>
      </c>
      <c r="L530" s="33">
        <f t="shared" si="115"/>
        <v>155.86585540571409</v>
      </c>
      <c r="M530" s="15">
        <f t="shared" si="107"/>
        <v>11.428715168831888</v>
      </c>
      <c r="N530" s="6"/>
      <c r="O530" s="7">
        <f t="shared" si="108"/>
        <v>14.694917610765895</v>
      </c>
      <c r="P530" s="7"/>
      <c r="Q530" s="46">
        <f t="shared" si="109"/>
        <v>6.5994415246006161E-2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c r="A531" s="1">
        <v>1914.07</v>
      </c>
      <c r="B531" s="11">
        <v>7.68</v>
      </c>
      <c r="C531" s="4">
        <v>0.44500000000000001</v>
      </c>
      <c r="D531" s="11">
        <v>0.56579999999999997</v>
      </c>
      <c r="E531" s="11">
        <v>10</v>
      </c>
      <c r="F531" s="4">
        <f t="shared" si="116"/>
        <v>1914.5416666666272</v>
      </c>
      <c r="G531" s="22">
        <f>G525*6/12+G537*6/12</f>
        <v>4.2</v>
      </c>
      <c r="H531" s="4">
        <f t="shared" si="113"/>
        <v>234.00960000000003</v>
      </c>
      <c r="I531" s="4">
        <f t="shared" si="114"/>
        <v>13.559150000000002</v>
      </c>
      <c r="J531" s="33">
        <f t="shared" si="117"/>
        <v>2070.9591252822747</v>
      </c>
      <c r="K531" s="4">
        <f t="shared" si="118"/>
        <v>17.239926000000004</v>
      </c>
      <c r="L531" s="33">
        <f t="shared" si="115"/>
        <v>152.5714418079051</v>
      </c>
      <c r="M531" s="15">
        <f t="shared" si="107"/>
        <v>10.694345183040141</v>
      </c>
      <c r="N531" s="6"/>
      <c r="O531" s="7">
        <f t="shared" si="108"/>
        <v>13.7698496992573</v>
      </c>
      <c r="P531" s="7"/>
      <c r="Q531" s="46">
        <f t="shared" si="109"/>
        <v>7.2962291281210095E-2</v>
      </c>
      <c r="R531" s="22">
        <f t="shared" si="119"/>
        <v>1.0029602148931998</v>
      </c>
      <c r="S531" s="22">
        <f t="shared" si="120"/>
        <v>7.2649101651020604</v>
      </c>
      <c r="T531" s="39">
        <f t="shared" si="110"/>
        <v>2.6735809697336244E-2</v>
      </c>
      <c r="U531" s="39">
        <f t="shared" si="111"/>
        <v>-7.4237590536836429E-3</v>
      </c>
      <c r="V531" s="39">
        <f t="shared" si="112"/>
        <v>3.4159568751019886E-2</v>
      </c>
      <c r="Y531" s="37"/>
      <c r="Z531" s="37"/>
    </row>
    <row r="532" spans="1:26">
      <c r="A532" s="1">
        <v>1914.08</v>
      </c>
      <c r="B532" s="11">
        <v>7.68</v>
      </c>
      <c r="C532" s="4">
        <v>0.44</v>
      </c>
      <c r="D532" s="11">
        <v>0.55669999999999997</v>
      </c>
      <c r="E532" s="11">
        <v>10.199999999999999</v>
      </c>
      <c r="F532" s="4">
        <f t="shared" si="116"/>
        <v>1914.6249999999604</v>
      </c>
      <c r="G532" s="22">
        <f>G525*5/12+G537*7/12</f>
        <v>4.206666666666667</v>
      </c>
      <c r="H532" s="4">
        <f t="shared" si="113"/>
        <v>229.42117647058831</v>
      </c>
      <c r="I532" s="4">
        <f t="shared" si="114"/>
        <v>13.143921568627453</v>
      </c>
      <c r="J532" s="33">
        <f t="shared" si="117"/>
        <v>2040.045604842587</v>
      </c>
      <c r="K532" s="4">
        <f t="shared" si="118"/>
        <v>16.630048039215691</v>
      </c>
      <c r="L532" s="33">
        <f t="shared" si="115"/>
        <v>147.87674325727448</v>
      </c>
      <c r="M532" s="15">
        <f t="shared" si="107"/>
        <v>10.492046265076439</v>
      </c>
      <c r="N532" s="6"/>
      <c r="O532" s="7">
        <f t="shared" si="108"/>
        <v>13.528140067051343</v>
      </c>
      <c r="P532" s="7"/>
      <c r="Q532" s="46">
        <f t="shared" si="109"/>
        <v>7.5527102476564772E-2</v>
      </c>
      <c r="R532" s="22">
        <f t="shared" si="119"/>
        <v>1.0029659374083564</v>
      </c>
      <c r="S532" s="22">
        <f t="shared" si="120"/>
        <v>7.1435449611476036</v>
      </c>
      <c r="T532" s="39">
        <f t="shared" si="110"/>
        <v>3.2862520619821423E-2</v>
      </c>
      <c r="U532" s="39">
        <f t="shared" si="111"/>
        <v>-4.7036406680173171E-3</v>
      </c>
      <c r="V532" s="39">
        <f t="shared" si="112"/>
        <v>3.756616128783874E-2</v>
      </c>
      <c r="Y532" s="37"/>
      <c r="Z532" s="37"/>
    </row>
    <row r="533" spans="1:26">
      <c r="A533" s="1">
        <v>1914.09</v>
      </c>
      <c r="B533" s="11">
        <v>7.68</v>
      </c>
      <c r="C533" s="4">
        <v>0.435</v>
      </c>
      <c r="D533" s="11">
        <v>0.54749999999999999</v>
      </c>
      <c r="E533" s="11">
        <v>10.199999999999999</v>
      </c>
      <c r="F533" s="4">
        <f t="shared" si="116"/>
        <v>1914.7083333332937</v>
      </c>
      <c r="G533" s="22">
        <f>G525*4/12+G537*8/12</f>
        <v>4.2133333333333329</v>
      </c>
      <c r="H533" s="4">
        <f t="shared" si="113"/>
        <v>229.42117647058831</v>
      </c>
      <c r="I533" s="4">
        <f t="shared" si="114"/>
        <v>12.994558823529415</v>
      </c>
      <c r="J533" s="33">
        <f t="shared" si="117"/>
        <v>2049.6747263498191</v>
      </c>
      <c r="K533" s="4">
        <f t="shared" si="118"/>
        <v>16.355220588235298</v>
      </c>
      <c r="L533" s="33">
        <f t="shared" si="115"/>
        <v>146.11938967142262</v>
      </c>
      <c r="M533" s="15">
        <f t="shared" si="107"/>
        <v>10.500497301802133</v>
      </c>
      <c r="N533" s="6"/>
      <c r="O533" s="7">
        <f t="shared" si="108"/>
        <v>13.558230015308228</v>
      </c>
      <c r="P533" s="7"/>
      <c r="Q533" s="46">
        <f t="shared" si="109"/>
        <v>7.4202323100274983E-2</v>
      </c>
      <c r="R533" s="22">
        <f t="shared" si="119"/>
        <v>1.0029716598516059</v>
      </c>
      <c r="S533" s="22">
        <f t="shared" si="120"/>
        <v>7.1647322683761461</v>
      </c>
      <c r="T533" s="39">
        <f t="shared" si="110"/>
        <v>3.1277377894172398E-2</v>
      </c>
      <c r="U533" s="39">
        <f t="shared" si="111"/>
        <v>-5.1200046587526193E-3</v>
      </c>
      <c r="V533" s="39">
        <f t="shared" si="112"/>
        <v>3.6397382552925017E-2</v>
      </c>
      <c r="Y533" s="37"/>
      <c r="Z533" s="37"/>
    </row>
    <row r="534" spans="1:26">
      <c r="A534" s="1">
        <v>1914.1</v>
      </c>
      <c r="B534" s="11">
        <v>7.68</v>
      </c>
      <c r="C534" s="4">
        <v>0.43</v>
      </c>
      <c r="D534" s="11">
        <v>0.5383</v>
      </c>
      <c r="E534" s="11">
        <v>10.1</v>
      </c>
      <c r="F534" s="4">
        <f t="shared" si="116"/>
        <v>1914.791666666627</v>
      </c>
      <c r="G534" s="22">
        <f>G525*3/12+G537*9/12</f>
        <v>4.2200000000000006</v>
      </c>
      <c r="H534" s="4">
        <f t="shared" si="113"/>
        <v>231.6926732673268</v>
      </c>
      <c r="I534" s="4">
        <f t="shared" si="114"/>
        <v>12.972376237623765</v>
      </c>
      <c r="J534" s="33">
        <f t="shared" si="117"/>
        <v>2079.6265918396798</v>
      </c>
      <c r="K534" s="4">
        <f t="shared" si="118"/>
        <v>16.23960495049505</v>
      </c>
      <c r="L534" s="33">
        <f t="shared" si="115"/>
        <v>145.76341072751293</v>
      </c>
      <c r="M534" s="15">
        <f t="shared" si="107"/>
        <v>10.612759466126226</v>
      </c>
      <c r="N534" s="6"/>
      <c r="O534" s="7">
        <f t="shared" si="108"/>
        <v>13.722477893212874</v>
      </c>
      <c r="P534" s="7"/>
      <c r="Q534" s="46">
        <f t="shared" si="109"/>
        <v>7.2122747418878586E-2</v>
      </c>
      <c r="R534" s="22">
        <f t="shared" si="119"/>
        <v>1.002977382222985</v>
      </c>
      <c r="S534" s="22">
        <f t="shared" si="120"/>
        <v>7.2571721622947472</v>
      </c>
      <c r="T534" s="39">
        <f t="shared" si="110"/>
        <v>2.8350805783321498E-2</v>
      </c>
      <c r="U534" s="39">
        <f t="shared" si="111"/>
        <v>-6.5139247002863332E-3</v>
      </c>
      <c r="V534" s="39">
        <f t="shared" si="112"/>
        <v>3.4864730483607831E-2</v>
      </c>
      <c r="Y534" s="37"/>
      <c r="Z534" s="37"/>
    </row>
    <row r="535" spans="1:26">
      <c r="A535" s="1">
        <v>1914.11</v>
      </c>
      <c r="B535" s="11">
        <v>7.68</v>
      </c>
      <c r="C535" s="4">
        <v>0.42499999999999999</v>
      </c>
      <c r="D535" s="11">
        <v>0.5292</v>
      </c>
      <c r="E535" s="11">
        <v>10.199999999999999</v>
      </c>
      <c r="F535" s="4">
        <f t="shared" si="116"/>
        <v>1914.8749999999602</v>
      </c>
      <c r="G535" s="22">
        <f>G525*2/12+G537*10/12</f>
        <v>4.2266666666666666</v>
      </c>
      <c r="H535" s="4">
        <f t="shared" si="113"/>
        <v>229.42117647058831</v>
      </c>
      <c r="I535" s="4">
        <f t="shared" si="114"/>
        <v>12.695833333333335</v>
      </c>
      <c r="J535" s="33">
        <f t="shared" si="117"/>
        <v>2068.7343652719433</v>
      </c>
      <c r="K535" s="4">
        <f t="shared" si="118"/>
        <v>15.808552941176474</v>
      </c>
      <c r="L535" s="33">
        <f t="shared" si="115"/>
        <v>142.54872735701983</v>
      </c>
      <c r="M535" s="15">
        <f t="shared" si="107"/>
        <v>10.516917642992125</v>
      </c>
      <c r="N535" s="6"/>
      <c r="O535" s="7">
        <f t="shared" si="108"/>
        <v>13.617092303207151</v>
      </c>
      <c r="P535" s="7"/>
      <c r="Q535" s="46">
        <f t="shared" si="109"/>
        <v>7.1602652010321011E-2</v>
      </c>
      <c r="R535" s="22">
        <f t="shared" si="119"/>
        <v>1.0029831045225286</v>
      </c>
      <c r="S535" s="22">
        <f t="shared" si="120"/>
        <v>7.2074189539771609</v>
      </c>
      <c r="T535" s="39">
        <f t="shared" si="110"/>
        <v>3.4988066159721054E-2</v>
      </c>
      <c r="U535" s="39">
        <f t="shared" si="111"/>
        <v>-5.371128359994537E-3</v>
      </c>
      <c r="V535" s="39">
        <f t="shared" si="112"/>
        <v>4.0359194519715591E-2</v>
      </c>
      <c r="Y535" s="37"/>
      <c r="Z535" s="37"/>
    </row>
    <row r="536" spans="1:26">
      <c r="A536" s="1">
        <v>1914.12</v>
      </c>
      <c r="B536" s="11">
        <v>7.35</v>
      </c>
      <c r="C536" s="4">
        <v>0.42</v>
      </c>
      <c r="D536" s="11">
        <v>0.52</v>
      </c>
      <c r="E536" s="11">
        <v>10.1</v>
      </c>
      <c r="F536" s="4">
        <f t="shared" si="116"/>
        <v>1914.9583333332935</v>
      </c>
      <c r="G536" s="22">
        <f>G525*1/12+G537*11/12</f>
        <v>4.2333333333333334</v>
      </c>
      <c r="H536" s="4">
        <f t="shared" si="113"/>
        <v>221.73712871287131</v>
      </c>
      <c r="I536" s="4">
        <f t="shared" si="114"/>
        <v>12.670693069306934</v>
      </c>
      <c r="J536" s="33">
        <f t="shared" si="117"/>
        <v>2008.967016460907</v>
      </c>
      <c r="K536" s="4">
        <f t="shared" si="118"/>
        <v>15.68752475247525</v>
      </c>
      <c r="L536" s="33">
        <f t="shared" si="115"/>
        <v>142.13099980403695</v>
      </c>
      <c r="M536" s="15">
        <f t="shared" si="107"/>
        <v>10.172217991997863</v>
      </c>
      <c r="N536" s="6"/>
      <c r="O536" s="7">
        <f t="shared" si="108"/>
        <v>13.191719327709952</v>
      </c>
      <c r="P536" s="7"/>
      <c r="Q536" s="46">
        <f t="shared" si="109"/>
        <v>7.3754825935587423E-2</v>
      </c>
      <c r="R536" s="22">
        <f t="shared" si="119"/>
        <v>1.0029888267502722</v>
      </c>
      <c r="S536" s="22">
        <f t="shared" si="120"/>
        <v>7.3004928978372465</v>
      </c>
      <c r="T536" s="39">
        <f t="shared" si="110"/>
        <v>4.3359350795322049E-2</v>
      </c>
      <c r="U536" s="39">
        <f t="shared" si="111"/>
        <v>-6.7650081812419272E-3</v>
      </c>
      <c r="V536" s="39">
        <f t="shared" si="112"/>
        <v>5.0124358976563976E-2</v>
      </c>
      <c r="Y536" s="37"/>
      <c r="Z536" s="37"/>
    </row>
    <row r="537" spans="1:26">
      <c r="A537" s="1">
        <v>1915.01</v>
      </c>
      <c r="B537" s="11">
        <v>7.48</v>
      </c>
      <c r="C537" s="4">
        <v>0.42080000000000001</v>
      </c>
      <c r="D537" s="11">
        <v>0.55000000000000004</v>
      </c>
      <c r="E537" s="11">
        <v>10.1</v>
      </c>
      <c r="F537" s="4">
        <f t="shared" si="116"/>
        <v>1915.0416666666267</v>
      </c>
      <c r="G537" s="22">
        <v>4.24</v>
      </c>
      <c r="H537" s="4">
        <f t="shared" si="113"/>
        <v>225.65900990099016</v>
      </c>
      <c r="I537" s="4">
        <f t="shared" si="114"/>
        <v>12.694827722772279</v>
      </c>
      <c r="J537" s="33">
        <f t="shared" si="117"/>
        <v>2054.0844979371627</v>
      </c>
      <c r="K537" s="4">
        <f t="shared" si="118"/>
        <v>16.592574257425746</v>
      </c>
      <c r="L537" s="33">
        <f t="shared" si="115"/>
        <v>151.03562484832079</v>
      </c>
      <c r="M537" s="15">
        <f t="shared" si="107"/>
        <v>10.359834197757268</v>
      </c>
      <c r="N537" s="6"/>
      <c r="O537" s="7">
        <f t="shared" si="108"/>
        <v>13.455503012706059</v>
      </c>
      <c r="P537" s="7"/>
      <c r="Q537" s="46">
        <f t="shared" si="109"/>
        <v>7.1907823631394724E-2</v>
      </c>
      <c r="R537" s="22">
        <f t="shared" si="119"/>
        <v>1.0048142824374222</v>
      </c>
      <c r="S537" s="22">
        <f t="shared" si="120"/>
        <v>7.3223128063004754</v>
      </c>
      <c r="T537" s="39">
        <f t="shared" si="110"/>
        <v>4.5725557855251564E-2</v>
      </c>
      <c r="U537" s="39">
        <f t="shared" si="111"/>
        <v>-6.6053778011641029E-3</v>
      </c>
      <c r="V537" s="39">
        <f t="shared" si="112"/>
        <v>5.2330935656415667E-2</v>
      </c>
      <c r="Y537" s="37"/>
      <c r="Z537" s="37"/>
    </row>
    <row r="538" spans="1:26">
      <c r="A538" s="1">
        <v>1915.02</v>
      </c>
      <c r="B538" s="11">
        <v>7.38</v>
      </c>
      <c r="C538" s="4">
        <v>0.42170000000000002</v>
      </c>
      <c r="D538" s="11">
        <v>0.57999999999999996</v>
      </c>
      <c r="E538" s="11">
        <v>10</v>
      </c>
      <c r="F538" s="4">
        <f t="shared" si="116"/>
        <v>1915.12499999996</v>
      </c>
      <c r="G538" s="22">
        <f>G537*11/12+G549*1/12</f>
        <v>4.2241666666666671</v>
      </c>
      <c r="H538" s="4">
        <f t="shared" si="113"/>
        <v>224.86860000000001</v>
      </c>
      <c r="I538" s="4">
        <f t="shared" si="114"/>
        <v>12.849199000000002</v>
      </c>
      <c r="J538" s="33">
        <f t="shared" si="117"/>
        <v>2056.6364736608307</v>
      </c>
      <c r="K538" s="4">
        <f t="shared" si="118"/>
        <v>17.672600000000003</v>
      </c>
      <c r="L538" s="33">
        <f t="shared" si="115"/>
        <v>161.63267679177264</v>
      </c>
      <c r="M538" s="15">
        <f t="shared" si="107"/>
        <v>10.329786209660687</v>
      </c>
      <c r="N538" s="6"/>
      <c r="O538" s="7">
        <f t="shared" si="108"/>
        <v>13.435767253018033</v>
      </c>
      <c r="P538" s="7"/>
      <c r="Q538" s="46">
        <f t="shared" si="109"/>
        <v>7.1334717986857032E-2</v>
      </c>
      <c r="R538" s="22">
        <f t="shared" si="119"/>
        <v>1.004802029369261</v>
      </c>
      <c r="S538" s="22">
        <f t="shared" si="120"/>
        <v>7.4311401331276112</v>
      </c>
      <c r="T538" s="39">
        <f t="shared" si="110"/>
        <v>4.7544296397374453E-2</v>
      </c>
      <c r="U538" s="39">
        <f t="shared" si="111"/>
        <v>-7.0536965882035396E-3</v>
      </c>
      <c r="V538" s="39">
        <f t="shared" si="112"/>
        <v>5.4597992985577992E-2</v>
      </c>
      <c r="Y538" s="37"/>
      <c r="Z538" s="37"/>
    </row>
    <row r="539" spans="1:26">
      <c r="A539" s="1">
        <v>1915.03</v>
      </c>
      <c r="B539" s="11">
        <v>7.57</v>
      </c>
      <c r="C539" s="4">
        <v>0.42249999999999999</v>
      </c>
      <c r="D539" s="11">
        <v>0.61</v>
      </c>
      <c r="E539" s="11">
        <v>9.9</v>
      </c>
      <c r="F539" s="4">
        <f t="shared" si="116"/>
        <v>1915.2083333332932</v>
      </c>
      <c r="G539" s="22">
        <f>G537*10/12+G549*2/12</f>
        <v>4.2083333333333339</v>
      </c>
      <c r="H539" s="4">
        <f t="shared" si="113"/>
        <v>232.98777777777784</v>
      </c>
      <c r="I539" s="4">
        <f t="shared" si="114"/>
        <v>13.003611111111113</v>
      </c>
      <c r="J539" s="33">
        <f t="shared" si="117"/>
        <v>2140.8049120093392</v>
      </c>
      <c r="K539" s="4">
        <f t="shared" si="118"/>
        <v>18.774444444444445</v>
      </c>
      <c r="L539" s="33">
        <f t="shared" si="115"/>
        <v>172.50871814077894</v>
      </c>
      <c r="M539" s="15">
        <f t="shared" si="107"/>
        <v>10.707013188682811</v>
      </c>
      <c r="N539" s="6"/>
      <c r="O539" s="7">
        <f t="shared" si="108"/>
        <v>13.942381087442413</v>
      </c>
      <c r="P539" s="7"/>
      <c r="Q539" s="46">
        <f t="shared" si="109"/>
        <v>6.8208639007930949E-2</v>
      </c>
      <c r="R539" s="22">
        <f t="shared" si="119"/>
        <v>1.0047897772647538</v>
      </c>
      <c r="S539" s="22">
        <f t="shared" si="120"/>
        <v>7.542247157872711</v>
      </c>
      <c r="T539" s="39">
        <f t="shared" si="110"/>
        <v>4.0445368556087491E-2</v>
      </c>
      <c r="U539" s="39">
        <f t="shared" si="111"/>
        <v>-8.6617252536855815E-3</v>
      </c>
      <c r="V539" s="39">
        <f t="shared" si="112"/>
        <v>4.9107093809773072E-2</v>
      </c>
      <c r="Y539" s="37"/>
      <c r="Z539" s="37"/>
    </row>
    <row r="540" spans="1:26">
      <c r="A540" s="1">
        <v>1915.04</v>
      </c>
      <c r="B540" s="11">
        <v>8.14</v>
      </c>
      <c r="C540" s="4">
        <v>0.42330000000000001</v>
      </c>
      <c r="D540" s="11">
        <v>0.64</v>
      </c>
      <c r="E540" s="11">
        <v>10</v>
      </c>
      <c r="F540" s="4">
        <f t="shared" si="116"/>
        <v>1915.2916666666265</v>
      </c>
      <c r="G540" s="22">
        <f>G537*9/12+G549*3/12</f>
        <v>4.1924999999999999</v>
      </c>
      <c r="H540" s="4">
        <f t="shared" si="113"/>
        <v>248.02580000000006</v>
      </c>
      <c r="I540" s="4">
        <f t="shared" si="114"/>
        <v>12.897951000000003</v>
      </c>
      <c r="J540" s="33">
        <f t="shared" si="117"/>
        <v>2288.857620641596</v>
      </c>
      <c r="K540" s="4">
        <f t="shared" si="118"/>
        <v>19.500800000000005</v>
      </c>
      <c r="L540" s="33">
        <f t="shared" si="115"/>
        <v>179.95932152464638</v>
      </c>
      <c r="M540" s="15">
        <f t="shared" si="107"/>
        <v>11.401123789000183</v>
      </c>
      <c r="N540" s="6"/>
      <c r="O540" s="7">
        <f t="shared" si="108"/>
        <v>14.855567969356281</v>
      </c>
      <c r="P540" s="7"/>
      <c r="Q540" s="46">
        <f t="shared" si="109"/>
        <v>6.3703423729853187E-2</v>
      </c>
      <c r="R540" s="22">
        <f t="shared" si="119"/>
        <v>1.0047775261250353</v>
      </c>
      <c r="S540" s="22">
        <f t="shared" si="120"/>
        <v>7.5025891134162972</v>
      </c>
      <c r="T540" s="39">
        <f t="shared" si="110"/>
        <v>3.3483833698883636E-2</v>
      </c>
      <c r="U540" s="39">
        <f t="shared" si="111"/>
        <v>-7.1251634677615971E-3</v>
      </c>
      <c r="V540" s="39">
        <f t="shared" si="112"/>
        <v>4.0608997166645233E-2</v>
      </c>
      <c r="Y540" s="37"/>
      <c r="Z540" s="37"/>
    </row>
    <row r="541" spans="1:26">
      <c r="A541" s="1">
        <v>1915.05</v>
      </c>
      <c r="B541" s="11">
        <v>7.95</v>
      </c>
      <c r="C541" s="4">
        <v>0.42420000000000002</v>
      </c>
      <c r="D541" s="11">
        <v>0.67</v>
      </c>
      <c r="E541" s="11">
        <v>10.1</v>
      </c>
      <c r="F541" s="4">
        <f t="shared" si="116"/>
        <v>1915.3749999999598</v>
      </c>
      <c r="G541" s="22">
        <f>G537*8/12+G549*4/12</f>
        <v>4.1766666666666667</v>
      </c>
      <c r="H541" s="4">
        <f t="shared" si="113"/>
        <v>239.83811881188123</v>
      </c>
      <c r="I541" s="4">
        <f t="shared" si="114"/>
        <v>12.797400000000003</v>
      </c>
      <c r="J541" s="33">
        <f t="shared" si="117"/>
        <v>2223.1407304097074</v>
      </c>
      <c r="K541" s="4">
        <f t="shared" si="118"/>
        <v>20.212772277227728</v>
      </c>
      <c r="L541" s="33">
        <f t="shared" si="115"/>
        <v>187.35903011000053</v>
      </c>
      <c r="M541" s="15">
        <f t="shared" si="107"/>
        <v>11.026929876471312</v>
      </c>
      <c r="N541" s="6"/>
      <c r="O541" s="7">
        <f t="shared" si="108"/>
        <v>14.376666202260203</v>
      </c>
      <c r="P541" s="7"/>
      <c r="Q541" s="46">
        <f t="shared" si="109"/>
        <v>6.9016953859027008E-2</v>
      </c>
      <c r="R541" s="22">
        <f t="shared" si="119"/>
        <v>1.0047652759512427</v>
      </c>
      <c r="S541" s="22">
        <f t="shared" si="120"/>
        <v>7.463794979119851</v>
      </c>
      <c r="T541" s="39">
        <f t="shared" si="110"/>
        <v>3.9641479282454428E-2</v>
      </c>
      <c r="U541" s="39">
        <f t="shared" si="111"/>
        <v>-6.7483709702291783E-3</v>
      </c>
      <c r="V541" s="39">
        <f t="shared" si="112"/>
        <v>4.6389850252683607E-2</v>
      </c>
      <c r="Y541" s="37"/>
      <c r="Z541" s="37"/>
    </row>
    <row r="542" spans="1:26">
      <c r="A542" s="1">
        <v>1915.06</v>
      </c>
      <c r="B542" s="11">
        <v>8.0399999999999991</v>
      </c>
      <c r="C542" s="4">
        <v>0.42499999999999999</v>
      </c>
      <c r="D542" s="11">
        <v>0.7</v>
      </c>
      <c r="E542" s="11">
        <v>10.1</v>
      </c>
      <c r="F542" s="4">
        <f t="shared" si="116"/>
        <v>1915.458333333293</v>
      </c>
      <c r="G542" s="22">
        <f>G537*7/12+G549*5/12</f>
        <v>4.1608333333333327</v>
      </c>
      <c r="H542" s="4">
        <f t="shared" si="113"/>
        <v>242.55326732673268</v>
      </c>
      <c r="I542" s="4">
        <f t="shared" si="114"/>
        <v>12.821534653465347</v>
      </c>
      <c r="J542" s="33">
        <f t="shared" si="117"/>
        <v>2258.2122901504472</v>
      </c>
      <c r="K542" s="4">
        <f t="shared" si="118"/>
        <v>21.117821782178222</v>
      </c>
      <c r="L542" s="33">
        <f t="shared" si="115"/>
        <v>196.61052277429269</v>
      </c>
      <c r="M542" s="15">
        <f t="shared" si="107"/>
        <v>11.15426218909634</v>
      </c>
      <c r="N542" s="6"/>
      <c r="O542" s="7">
        <f t="shared" si="108"/>
        <v>14.548595263420413</v>
      </c>
      <c r="P542" s="7"/>
      <c r="Q542" s="46">
        <f t="shared" si="109"/>
        <v>6.814004213571459E-2</v>
      </c>
      <c r="R542" s="22">
        <f t="shared" si="119"/>
        <v>1.0047530267445139</v>
      </c>
      <c r="S542" s="22">
        <f t="shared" si="120"/>
        <v>7.4993620218388566</v>
      </c>
      <c r="T542" s="39">
        <f t="shared" si="110"/>
        <v>3.912482048340471E-2</v>
      </c>
      <c r="U542" s="39">
        <f t="shared" si="111"/>
        <v>-7.9249485135145514E-3</v>
      </c>
      <c r="V542" s="39">
        <f t="shared" si="112"/>
        <v>4.7049768996919261E-2</v>
      </c>
      <c r="Y542" s="37"/>
      <c r="Z542" s="37"/>
    </row>
    <row r="543" spans="1:26">
      <c r="A543" s="1">
        <v>1915.07</v>
      </c>
      <c r="B543" s="11">
        <v>8.01</v>
      </c>
      <c r="C543" s="4">
        <v>0.42580000000000001</v>
      </c>
      <c r="D543" s="11">
        <v>0.73</v>
      </c>
      <c r="E543" s="11">
        <v>10.1</v>
      </c>
      <c r="F543" s="4">
        <f t="shared" si="116"/>
        <v>1915.5416666666263</v>
      </c>
      <c r="G543" s="22">
        <f>G537*6/12+G549*6/12</f>
        <v>4.1449999999999996</v>
      </c>
      <c r="H543" s="4">
        <f t="shared" si="113"/>
        <v>241.64821782178223</v>
      </c>
      <c r="I543" s="4">
        <f t="shared" si="114"/>
        <v>12.845669306930695</v>
      </c>
      <c r="J543" s="33">
        <f t="shared" si="117"/>
        <v>2259.7524059121797</v>
      </c>
      <c r="K543" s="4">
        <f t="shared" si="118"/>
        <v>22.022871287128719</v>
      </c>
      <c r="L543" s="33">
        <f t="shared" si="115"/>
        <v>205.9449758197118</v>
      </c>
      <c r="M543" s="15">
        <f t="shared" si="107"/>
        <v>11.1136293939496</v>
      </c>
      <c r="N543" s="6"/>
      <c r="O543" s="7">
        <f t="shared" si="108"/>
        <v>14.499550030038977</v>
      </c>
      <c r="P543" s="7"/>
      <c r="Q543" s="46">
        <f t="shared" si="109"/>
        <v>6.8626153573738385E-2</v>
      </c>
      <c r="R543" s="22">
        <f t="shared" si="119"/>
        <v>1.0047407785059888</v>
      </c>
      <c r="S543" s="22">
        <f t="shared" si="120"/>
        <v>7.5350066900954484</v>
      </c>
      <c r="T543" s="39">
        <f t="shared" si="110"/>
        <v>4.1173118926299823E-2</v>
      </c>
      <c r="U543" s="39">
        <f t="shared" si="111"/>
        <v>-9.0871284395922514E-3</v>
      </c>
      <c r="V543" s="39">
        <f t="shared" si="112"/>
        <v>5.0260247365892075E-2</v>
      </c>
      <c r="Y543" s="37"/>
      <c r="Z543" s="37"/>
    </row>
    <row r="544" spans="1:26">
      <c r="A544" s="1">
        <v>1915.08</v>
      </c>
      <c r="B544" s="11">
        <v>8.35</v>
      </c>
      <c r="C544" s="4">
        <v>0.42670000000000002</v>
      </c>
      <c r="D544" s="11">
        <v>0.76</v>
      </c>
      <c r="E544" s="11">
        <v>10.1</v>
      </c>
      <c r="F544" s="4">
        <f t="shared" si="116"/>
        <v>1915.6249999999595</v>
      </c>
      <c r="G544" s="22">
        <f>G537*5/12+G549*7/12</f>
        <v>4.1291666666666664</v>
      </c>
      <c r="H544" s="4">
        <f t="shared" si="113"/>
        <v>251.90544554455451</v>
      </c>
      <c r="I544" s="4">
        <f t="shared" si="114"/>
        <v>12.872820792079212</v>
      </c>
      <c r="J544" s="33">
        <f t="shared" si="117"/>
        <v>2365.7035728672822</v>
      </c>
      <c r="K544" s="4">
        <f t="shared" si="118"/>
        <v>22.927920792079213</v>
      </c>
      <c r="L544" s="33">
        <f t="shared" si="115"/>
        <v>215.32152279989634</v>
      </c>
      <c r="M544" s="15">
        <f t="shared" si="107"/>
        <v>11.584831641604604</v>
      </c>
      <c r="N544" s="6"/>
      <c r="O544" s="7">
        <f t="shared" si="108"/>
        <v>15.113448857043238</v>
      </c>
      <c r="P544" s="7"/>
      <c r="Q544" s="46">
        <f t="shared" si="109"/>
        <v>6.395924085947774E-2</v>
      </c>
      <c r="R544" s="22">
        <f t="shared" si="119"/>
        <v>1.0047285312368082</v>
      </c>
      <c r="S544" s="22">
        <f t="shared" si="120"/>
        <v>7.5707284878543346</v>
      </c>
      <c r="T544" s="39">
        <f t="shared" si="110"/>
        <v>3.8253007101227032E-2</v>
      </c>
      <c r="U544" s="39">
        <f t="shared" si="111"/>
        <v>-9.1225166993306184E-3</v>
      </c>
      <c r="V544" s="39">
        <f t="shared" si="112"/>
        <v>4.7375523800557651E-2</v>
      </c>
      <c r="Y544" s="37"/>
      <c r="Z544" s="37"/>
    </row>
    <row r="545" spans="1:26">
      <c r="A545" s="1">
        <v>1915.09</v>
      </c>
      <c r="B545" s="11">
        <v>8.66</v>
      </c>
      <c r="C545" s="4">
        <v>0.42749999999999999</v>
      </c>
      <c r="D545" s="11">
        <v>0.79</v>
      </c>
      <c r="E545" s="11">
        <v>10.1</v>
      </c>
      <c r="F545" s="4">
        <f t="shared" si="116"/>
        <v>1915.7083333332928</v>
      </c>
      <c r="G545" s="22">
        <f>G537*4/12+G549*8/12</f>
        <v>4.1133333333333333</v>
      </c>
      <c r="H545" s="4">
        <f t="shared" si="113"/>
        <v>261.25762376237628</v>
      </c>
      <c r="I545" s="4">
        <f t="shared" si="114"/>
        <v>12.896955445544556</v>
      </c>
      <c r="J545" s="33">
        <f t="shared" si="117"/>
        <v>2463.6252851274326</v>
      </c>
      <c r="K545" s="4">
        <f t="shared" si="118"/>
        <v>23.832970297029711</v>
      </c>
      <c r="L545" s="33">
        <f t="shared" si="115"/>
        <v>224.74179852779125</v>
      </c>
      <c r="M545" s="15">
        <f t="shared" si="107"/>
        <v>12.011570757825895</v>
      </c>
      <c r="N545" s="6"/>
      <c r="O545" s="7">
        <f t="shared" si="108"/>
        <v>15.664883714157835</v>
      </c>
      <c r="P545" s="7"/>
      <c r="Q545" s="46">
        <f t="shared" si="109"/>
        <v>6.2216271961368093E-2</v>
      </c>
      <c r="R545" s="22">
        <f t="shared" si="119"/>
        <v>1.0047162849381146</v>
      </c>
      <c r="S545" s="22">
        <f t="shared" si="120"/>
        <v>7.6065269139945473</v>
      </c>
      <c r="T545" s="39">
        <f t="shared" si="110"/>
        <v>3.6855850443499705E-2</v>
      </c>
      <c r="U545" s="39">
        <f t="shared" si="111"/>
        <v>-9.1578431390776371E-3</v>
      </c>
      <c r="V545" s="39">
        <f t="shared" si="112"/>
        <v>4.6013693582577342E-2</v>
      </c>
      <c r="Y545" s="37"/>
      <c r="Z545" s="37"/>
    </row>
    <row r="546" spans="1:26">
      <c r="A546" s="1">
        <v>1915.1</v>
      </c>
      <c r="B546" s="11">
        <v>9.14</v>
      </c>
      <c r="C546" s="4">
        <v>0.42830000000000001</v>
      </c>
      <c r="D546" s="11">
        <v>0.82</v>
      </c>
      <c r="E546" s="11">
        <v>10.199999999999999</v>
      </c>
      <c r="F546" s="4">
        <f t="shared" si="116"/>
        <v>1915.791666666626</v>
      </c>
      <c r="G546" s="22">
        <f>G537*3/12+G549*9/12</f>
        <v>4.0975000000000001</v>
      </c>
      <c r="H546" s="4">
        <f t="shared" si="113"/>
        <v>273.03509803921577</v>
      </c>
      <c r="I546" s="4">
        <f t="shared" si="114"/>
        <v>12.794412745098041</v>
      </c>
      <c r="J546" s="33">
        <f t="shared" si="117"/>
        <v>2584.7394668430929</v>
      </c>
      <c r="K546" s="4">
        <f t="shared" si="118"/>
        <v>24.495490196078435</v>
      </c>
      <c r="L546" s="33">
        <f t="shared" si="115"/>
        <v>231.89128695966477</v>
      </c>
      <c r="M546" s="15">
        <f t="shared" si="107"/>
        <v>12.549076133220161</v>
      </c>
      <c r="N546" s="6"/>
      <c r="O546" s="7">
        <f t="shared" si="108"/>
        <v>16.354096721194868</v>
      </c>
      <c r="P546" s="7"/>
      <c r="Q546" s="46">
        <f t="shared" si="109"/>
        <v>5.9814212715783195E-2</v>
      </c>
      <c r="R546" s="22">
        <f t="shared" si="119"/>
        <v>1.0047040396110525</v>
      </c>
      <c r="S546" s="22">
        <f t="shared" si="120"/>
        <v>7.5674759577779298</v>
      </c>
      <c r="T546" s="39">
        <f t="shared" si="110"/>
        <v>3.5677532122646571E-2</v>
      </c>
      <c r="U546" s="39">
        <f t="shared" si="111"/>
        <v>-8.2164544190062028E-3</v>
      </c>
      <c r="V546" s="39">
        <f t="shared" si="112"/>
        <v>4.3893986541652774E-2</v>
      </c>
      <c r="Y546" s="37"/>
      <c r="Z546" s="37"/>
    </row>
    <row r="547" spans="1:26">
      <c r="A547" s="1">
        <v>1915.11</v>
      </c>
      <c r="B547" s="11">
        <v>9.4600000000000009</v>
      </c>
      <c r="C547" s="4">
        <v>0.42920000000000003</v>
      </c>
      <c r="D547" s="11">
        <v>0.85</v>
      </c>
      <c r="E547" s="11">
        <v>10.3</v>
      </c>
      <c r="F547" s="4">
        <f t="shared" si="116"/>
        <v>1915.8749999999593</v>
      </c>
      <c r="G547" s="22">
        <f>G537*2/12+G549*10/12</f>
        <v>4.081666666666667</v>
      </c>
      <c r="H547" s="4">
        <f t="shared" si="113"/>
        <v>279.85067961165055</v>
      </c>
      <c r="I547" s="4">
        <f t="shared" si="114"/>
        <v>12.69681941747573</v>
      </c>
      <c r="J547" s="33">
        <f t="shared" si="117"/>
        <v>2659.276893277362</v>
      </c>
      <c r="K547" s="4">
        <f t="shared" si="118"/>
        <v>25.145145631067958</v>
      </c>
      <c r="L547" s="33">
        <f t="shared" si="115"/>
        <v>238.94136990335696</v>
      </c>
      <c r="M547" s="15">
        <f t="shared" si="107"/>
        <v>12.857714453559321</v>
      </c>
      <c r="N547" s="6"/>
      <c r="O547" s="7">
        <f t="shared" si="108"/>
        <v>16.740136872288531</v>
      </c>
      <c r="P547" s="7"/>
      <c r="Q547" s="46">
        <f t="shared" si="109"/>
        <v>5.7888719568749331E-2</v>
      </c>
      <c r="R547" s="22">
        <f t="shared" si="119"/>
        <v>1.0046917952567669</v>
      </c>
      <c r="S547" s="22">
        <f t="shared" si="120"/>
        <v>7.5292574152696927</v>
      </c>
      <c r="T547" s="39">
        <f t="shared" si="110"/>
        <v>3.458538094031316E-2</v>
      </c>
      <c r="U547" s="39">
        <f t="shared" si="111"/>
        <v>-8.9507216159639968E-3</v>
      </c>
      <c r="V547" s="39">
        <f t="shared" si="112"/>
        <v>4.3536102556277156E-2</v>
      </c>
      <c r="Y547" s="37"/>
      <c r="Z547" s="37"/>
    </row>
    <row r="548" spans="1:26">
      <c r="A548" s="1">
        <v>1915.12</v>
      </c>
      <c r="B548" s="11">
        <v>9.48</v>
      </c>
      <c r="C548" s="4">
        <v>0.43</v>
      </c>
      <c r="D548" s="11">
        <v>0.88</v>
      </c>
      <c r="E548" s="11">
        <v>10.3</v>
      </c>
      <c r="F548" s="4">
        <f t="shared" si="116"/>
        <v>1915.9583333332926</v>
      </c>
      <c r="G548" s="22">
        <f>G537*1/12+G549*11/12</f>
        <v>4.065833333333333</v>
      </c>
      <c r="H548" s="4">
        <f t="shared" si="113"/>
        <v>280.44233009708739</v>
      </c>
      <c r="I548" s="4">
        <f t="shared" si="114"/>
        <v>12.720485436893204</v>
      </c>
      <c r="J548" s="33">
        <f t="shared" si="117"/>
        <v>2674.9720616925815</v>
      </c>
      <c r="K548" s="4">
        <f t="shared" si="118"/>
        <v>26.032621359223302</v>
      </c>
      <c r="L548" s="33">
        <f t="shared" si="115"/>
        <v>248.30964285753922</v>
      </c>
      <c r="M548" s="15">
        <f t="shared" si="107"/>
        <v>12.878444602185997</v>
      </c>
      <c r="N548" s="6"/>
      <c r="O548" s="7">
        <f t="shared" si="108"/>
        <v>16.74931303094311</v>
      </c>
      <c r="P548" s="7"/>
      <c r="Q548" s="46">
        <f t="shared" si="109"/>
        <v>5.6769648712160482E-2</v>
      </c>
      <c r="R548" s="22">
        <f t="shared" si="119"/>
        <v>1.0046795518764049</v>
      </c>
      <c r="S548" s="22">
        <f t="shared" si="120"/>
        <v>7.5645831494976319</v>
      </c>
      <c r="T548" s="39">
        <f t="shared" si="110"/>
        <v>3.6643430275943523E-2</v>
      </c>
      <c r="U548" s="39">
        <f t="shared" si="111"/>
        <v>-8.4336202922336012E-3</v>
      </c>
      <c r="V548" s="39">
        <f t="shared" si="112"/>
        <v>4.5077050568177124E-2</v>
      </c>
      <c r="Y548" s="37"/>
      <c r="Z548" s="37"/>
    </row>
    <row r="549" spans="1:26">
      <c r="A549" s="1">
        <v>1916.01</v>
      </c>
      <c r="B549" s="11">
        <v>9.33</v>
      </c>
      <c r="C549" s="4">
        <v>0.44080000000000003</v>
      </c>
      <c r="D549" s="11">
        <v>0.93420000000000003</v>
      </c>
      <c r="E549" s="11">
        <v>10.4</v>
      </c>
      <c r="F549" s="4">
        <f t="shared" si="116"/>
        <v>1916.0416666666258</v>
      </c>
      <c r="G549" s="22">
        <v>4.05</v>
      </c>
      <c r="H549" s="4">
        <f t="shared" si="113"/>
        <v>273.35105769230773</v>
      </c>
      <c r="I549" s="4">
        <f t="shared" si="114"/>
        <v>12.91459230769231</v>
      </c>
      <c r="J549" s="33">
        <f t="shared" si="117"/>
        <v>2617.5980277579351</v>
      </c>
      <c r="K549" s="4">
        <f t="shared" si="118"/>
        <v>27.370263461538464</v>
      </c>
      <c r="L549" s="33">
        <f t="shared" si="115"/>
        <v>262.09647133241833</v>
      </c>
      <c r="M549" s="15">
        <f t="shared" si="107"/>
        <v>12.543563692516182</v>
      </c>
      <c r="N549" s="6"/>
      <c r="O549" s="7">
        <f t="shared" si="108"/>
        <v>16.297027766820719</v>
      </c>
      <c r="P549" s="7"/>
      <c r="Q549" s="46">
        <f t="shared" si="109"/>
        <v>5.9986791585310735E-2</v>
      </c>
      <c r="R549" s="22">
        <f t="shared" si="119"/>
        <v>1.0021524623582816</v>
      </c>
      <c r="S549" s="22">
        <f t="shared" si="120"/>
        <v>7.5269052586847662</v>
      </c>
      <c r="T549" s="39">
        <f t="shared" si="110"/>
        <v>4.0882565660646408E-2</v>
      </c>
      <c r="U549" s="39">
        <f t="shared" si="111"/>
        <v>-7.5102573656017357E-3</v>
      </c>
      <c r="V549" s="39">
        <f t="shared" si="112"/>
        <v>4.8392823026248144E-2</v>
      </c>
      <c r="Y549" s="37"/>
      <c r="Z549" s="37"/>
    </row>
    <row r="550" spans="1:26">
      <c r="A550" s="1">
        <v>1916.02</v>
      </c>
      <c r="B550" s="11">
        <v>9.1999999999999993</v>
      </c>
      <c r="C550" s="4">
        <v>0.45169999999999999</v>
      </c>
      <c r="D550" s="11">
        <v>0.98829999999999996</v>
      </c>
      <c r="E550" s="11">
        <v>10.4</v>
      </c>
      <c r="F550" s="4">
        <f t="shared" si="116"/>
        <v>1916.1249999999591</v>
      </c>
      <c r="G550" s="22">
        <f>G549*11/12+G561*1/12</f>
        <v>4.0649999999999995</v>
      </c>
      <c r="H550" s="4">
        <f t="shared" si="113"/>
        <v>269.5423076923077</v>
      </c>
      <c r="I550" s="4">
        <f t="shared" si="114"/>
        <v>13.233941346153847</v>
      </c>
      <c r="J550" s="33">
        <f t="shared" si="117"/>
        <v>2591.6862387782626</v>
      </c>
      <c r="K550" s="4">
        <f t="shared" si="118"/>
        <v>28.955289423076923</v>
      </c>
      <c r="L550" s="33">
        <f t="shared" si="115"/>
        <v>278.40907715049531</v>
      </c>
      <c r="M550" s="15">
        <f t="shared" si="107"/>
        <v>12.354652326458803</v>
      </c>
      <c r="N550" s="6"/>
      <c r="O550" s="7">
        <f t="shared" si="108"/>
        <v>16.034835612136881</v>
      </c>
      <c r="P550" s="7"/>
      <c r="Q550" s="46">
        <f t="shared" si="109"/>
        <v>6.1055799767671379E-2</v>
      </c>
      <c r="R550" s="22">
        <f t="shared" si="119"/>
        <v>1.002165815139745</v>
      </c>
      <c r="S550" s="22">
        <f t="shared" si="120"/>
        <v>7.5431066389284371</v>
      </c>
      <c r="T550" s="39">
        <f t="shared" si="110"/>
        <v>4.2503961003233171E-2</v>
      </c>
      <c r="U550" s="39">
        <f t="shared" si="111"/>
        <v>-7.1870378425568093E-3</v>
      </c>
      <c r="V550" s="39">
        <f t="shared" si="112"/>
        <v>4.969099884578998E-2</v>
      </c>
      <c r="Y550" s="37"/>
      <c r="Z550" s="37"/>
    </row>
    <row r="551" spans="1:26">
      <c r="A551" s="1">
        <v>1916.03</v>
      </c>
      <c r="B551" s="11">
        <v>9.17</v>
      </c>
      <c r="C551" s="4">
        <v>0.46250000000000002</v>
      </c>
      <c r="D551" s="11">
        <v>1.042</v>
      </c>
      <c r="E551" s="11">
        <v>10.5</v>
      </c>
      <c r="F551" s="4">
        <f t="shared" si="116"/>
        <v>1916.2083333332923</v>
      </c>
      <c r="G551" s="22">
        <f>G549*10/12+G561*2/12</f>
        <v>4.08</v>
      </c>
      <c r="H551" s="4">
        <f t="shared" si="113"/>
        <v>266.10466666666673</v>
      </c>
      <c r="I551" s="4">
        <f t="shared" si="114"/>
        <v>13.421309523809528</v>
      </c>
      <c r="J551" s="33">
        <f t="shared" si="117"/>
        <v>2569.3868266443997</v>
      </c>
      <c r="K551" s="4">
        <f t="shared" si="118"/>
        <v>30.237847619047628</v>
      </c>
      <c r="L551" s="33">
        <f t="shared" si="115"/>
        <v>291.96303962524149</v>
      </c>
      <c r="M551" s="15">
        <f t="shared" si="107"/>
        <v>12.177052795748491</v>
      </c>
      <c r="N551" s="6"/>
      <c r="O551" s="7">
        <f t="shared" si="108"/>
        <v>15.786513243251884</v>
      </c>
      <c r="P551" s="7"/>
      <c r="Q551" s="46">
        <f t="shared" si="109"/>
        <v>6.3063591449976877E-2</v>
      </c>
      <c r="R551" s="22">
        <f t="shared" si="119"/>
        <v>1.0021791670939835</v>
      </c>
      <c r="S551" s="22">
        <f t="shared" si="120"/>
        <v>7.4874489124069044</v>
      </c>
      <c r="T551" s="39">
        <f t="shared" si="110"/>
        <v>3.7131876005485731E-2</v>
      </c>
      <c r="U551" s="39">
        <f t="shared" si="111"/>
        <v>-5.3591637132331948E-3</v>
      </c>
      <c r="V551" s="39">
        <f t="shared" si="112"/>
        <v>4.2491039718718926E-2</v>
      </c>
      <c r="Y551" s="37"/>
      <c r="Z551" s="37"/>
    </row>
    <row r="552" spans="1:26">
      <c r="A552" s="1">
        <v>1916.04</v>
      </c>
      <c r="B552" s="11">
        <v>9.07</v>
      </c>
      <c r="C552" s="4">
        <v>0.4733</v>
      </c>
      <c r="D552" s="11">
        <v>1.097</v>
      </c>
      <c r="E552" s="11">
        <v>10.6</v>
      </c>
      <c r="F552" s="4">
        <f t="shared" si="116"/>
        <v>1916.2916666666256</v>
      </c>
      <c r="G552" s="22">
        <f>G549*9/12+G561*3/12</f>
        <v>4.0949999999999998</v>
      </c>
      <c r="H552" s="4">
        <f t="shared" si="113"/>
        <v>260.71971698113214</v>
      </c>
      <c r="I552" s="4">
        <f t="shared" si="114"/>
        <v>13.60514245283019</v>
      </c>
      <c r="J552" s="33">
        <f t="shared" si="117"/>
        <v>2528.3392715417258</v>
      </c>
      <c r="K552" s="4">
        <f t="shared" si="118"/>
        <v>31.533575471698118</v>
      </c>
      <c r="L552" s="33">
        <f t="shared" si="115"/>
        <v>305.79803537831009</v>
      </c>
      <c r="M552" s="15">
        <f t="shared" si="107"/>
        <v>11.906481776593193</v>
      </c>
      <c r="N552" s="6"/>
      <c r="O552" s="7">
        <f t="shared" si="108"/>
        <v>15.418161727089238</v>
      </c>
      <c r="P552" s="7"/>
      <c r="Q552" s="46">
        <f t="shared" si="109"/>
        <v>6.5748722644587365E-2</v>
      </c>
      <c r="R552" s="22">
        <f t="shared" si="119"/>
        <v>1.0021925182219196</v>
      </c>
      <c r="S552" s="22">
        <f t="shared" si="120"/>
        <v>7.4329750758768292</v>
      </c>
      <c r="T552" s="39">
        <f t="shared" si="110"/>
        <v>3.5755982327786873E-2</v>
      </c>
      <c r="U552" s="39">
        <f t="shared" si="111"/>
        <v>-4.6561790108334833E-3</v>
      </c>
      <c r="V552" s="39">
        <f t="shared" si="112"/>
        <v>4.0412161338620356E-2</v>
      </c>
      <c r="Y552" s="37"/>
      <c r="Z552" s="37"/>
    </row>
    <row r="553" spans="1:26">
      <c r="A553" s="1">
        <v>1916.05</v>
      </c>
      <c r="B553" s="11">
        <v>9.27</v>
      </c>
      <c r="C553" s="4">
        <v>0.48420000000000002</v>
      </c>
      <c r="D553" s="11">
        <v>1.151</v>
      </c>
      <c r="E553" s="11">
        <v>10.7</v>
      </c>
      <c r="F553" s="4">
        <f t="shared" si="116"/>
        <v>1916.3749999999588</v>
      </c>
      <c r="G553" s="22">
        <f>G549*8/12+G561*4/12</f>
        <v>4.1099999999999994</v>
      </c>
      <c r="H553" s="4">
        <f t="shared" si="113"/>
        <v>263.97841121495333</v>
      </c>
      <c r="I553" s="4">
        <f t="shared" si="114"/>
        <v>13.788386915887854</v>
      </c>
      <c r="J553" s="33">
        <f t="shared" si="117"/>
        <v>2571.0833650018462</v>
      </c>
      <c r="K553" s="4">
        <f t="shared" si="118"/>
        <v>32.776607476635519</v>
      </c>
      <c r="L553" s="33">
        <f t="shared" si="115"/>
        <v>319.23591727261322</v>
      </c>
      <c r="M553" s="15">
        <f t="shared" si="107"/>
        <v>12.026256671905168</v>
      </c>
      <c r="N553" s="6"/>
      <c r="O553" s="7">
        <f t="shared" si="108"/>
        <v>15.55319389347212</v>
      </c>
      <c r="P553" s="7"/>
      <c r="Q553" s="46">
        <f t="shared" si="109"/>
        <v>6.4579620295514992E-2</v>
      </c>
      <c r="R553" s="22">
        <f t="shared" si="119"/>
        <v>1.002205868524475</v>
      </c>
      <c r="S553" s="22">
        <f t="shared" si="120"/>
        <v>7.3796526446020456</v>
      </c>
      <c r="T553" s="39">
        <f t="shared" si="110"/>
        <v>3.5794006515664334E-2</v>
      </c>
      <c r="U553" s="39">
        <f t="shared" si="111"/>
        <v>-2.8482834417464797E-3</v>
      </c>
      <c r="V553" s="39">
        <f t="shared" si="112"/>
        <v>3.8642289957410814E-2</v>
      </c>
      <c r="Y553" s="37"/>
      <c r="Z553" s="37"/>
    </row>
    <row r="554" spans="1:26">
      <c r="A554" s="1">
        <v>1916.06</v>
      </c>
      <c r="B554" s="11">
        <v>9.36</v>
      </c>
      <c r="C554" s="4">
        <v>0.495</v>
      </c>
      <c r="D554" s="11">
        <v>1.2050000000000001</v>
      </c>
      <c r="E554" s="11">
        <v>10.8</v>
      </c>
      <c r="F554" s="4">
        <f t="shared" si="116"/>
        <v>1916.4583333332921</v>
      </c>
      <c r="G554" s="22">
        <f>G549*7/12+G561*5/12</f>
        <v>4.125</v>
      </c>
      <c r="H554" s="4">
        <f t="shared" si="113"/>
        <v>264.07333333333332</v>
      </c>
      <c r="I554" s="4">
        <f t="shared" si="114"/>
        <v>13.965416666666666</v>
      </c>
      <c r="J554" s="33">
        <f t="shared" si="117"/>
        <v>2583.3428532092021</v>
      </c>
      <c r="K554" s="4">
        <f t="shared" si="118"/>
        <v>33.996620370370373</v>
      </c>
      <c r="L554" s="33">
        <f t="shared" si="115"/>
        <v>332.57779253387702</v>
      </c>
      <c r="M554" s="15">
        <f t="shared" si="107"/>
        <v>11.995961222946585</v>
      </c>
      <c r="N554" s="6"/>
      <c r="O554" s="7">
        <f t="shared" si="108"/>
        <v>15.493035511158213</v>
      </c>
      <c r="P554" s="7"/>
      <c r="Q554" s="46">
        <f t="shared" si="109"/>
        <v>6.5591255170430018E-2</v>
      </c>
      <c r="R554" s="22">
        <f t="shared" si="119"/>
        <v>1.0022192180025706</v>
      </c>
      <c r="S554" s="22">
        <f t="shared" si="120"/>
        <v>7.3274503437581417</v>
      </c>
      <c r="T554" s="39">
        <f t="shared" si="110"/>
        <v>4.1171911916072279E-2</v>
      </c>
      <c r="U554" s="39">
        <f t="shared" si="111"/>
        <v>-1.0460409510723023E-3</v>
      </c>
      <c r="V554" s="39">
        <f t="shared" si="112"/>
        <v>4.2217952867144581E-2</v>
      </c>
      <c r="Y554" s="37"/>
      <c r="Z554" s="37"/>
    </row>
    <row r="555" spans="1:26">
      <c r="A555" s="1">
        <v>1916.07</v>
      </c>
      <c r="B555" s="11">
        <v>9.23</v>
      </c>
      <c r="C555" s="4">
        <v>0.50580000000000003</v>
      </c>
      <c r="D555" s="11">
        <v>1.2589999999999999</v>
      </c>
      <c r="E555" s="11">
        <v>10.8</v>
      </c>
      <c r="F555" s="4">
        <f t="shared" si="116"/>
        <v>1916.5416666666254</v>
      </c>
      <c r="G555" s="22">
        <f>G549*6/12+G561*6/12</f>
        <v>4.1400000000000006</v>
      </c>
      <c r="H555" s="4">
        <f t="shared" si="113"/>
        <v>260.4056481481482</v>
      </c>
      <c r="I555" s="4">
        <f t="shared" si="114"/>
        <v>14.27011666666667</v>
      </c>
      <c r="J555" s="33">
        <f t="shared" si="117"/>
        <v>2559.0964141435588</v>
      </c>
      <c r="K555" s="4">
        <f t="shared" si="118"/>
        <v>35.520120370370371</v>
      </c>
      <c r="L555" s="33">
        <f t="shared" si="115"/>
        <v>349.06851412857418</v>
      </c>
      <c r="M555" s="15">
        <f t="shared" si="107"/>
        <v>11.791165275254562</v>
      </c>
      <c r="N555" s="6"/>
      <c r="O555" s="7">
        <f t="shared" si="108"/>
        <v>15.208320664732774</v>
      </c>
      <c r="P555" s="7"/>
      <c r="Q555" s="46">
        <f t="shared" si="109"/>
        <v>7.0364500962744173E-2</v>
      </c>
      <c r="R555" s="22">
        <f t="shared" si="119"/>
        <v>1.0022325666571259</v>
      </c>
      <c r="S555" s="22">
        <f t="shared" si="120"/>
        <v>7.3437115534739528</v>
      </c>
      <c r="T555" s="39">
        <f t="shared" si="110"/>
        <v>4.8102474134000373E-2</v>
      </c>
      <c r="U555" s="39">
        <f t="shared" si="111"/>
        <v>3.9863792948291454E-4</v>
      </c>
      <c r="V555" s="39">
        <f t="shared" si="112"/>
        <v>4.7703836204517458E-2</v>
      </c>
      <c r="Y555" s="37"/>
      <c r="Z555" s="37"/>
    </row>
    <row r="556" spans="1:26">
      <c r="A556" s="1">
        <v>1916.08</v>
      </c>
      <c r="B556" s="11">
        <v>9.3000000000000007</v>
      </c>
      <c r="C556" s="4">
        <v>0.51670000000000005</v>
      </c>
      <c r="D556" s="11">
        <v>1.3129999999999999</v>
      </c>
      <c r="E556" s="11">
        <v>10.9</v>
      </c>
      <c r="F556" s="4">
        <f t="shared" si="116"/>
        <v>1916.6249999999586</v>
      </c>
      <c r="G556" s="22">
        <f>G549*5/12+G561*7/12</f>
        <v>4.1550000000000002</v>
      </c>
      <c r="H556" s="4">
        <f t="shared" si="113"/>
        <v>259.97339449541289</v>
      </c>
      <c r="I556" s="4">
        <f t="shared" si="114"/>
        <v>14.443898165137616</v>
      </c>
      <c r="J556" s="33">
        <f t="shared" si="117"/>
        <v>2566.6772733711196</v>
      </c>
      <c r="K556" s="4">
        <f t="shared" si="118"/>
        <v>36.703770642201839</v>
      </c>
      <c r="L556" s="33">
        <f t="shared" si="115"/>
        <v>362.37067311142795</v>
      </c>
      <c r="M556" s="15">
        <f t="shared" si="107"/>
        <v>11.732082638874168</v>
      </c>
      <c r="N556" s="6"/>
      <c r="O556" s="7">
        <f t="shared" si="108"/>
        <v>15.109356185858452</v>
      </c>
      <c r="P556" s="7"/>
      <c r="Q556" s="46">
        <f t="shared" si="109"/>
        <v>6.9255463374402956E-2</v>
      </c>
      <c r="R556" s="22">
        <f t="shared" si="119"/>
        <v>1.0022459144890594</v>
      </c>
      <c r="S556" s="22">
        <f t="shared" si="120"/>
        <v>7.292582962706434</v>
      </c>
      <c r="T556" s="39">
        <f t="shared" si="110"/>
        <v>5.2914948266491235E-2</v>
      </c>
      <c r="U556" s="39">
        <f t="shared" si="111"/>
        <v>2.2011150961964709E-3</v>
      </c>
      <c r="V556" s="39">
        <f t="shared" si="112"/>
        <v>5.0713833170294764E-2</v>
      </c>
      <c r="Y556" s="37"/>
      <c r="Z556" s="37"/>
    </row>
    <row r="557" spans="1:26">
      <c r="A557" s="1">
        <v>1916.09</v>
      </c>
      <c r="B557" s="11">
        <v>9.68</v>
      </c>
      <c r="C557" s="4">
        <v>0.52749999999999997</v>
      </c>
      <c r="D557" s="11">
        <v>1.3680000000000001</v>
      </c>
      <c r="E557" s="11">
        <v>11.1</v>
      </c>
      <c r="F557" s="4">
        <f t="shared" si="116"/>
        <v>1916.7083333332919</v>
      </c>
      <c r="G557" s="22">
        <f>G549*4/12+G561*8/12</f>
        <v>4.17</v>
      </c>
      <c r="H557" s="4">
        <f t="shared" si="113"/>
        <v>265.72036036036042</v>
      </c>
      <c r="I557" s="4">
        <f t="shared" si="114"/>
        <v>14.480112612612613</v>
      </c>
      <c r="J557" s="33">
        <f t="shared" si="117"/>
        <v>2635.3295087569572</v>
      </c>
      <c r="K557" s="4">
        <f t="shared" si="118"/>
        <v>37.552216216216223</v>
      </c>
      <c r="L557" s="33">
        <f t="shared" si="115"/>
        <v>372.43086446069395</v>
      </c>
      <c r="M557" s="15">
        <f t="shared" si="107"/>
        <v>11.944552417504479</v>
      </c>
      <c r="N557" s="6"/>
      <c r="O557" s="7">
        <f t="shared" si="108"/>
        <v>15.357396326406255</v>
      </c>
      <c r="P557" s="7"/>
      <c r="Q557" s="46">
        <f t="shared" si="109"/>
        <v>6.8308113769912318E-2</v>
      </c>
      <c r="R557" s="22">
        <f t="shared" si="119"/>
        <v>1.0022592614992878</v>
      </c>
      <c r="S557" s="22">
        <f t="shared" si="120"/>
        <v>7.1772684807973866</v>
      </c>
      <c r="T557" s="39">
        <f t="shared" si="110"/>
        <v>5.1564873103981945E-2</v>
      </c>
      <c r="U557" s="39">
        <f t="shared" si="111"/>
        <v>3.7529242849765332E-3</v>
      </c>
      <c r="V557" s="39">
        <f t="shared" si="112"/>
        <v>4.7811948819005412E-2</v>
      </c>
      <c r="Y557" s="37"/>
      <c r="Z557" s="37"/>
    </row>
    <row r="558" spans="1:26">
      <c r="A558" s="1">
        <v>1916.1</v>
      </c>
      <c r="B558" s="11">
        <v>9.98</v>
      </c>
      <c r="C558" s="4">
        <v>0.5383</v>
      </c>
      <c r="D558" s="11">
        <v>1.4219999999999999</v>
      </c>
      <c r="E558" s="11">
        <v>11.3</v>
      </c>
      <c r="F558" s="4">
        <f t="shared" si="116"/>
        <v>1916.7916666666251</v>
      </c>
      <c r="G558" s="22">
        <f>G549*3/12+G561*9/12</f>
        <v>4.1850000000000005</v>
      </c>
      <c r="H558" s="4">
        <f t="shared" si="113"/>
        <v>269.10672566371682</v>
      </c>
      <c r="I558" s="4">
        <f t="shared" si="114"/>
        <v>14.515045132743364</v>
      </c>
      <c r="J558" s="33">
        <f t="shared" si="117"/>
        <v>2680.910694023346</v>
      </c>
      <c r="K558" s="4">
        <f t="shared" si="118"/>
        <v>38.343663716814163</v>
      </c>
      <c r="L558" s="33">
        <f t="shared" si="115"/>
        <v>381.98947964941868</v>
      </c>
      <c r="M558" s="15">
        <f t="shared" si="107"/>
        <v>12.045741763370803</v>
      </c>
      <c r="N558" s="6"/>
      <c r="O558" s="7">
        <f t="shared" si="108"/>
        <v>15.460165685093655</v>
      </c>
      <c r="P558" s="7"/>
      <c r="Q558" s="46">
        <f t="shared" si="109"/>
        <v>6.7031488912358411E-2</v>
      </c>
      <c r="R558" s="22">
        <f t="shared" si="119"/>
        <v>1.0022726076887278</v>
      </c>
      <c r="S558" s="22">
        <f t="shared" si="120"/>
        <v>7.0661655096744918</v>
      </c>
      <c r="T558" s="39">
        <f t="shared" si="110"/>
        <v>4.7229253159363216E-2</v>
      </c>
      <c r="U558" s="39">
        <f t="shared" si="111"/>
        <v>5.2743940980803927E-3</v>
      </c>
      <c r="V558" s="39">
        <f t="shared" si="112"/>
        <v>4.1954859061282823E-2</v>
      </c>
      <c r="Y558" s="37"/>
      <c r="Z558" s="37"/>
    </row>
    <row r="559" spans="1:26">
      <c r="A559" s="1">
        <v>1916.11</v>
      </c>
      <c r="B559" s="11">
        <v>10.210000000000001</v>
      </c>
      <c r="C559" s="4">
        <v>0.54920000000000002</v>
      </c>
      <c r="D559" s="11">
        <v>1.476</v>
      </c>
      <c r="E559" s="11">
        <v>11.5</v>
      </c>
      <c r="F559" s="4">
        <f t="shared" si="116"/>
        <v>1916.8749999999584</v>
      </c>
      <c r="G559" s="22">
        <f>G549*2/12+G561*10/12</f>
        <v>4.2</v>
      </c>
      <c r="H559" s="4">
        <f t="shared" si="113"/>
        <v>270.52060869565224</v>
      </c>
      <c r="I559" s="4">
        <f t="shared" si="114"/>
        <v>14.551412173913047</v>
      </c>
      <c r="J559" s="33">
        <f t="shared" si="117"/>
        <v>2707.0765723834252</v>
      </c>
      <c r="K559" s="4">
        <f t="shared" si="118"/>
        <v>39.107582608695658</v>
      </c>
      <c r="L559" s="33">
        <f t="shared" si="115"/>
        <v>391.34623122800537</v>
      </c>
      <c r="M559" s="15">
        <f t="shared" si="107"/>
        <v>12.053230403230506</v>
      </c>
      <c r="N559" s="6"/>
      <c r="O559" s="7">
        <f t="shared" si="108"/>
        <v>15.442014290555145</v>
      </c>
      <c r="P559" s="7"/>
      <c r="Q559" s="46">
        <f t="shared" si="109"/>
        <v>6.752161327959097E-2</v>
      </c>
      <c r="R559" s="22">
        <f t="shared" si="119"/>
        <v>1.0022859530582944</v>
      </c>
      <c r="S559" s="22">
        <f t="shared" si="120"/>
        <v>6.9590550164069658</v>
      </c>
      <c r="T559" s="39">
        <f t="shared" si="110"/>
        <v>4.7427884489693817E-2</v>
      </c>
      <c r="U559" s="39">
        <f t="shared" si="111"/>
        <v>6.7664898615287239E-3</v>
      </c>
      <c r="V559" s="39">
        <f t="shared" si="112"/>
        <v>4.0661394628165093E-2</v>
      </c>
      <c r="Y559" s="37"/>
      <c r="Z559" s="37"/>
    </row>
    <row r="560" spans="1:26">
      <c r="A560" s="1">
        <v>1916.12</v>
      </c>
      <c r="B560" s="11">
        <v>9.8000000000000007</v>
      </c>
      <c r="C560" s="4">
        <v>0.56000000000000005</v>
      </c>
      <c r="D560" s="11">
        <v>1.53</v>
      </c>
      <c r="E560" s="11">
        <v>11.6</v>
      </c>
      <c r="F560" s="4">
        <f t="shared" si="116"/>
        <v>1916.9583333332916</v>
      </c>
      <c r="G560" s="22">
        <f>G549*1/12+G561*11/12</f>
        <v>4.2149999999999999</v>
      </c>
      <c r="H560" s="4">
        <f t="shared" si="113"/>
        <v>257.41896551724147</v>
      </c>
      <c r="I560" s="4">
        <f t="shared" si="114"/>
        <v>14.709655172413797</v>
      </c>
      <c r="J560" s="33">
        <f t="shared" si="117"/>
        <v>2588.2360723776933</v>
      </c>
      <c r="K560" s="4">
        <f t="shared" si="118"/>
        <v>40.188879310344838</v>
      </c>
      <c r="L560" s="33">
        <f t="shared" si="115"/>
        <v>404.08175415692557</v>
      </c>
      <c r="M560" s="15">
        <f t="shared" si="107"/>
        <v>11.413559188849499</v>
      </c>
      <c r="N560" s="6"/>
      <c r="O560" s="7">
        <f t="shared" si="108"/>
        <v>14.599793322642684</v>
      </c>
      <c r="P560" s="7"/>
      <c r="Q560" s="46">
        <f t="shared" si="109"/>
        <v>7.1812050346403061E-2</v>
      </c>
      <c r="R560" s="22">
        <f t="shared" si="119"/>
        <v>1.0022992976089014</v>
      </c>
      <c r="S560" s="22">
        <f t="shared" si="120"/>
        <v>6.9148340973536584</v>
      </c>
      <c r="T560" s="39">
        <f t="shared" si="110"/>
        <v>5.4958154235523304E-2</v>
      </c>
      <c r="U560" s="39">
        <f t="shared" si="111"/>
        <v>7.9327507617692472E-3</v>
      </c>
      <c r="V560" s="39">
        <f t="shared" si="112"/>
        <v>4.7025403473754057E-2</v>
      </c>
      <c r="Y560" s="37"/>
      <c r="Z560" s="37"/>
    </row>
    <row r="561" spans="1:26">
      <c r="A561" s="1">
        <v>1917.01</v>
      </c>
      <c r="B561" s="11">
        <v>9.57</v>
      </c>
      <c r="C561" s="4">
        <v>0.57079999999999997</v>
      </c>
      <c r="D561" s="11">
        <v>1.5089999999999999</v>
      </c>
      <c r="E561" s="11">
        <v>11.7</v>
      </c>
      <c r="F561" s="4">
        <f t="shared" si="116"/>
        <v>1917.0416666666249</v>
      </c>
      <c r="G561" s="22">
        <v>4.2300000000000004</v>
      </c>
      <c r="H561" s="4">
        <f t="shared" si="113"/>
        <v>249.22897435897443</v>
      </c>
      <c r="I561" s="4">
        <f t="shared" si="114"/>
        <v>14.865193162393163</v>
      </c>
      <c r="J561" s="33">
        <f t="shared" si="117"/>
        <v>2518.3445186804629</v>
      </c>
      <c r="K561" s="4">
        <f t="shared" si="118"/>
        <v>39.298487179487182</v>
      </c>
      <c r="L561" s="33">
        <f t="shared" si="115"/>
        <v>397.09319526528924</v>
      </c>
      <c r="M561" s="15">
        <f t="shared" si="107"/>
        <v>10.992361427383434</v>
      </c>
      <c r="N561" s="6"/>
      <c r="O561" s="7">
        <f t="shared" si="108"/>
        <v>14.041135988701294</v>
      </c>
      <c r="P561" s="7"/>
      <c r="Q561" s="46">
        <f t="shared" si="109"/>
        <v>7.7000061756415772E-2</v>
      </c>
      <c r="R561" s="22">
        <f t="shared" si="119"/>
        <v>1.0012364045421127</v>
      </c>
      <c r="S561" s="22">
        <f t="shared" si="120"/>
        <v>6.8714963216044431</v>
      </c>
      <c r="T561" s="39">
        <f t="shared" si="110"/>
        <v>5.8801810018853873E-2</v>
      </c>
      <c r="U561" s="39">
        <f t="shared" si="111"/>
        <v>1.0236826164424118E-2</v>
      </c>
      <c r="V561" s="39">
        <f t="shared" si="112"/>
        <v>4.8564983854429755E-2</v>
      </c>
      <c r="Y561" s="37"/>
      <c r="Z561" s="37"/>
    </row>
    <row r="562" spans="1:26">
      <c r="A562" s="1">
        <v>1917.02</v>
      </c>
      <c r="B562" s="11">
        <v>9.0299999999999994</v>
      </c>
      <c r="C562" s="4">
        <v>0.58169999999999999</v>
      </c>
      <c r="D562" s="11">
        <v>1.488</v>
      </c>
      <c r="E562" s="11">
        <v>12</v>
      </c>
      <c r="F562" s="4">
        <f t="shared" si="116"/>
        <v>1917.1249999999582</v>
      </c>
      <c r="G562" s="22">
        <f>G561*11/12+G573*1/12</f>
        <v>4.2583333333333329</v>
      </c>
      <c r="H562" s="4">
        <f t="shared" si="113"/>
        <v>229.28675000000001</v>
      </c>
      <c r="I562" s="4">
        <f t="shared" si="114"/>
        <v>14.770332500000002</v>
      </c>
      <c r="J562" s="33">
        <f t="shared" si="117"/>
        <v>2329.2747711987377</v>
      </c>
      <c r="K562" s="4">
        <f t="shared" si="118"/>
        <v>37.782800000000002</v>
      </c>
      <c r="L562" s="33">
        <f t="shared" si="115"/>
        <v>383.82733771248303</v>
      </c>
      <c r="M562" s="15">
        <f t="shared" si="107"/>
        <v>10.063187738735733</v>
      </c>
      <c r="N562" s="6"/>
      <c r="O562" s="7">
        <f t="shared" si="108"/>
        <v>12.842799550212733</v>
      </c>
      <c r="P562" s="7"/>
      <c r="Q562" s="46">
        <f t="shared" si="109"/>
        <v>8.5531669734137644E-2</v>
      </c>
      <c r="R562" s="22">
        <f t="shared" si="119"/>
        <v>1.0012630192103369</v>
      </c>
      <c r="S562" s="22">
        <f t="shared" si="120"/>
        <v>6.7079924640958959</v>
      </c>
      <c r="T562" s="39">
        <f t="shared" si="110"/>
        <v>7.0221134272459462E-2</v>
      </c>
      <c r="U562" s="39">
        <f t="shared" si="111"/>
        <v>1.3541894569252699E-2</v>
      </c>
      <c r="V562" s="39">
        <f t="shared" si="112"/>
        <v>5.6679239703206763E-2</v>
      </c>
      <c r="Y562" s="37"/>
      <c r="Z562" s="37"/>
    </row>
    <row r="563" spans="1:26">
      <c r="A563" s="1">
        <v>1917.03</v>
      </c>
      <c r="B563" s="11">
        <v>9.31</v>
      </c>
      <c r="C563" s="4">
        <v>0.59250000000000003</v>
      </c>
      <c r="D563" s="11">
        <v>1.468</v>
      </c>
      <c r="E563" s="11">
        <v>12</v>
      </c>
      <c r="F563" s="4">
        <f t="shared" si="116"/>
        <v>1917.2083333332914</v>
      </c>
      <c r="G563" s="22">
        <f>G561*10/12+G573*2/12</f>
        <v>4.2866666666666671</v>
      </c>
      <c r="H563" s="4">
        <f t="shared" si="113"/>
        <v>236.39641666666671</v>
      </c>
      <c r="I563" s="4">
        <f t="shared" si="114"/>
        <v>15.044562500000003</v>
      </c>
      <c r="J563" s="33">
        <f t="shared" si="117"/>
        <v>2414.23655168197</v>
      </c>
      <c r="K563" s="4">
        <f t="shared" si="118"/>
        <v>37.274966666666671</v>
      </c>
      <c r="L563" s="33">
        <f t="shared" si="115"/>
        <v>380.67661201601845</v>
      </c>
      <c r="M563" s="15">
        <f t="shared" si="107"/>
        <v>10.327157080107881</v>
      </c>
      <c r="N563" s="6"/>
      <c r="O563" s="7">
        <f t="shared" si="108"/>
        <v>13.170393039784486</v>
      </c>
      <c r="P563" s="7"/>
      <c r="Q563" s="46">
        <f t="shared" si="109"/>
        <v>8.3797745412941299E-2</v>
      </c>
      <c r="R563" s="22">
        <f t="shared" si="119"/>
        <v>1.0012896283886159</v>
      </c>
      <c r="S563" s="22">
        <f t="shared" si="120"/>
        <v>6.7164647874408443</v>
      </c>
      <c r="T563" s="39">
        <f t="shared" si="110"/>
        <v>6.9092717594199993E-2</v>
      </c>
      <c r="U563" s="39">
        <f t="shared" si="111"/>
        <v>1.4287155119889317E-2</v>
      </c>
      <c r="V563" s="39">
        <f t="shared" si="112"/>
        <v>5.4805562474310676E-2</v>
      </c>
      <c r="Y563" s="37"/>
      <c r="Z563" s="37"/>
    </row>
    <row r="564" spans="1:26">
      <c r="A564" s="1">
        <v>1917.04</v>
      </c>
      <c r="B564" s="11">
        <v>9.17</v>
      </c>
      <c r="C564" s="4">
        <v>0.60329999999999995</v>
      </c>
      <c r="D564" s="11">
        <v>1.4470000000000001</v>
      </c>
      <c r="E564" s="11">
        <v>12.6</v>
      </c>
      <c r="F564" s="4">
        <f t="shared" si="116"/>
        <v>1917.2916666666247</v>
      </c>
      <c r="G564" s="22">
        <f>G561*9/12+G573*3/12</f>
        <v>4.3150000000000013</v>
      </c>
      <c r="H564" s="4">
        <f t="shared" si="113"/>
        <v>221.75388888888895</v>
      </c>
      <c r="I564" s="4">
        <f t="shared" si="114"/>
        <v>14.589326190476191</v>
      </c>
      <c r="J564" s="33">
        <f t="shared" si="117"/>
        <v>2277.1136945997114</v>
      </c>
      <c r="K564" s="4">
        <f t="shared" si="118"/>
        <v>34.992134920634932</v>
      </c>
      <c r="L564" s="33">
        <f t="shared" si="115"/>
        <v>359.32208463312782</v>
      </c>
      <c r="M564" s="15">
        <f t="shared" si="107"/>
        <v>9.6445311972812373</v>
      </c>
      <c r="N564" s="6"/>
      <c r="O564" s="7">
        <f t="shared" si="108"/>
        <v>12.294303251461313</v>
      </c>
      <c r="P564" s="7"/>
      <c r="Q564" s="46">
        <f t="shared" si="109"/>
        <v>9.54048914354855E-2</v>
      </c>
      <c r="R564" s="22">
        <f t="shared" si="119"/>
        <v>1.0013162320884976</v>
      </c>
      <c r="S564" s="22">
        <f t="shared" si="120"/>
        <v>6.4048824105732063</v>
      </c>
      <c r="T564" s="39">
        <f t="shared" si="110"/>
        <v>7.8422141814086022E-2</v>
      </c>
      <c r="U564" s="39">
        <f t="shared" si="111"/>
        <v>1.94069207356935E-2</v>
      </c>
      <c r="V564" s="39">
        <f t="shared" si="112"/>
        <v>5.9015221078392521E-2</v>
      </c>
      <c r="Y564" s="37"/>
      <c r="Z564" s="37"/>
    </row>
    <row r="565" spans="1:26">
      <c r="A565" s="1">
        <v>1917.05</v>
      </c>
      <c r="B565" s="11">
        <v>8.86</v>
      </c>
      <c r="C565" s="4">
        <v>0.61419999999999997</v>
      </c>
      <c r="D565" s="11">
        <v>1.4259999999999999</v>
      </c>
      <c r="E565" s="11">
        <v>12.8</v>
      </c>
      <c r="F565" s="4">
        <f t="shared" si="116"/>
        <v>1917.3749999999579</v>
      </c>
      <c r="G565" s="22">
        <f>G561*8/12+G573*4/12</f>
        <v>4.3433333333333337</v>
      </c>
      <c r="H565" s="4">
        <f t="shared" si="113"/>
        <v>210.90953125000001</v>
      </c>
      <c r="I565" s="4">
        <f t="shared" si="114"/>
        <v>14.620839062500002</v>
      </c>
      <c r="J565" s="33">
        <f t="shared" si="117"/>
        <v>2178.268111054369</v>
      </c>
      <c r="K565" s="4">
        <f t="shared" si="118"/>
        <v>33.945484375000007</v>
      </c>
      <c r="L565" s="33">
        <f t="shared" si="115"/>
        <v>350.58807295299442</v>
      </c>
      <c r="M565" s="15">
        <f t="shared" si="107"/>
        <v>9.1389888133735813</v>
      </c>
      <c r="N565" s="6"/>
      <c r="O565" s="7">
        <f t="shared" si="108"/>
        <v>11.651154264223972</v>
      </c>
      <c r="P565" s="7"/>
      <c r="Q565" s="46">
        <f t="shared" si="109"/>
        <v>0.10030784408299677</v>
      </c>
      <c r="R565" s="22">
        <f t="shared" si="119"/>
        <v>1.0013428303215028</v>
      </c>
      <c r="S565" s="22">
        <f t="shared" si="120"/>
        <v>6.3131047110387266</v>
      </c>
      <c r="T565" s="39">
        <f t="shared" si="110"/>
        <v>8.6715488233132687E-2</v>
      </c>
      <c r="U565" s="39">
        <f t="shared" si="111"/>
        <v>2.0581622841253644E-2</v>
      </c>
      <c r="V565" s="39">
        <f t="shared" si="112"/>
        <v>6.6133865391879043E-2</v>
      </c>
      <c r="Y565" s="37"/>
      <c r="Z565" s="37"/>
    </row>
    <row r="566" spans="1:26">
      <c r="A566" s="1">
        <v>1917.06</v>
      </c>
      <c r="B566" s="11">
        <v>9.0399999999999991</v>
      </c>
      <c r="C566" s="4">
        <v>0.625</v>
      </c>
      <c r="D566" s="11">
        <v>1.405</v>
      </c>
      <c r="E566" s="11">
        <v>13</v>
      </c>
      <c r="F566" s="4">
        <f t="shared" si="116"/>
        <v>1917.4583333332912</v>
      </c>
      <c r="G566" s="22">
        <f>G561*7/12+G573*5/12</f>
        <v>4.371666666666667</v>
      </c>
      <c r="H566" s="4">
        <f t="shared" si="113"/>
        <v>211.88369230769234</v>
      </c>
      <c r="I566" s="4">
        <f t="shared" si="114"/>
        <v>14.649038461538463</v>
      </c>
      <c r="J566" s="33">
        <f t="shared" si="117"/>
        <v>2200.9371280346077</v>
      </c>
      <c r="K566" s="4">
        <f t="shared" si="118"/>
        <v>32.931038461538463</v>
      </c>
      <c r="L566" s="33">
        <f t="shared" si="115"/>
        <v>342.07042753192735</v>
      </c>
      <c r="M566" s="15">
        <f t="shared" si="107"/>
        <v>9.1482202595395865</v>
      </c>
      <c r="N566" s="6"/>
      <c r="O566" s="7">
        <f t="shared" si="108"/>
        <v>11.666161646433133</v>
      </c>
      <c r="P566" s="7"/>
      <c r="Q566" s="46">
        <f t="shared" si="109"/>
        <v>0.10044670647542243</v>
      </c>
      <c r="R566" s="22">
        <f t="shared" si="119"/>
        <v>1.0013694230991275</v>
      </c>
      <c r="S566" s="22">
        <f t="shared" si="120"/>
        <v>6.2243270296295696</v>
      </c>
      <c r="T566" s="39">
        <f t="shared" si="110"/>
        <v>8.618722622392494E-2</v>
      </c>
      <c r="U566" s="39">
        <f t="shared" si="111"/>
        <v>2.1151300928393457E-2</v>
      </c>
      <c r="V566" s="39">
        <f t="shared" si="112"/>
        <v>6.5035925295531483E-2</v>
      </c>
      <c r="Y566" s="37"/>
      <c r="Z566" s="37"/>
    </row>
    <row r="567" spans="1:26">
      <c r="A567" s="1">
        <v>1917.07</v>
      </c>
      <c r="B567" s="11">
        <v>8.7899999999999991</v>
      </c>
      <c r="C567" s="4">
        <v>0.63580000000000003</v>
      </c>
      <c r="D567" s="11">
        <v>1.3839999999999999</v>
      </c>
      <c r="E567" s="11">
        <v>12.8</v>
      </c>
      <c r="F567" s="4">
        <f t="shared" si="116"/>
        <v>1917.5416666666245</v>
      </c>
      <c r="G567" s="22">
        <f>G561*6/12+G573*6/12</f>
        <v>4.4000000000000004</v>
      </c>
      <c r="H567" s="4">
        <f t="shared" si="113"/>
        <v>209.24320312500001</v>
      </c>
      <c r="I567" s="4">
        <f t="shared" si="114"/>
        <v>15.135020312500002</v>
      </c>
      <c r="J567" s="33">
        <f t="shared" si="117"/>
        <v>2186.610329369636</v>
      </c>
      <c r="K567" s="4">
        <f t="shared" si="118"/>
        <v>32.945687499999998</v>
      </c>
      <c r="L567" s="33">
        <f t="shared" si="115"/>
        <v>344.28540339562869</v>
      </c>
      <c r="M567" s="15">
        <f t="shared" si="107"/>
        <v>9.0034723772288068</v>
      </c>
      <c r="N567" s="6"/>
      <c r="O567" s="7">
        <f t="shared" si="108"/>
        <v>11.489562693980316</v>
      </c>
      <c r="P567" s="7"/>
      <c r="Q567" s="46">
        <f t="shared" si="109"/>
        <v>0.10031754123277206</v>
      </c>
      <c r="R567" s="22">
        <f t="shared" si="119"/>
        <v>1.0013960104328399</v>
      </c>
      <c r="S567" s="22">
        <f t="shared" si="120"/>
        <v>6.3302390600723495</v>
      </c>
      <c r="T567" s="39">
        <f t="shared" si="110"/>
        <v>9.1595640648146182E-2</v>
      </c>
      <c r="U567" s="39">
        <f t="shared" si="111"/>
        <v>2.1474629807934686E-2</v>
      </c>
      <c r="V567" s="39">
        <f t="shared" si="112"/>
        <v>7.0121010840211495E-2</v>
      </c>
      <c r="Y567" s="37"/>
      <c r="Z567" s="37"/>
    </row>
    <row r="568" spans="1:26">
      <c r="A568" s="1">
        <v>1917.08</v>
      </c>
      <c r="B568" s="11">
        <v>8.5299999999999994</v>
      </c>
      <c r="C568" s="4">
        <v>0.64670000000000005</v>
      </c>
      <c r="D568" s="11">
        <v>1.363</v>
      </c>
      <c r="E568" s="11">
        <v>13</v>
      </c>
      <c r="F568" s="4">
        <f t="shared" si="116"/>
        <v>1917.6249999999577</v>
      </c>
      <c r="G568" s="22">
        <f>G561*5/12+G573*7/12</f>
        <v>4.4283333333333337</v>
      </c>
      <c r="H568" s="4">
        <f t="shared" si="113"/>
        <v>199.93007692307694</v>
      </c>
      <c r="I568" s="4">
        <f t="shared" si="114"/>
        <v>15.157653076923081</v>
      </c>
      <c r="J568" s="33">
        <f t="shared" si="117"/>
        <v>2102.4872246599975</v>
      </c>
      <c r="K568" s="4">
        <f t="shared" si="118"/>
        <v>31.946623076923082</v>
      </c>
      <c r="L568" s="33">
        <f t="shared" si="115"/>
        <v>335.95428923934077</v>
      </c>
      <c r="M568" s="15">
        <f t="shared" si="107"/>
        <v>8.5726804667537806</v>
      </c>
      <c r="N568" s="6"/>
      <c r="O568" s="7">
        <f t="shared" si="108"/>
        <v>10.950858128288118</v>
      </c>
      <c r="P568" s="7"/>
      <c r="Q568" s="46">
        <f t="shared" si="109"/>
        <v>0.10721879004303458</v>
      </c>
      <c r="R568" s="22">
        <f t="shared" si="119"/>
        <v>1.0014225923340829</v>
      </c>
      <c r="S568" s="22">
        <f t="shared" si="120"/>
        <v>6.2415518915373109</v>
      </c>
      <c r="T568" s="39">
        <f t="shared" si="110"/>
        <v>0.10264761118331589</v>
      </c>
      <c r="U568" s="39">
        <f t="shared" si="111"/>
        <v>2.3801300523448754E-2</v>
      </c>
      <c r="V568" s="39">
        <f t="shared" si="112"/>
        <v>7.8846310659867136E-2</v>
      </c>
      <c r="Y568" s="37"/>
      <c r="Z568" s="37"/>
    </row>
    <row r="569" spans="1:26">
      <c r="A569" s="1">
        <v>1917.09</v>
      </c>
      <c r="B569" s="11">
        <v>8.1199999999999992</v>
      </c>
      <c r="C569" s="4">
        <v>0.65749999999999997</v>
      </c>
      <c r="D569" s="11">
        <v>1.343</v>
      </c>
      <c r="E569" s="11">
        <v>13.3</v>
      </c>
      <c r="F569" s="4">
        <f t="shared" si="116"/>
        <v>1917.708333333291</v>
      </c>
      <c r="G569" s="22">
        <f>G561*4/12+G573*8/12</f>
        <v>4.456666666666667</v>
      </c>
      <c r="H569" s="4">
        <f t="shared" si="113"/>
        <v>186.02736842105264</v>
      </c>
      <c r="I569" s="4">
        <f t="shared" si="114"/>
        <v>15.063176691729325</v>
      </c>
      <c r="J569" s="33">
        <f t="shared" si="117"/>
        <v>1969.4852802978237</v>
      </c>
      <c r="K569" s="4">
        <f t="shared" si="118"/>
        <v>30.767827067669177</v>
      </c>
      <c r="L569" s="33">
        <f t="shared" si="115"/>
        <v>325.74122308374109</v>
      </c>
      <c r="M569" s="15">
        <f t="shared" si="107"/>
        <v>7.9508232642170649</v>
      </c>
      <c r="N569" s="6"/>
      <c r="O569" s="7">
        <f t="shared" si="108"/>
        <v>10.172312597694528</v>
      </c>
      <c r="P569" s="7"/>
      <c r="Q569" s="46">
        <f t="shared" si="109"/>
        <v>0.11842264421516824</v>
      </c>
      <c r="R569" s="22">
        <f t="shared" si="119"/>
        <v>1.0014491688142735</v>
      </c>
      <c r="S569" s="22">
        <f t="shared" si="120"/>
        <v>6.1094439082964591</v>
      </c>
      <c r="T569" s="39">
        <f t="shared" si="110"/>
        <v>0.11578614421476363</v>
      </c>
      <c r="U569" s="39">
        <f t="shared" si="111"/>
        <v>2.5691002334874646E-2</v>
      </c>
      <c r="V569" s="39">
        <f t="shared" si="112"/>
        <v>9.0095141879888985E-2</v>
      </c>
      <c r="Y569" s="37"/>
      <c r="Z569" s="37"/>
    </row>
    <row r="570" spans="1:26">
      <c r="A570" s="1">
        <v>1917.1</v>
      </c>
      <c r="B570" s="11">
        <v>7.68</v>
      </c>
      <c r="C570" s="4">
        <v>0.66830000000000001</v>
      </c>
      <c r="D570" s="11">
        <v>1.3220000000000001</v>
      </c>
      <c r="E570" s="11">
        <v>13.5</v>
      </c>
      <c r="F570" s="4">
        <f t="shared" si="116"/>
        <v>1917.7916666666242</v>
      </c>
      <c r="G570" s="22">
        <f>G561*3/12+G573*9/12</f>
        <v>4.4850000000000003</v>
      </c>
      <c r="H570" s="4">
        <f t="shared" si="113"/>
        <v>173.34044444444447</v>
      </c>
      <c r="I570" s="4">
        <f t="shared" si="114"/>
        <v>15.083778518518521</v>
      </c>
      <c r="J570" s="33">
        <f t="shared" si="117"/>
        <v>1848.4756483909853</v>
      </c>
      <c r="K570" s="4">
        <f t="shared" si="118"/>
        <v>29.838029629629634</v>
      </c>
      <c r="L570" s="33">
        <f t="shared" si="115"/>
        <v>318.1881259339691</v>
      </c>
      <c r="M570" s="15">
        <f t="shared" si="107"/>
        <v>7.3871337111081461</v>
      </c>
      <c r="N570" s="6"/>
      <c r="O570" s="7">
        <f t="shared" si="108"/>
        <v>9.4718247309048618</v>
      </c>
      <c r="P570" s="7"/>
      <c r="Q570" s="46">
        <f t="shared" si="109"/>
        <v>0.12822085584760268</v>
      </c>
      <c r="R570" s="22">
        <f t="shared" si="119"/>
        <v>1.001475739884802</v>
      </c>
      <c r="S570" s="22">
        <f t="shared" si="120"/>
        <v>6.0276560790826803</v>
      </c>
      <c r="T570" s="39">
        <f t="shared" si="110"/>
        <v>0.12092534378923592</v>
      </c>
      <c r="U570" s="39">
        <f t="shared" si="111"/>
        <v>2.6774482831725788E-2</v>
      </c>
      <c r="V570" s="39">
        <f t="shared" si="112"/>
        <v>9.415086095751013E-2</v>
      </c>
      <c r="Y570" s="37"/>
      <c r="Z570" s="37"/>
    </row>
    <row r="571" spans="1:26">
      <c r="A571" s="1">
        <v>1917.11</v>
      </c>
      <c r="B571" s="11">
        <v>7.04</v>
      </c>
      <c r="C571" s="4">
        <v>0.67920000000000003</v>
      </c>
      <c r="D571" s="11">
        <v>1.3009999999999999</v>
      </c>
      <c r="E571" s="11">
        <v>13.5</v>
      </c>
      <c r="F571" s="4">
        <f t="shared" si="116"/>
        <v>1917.8749999999575</v>
      </c>
      <c r="G571" s="22">
        <f>G561*2/12+G573*10/12</f>
        <v>4.5133333333333336</v>
      </c>
      <c r="H571" s="4">
        <f t="shared" si="113"/>
        <v>158.89540740740742</v>
      </c>
      <c r="I571" s="4">
        <f t="shared" si="114"/>
        <v>15.32979555555556</v>
      </c>
      <c r="J571" s="33">
        <f t="shared" si="117"/>
        <v>1708.0588914546177</v>
      </c>
      <c r="K571" s="4">
        <f t="shared" si="118"/>
        <v>29.364051851851855</v>
      </c>
      <c r="L571" s="33">
        <f t="shared" si="115"/>
        <v>315.65122411682637</v>
      </c>
      <c r="M571" s="15">
        <f t="shared" si="107"/>
        <v>6.7530136047743072</v>
      </c>
      <c r="N571" s="6"/>
      <c r="O571" s="7">
        <f t="shared" si="108"/>
        <v>8.6855669996580627</v>
      </c>
      <c r="P571" s="7"/>
      <c r="Q571" s="46">
        <f t="shared" si="109"/>
        <v>0.1449824366717283</v>
      </c>
      <c r="R571" s="22">
        <f t="shared" si="119"/>
        <v>1.0015023055570336</v>
      </c>
      <c r="S571" s="22">
        <f t="shared" si="120"/>
        <v>6.0365513315704522</v>
      </c>
      <c r="T571" s="39">
        <f t="shared" si="110"/>
        <v>0.13343864585591136</v>
      </c>
      <c r="U571" s="39">
        <f t="shared" si="111"/>
        <v>2.7507078840413479E-2</v>
      </c>
      <c r="V571" s="39">
        <f t="shared" si="112"/>
        <v>0.10593156701549789</v>
      </c>
      <c r="Y571" s="37"/>
      <c r="Z571" s="37"/>
    </row>
    <row r="572" spans="1:26">
      <c r="A572" s="1">
        <v>1917.12</v>
      </c>
      <c r="B572" s="11">
        <v>6.8</v>
      </c>
      <c r="C572" s="4">
        <v>0.69</v>
      </c>
      <c r="D572" s="11">
        <v>1.28</v>
      </c>
      <c r="E572" s="11">
        <v>13.7</v>
      </c>
      <c r="F572" s="4">
        <f t="shared" si="116"/>
        <v>1917.9583333332907</v>
      </c>
      <c r="G572" s="22">
        <f>G561*1/12+G573*11/12</f>
        <v>4.541666666666667</v>
      </c>
      <c r="H572" s="4">
        <f t="shared" si="113"/>
        <v>151.23795620437957</v>
      </c>
      <c r="I572" s="4">
        <f t="shared" si="114"/>
        <v>15.346204379562046</v>
      </c>
      <c r="J572" s="33">
        <f t="shared" si="117"/>
        <v>1639.4916115422359</v>
      </c>
      <c r="K572" s="4">
        <f t="shared" si="118"/>
        <v>28.468321167883218</v>
      </c>
      <c r="L572" s="33">
        <f t="shared" si="115"/>
        <v>308.61018570206801</v>
      </c>
      <c r="M572" s="15">
        <f t="shared" si="107"/>
        <v>6.4125938981198187</v>
      </c>
      <c r="N572" s="6"/>
      <c r="O572" s="7">
        <f t="shared" si="108"/>
        <v>8.2763996429386637</v>
      </c>
      <c r="P572" s="7"/>
      <c r="Q572" s="46">
        <f t="shared" si="109"/>
        <v>0.15633999923668376</v>
      </c>
      <c r="R572" s="22">
        <f t="shared" si="119"/>
        <v>1.0015288658423072</v>
      </c>
      <c r="S572" s="22">
        <f t="shared" si="120"/>
        <v>5.957362848791683</v>
      </c>
      <c r="T572" s="39">
        <f t="shared" si="110"/>
        <v>0.14115126304508907</v>
      </c>
      <c r="U572" s="39">
        <f t="shared" si="111"/>
        <v>2.9157305756109198E-2</v>
      </c>
      <c r="V572" s="39">
        <f t="shared" si="112"/>
        <v>0.11199395728897987</v>
      </c>
      <c r="Y572" s="37"/>
      <c r="Z572" s="37"/>
    </row>
    <row r="573" spans="1:26">
      <c r="A573" s="1">
        <v>1918.01</v>
      </c>
      <c r="B573" s="11">
        <v>7.21</v>
      </c>
      <c r="C573" s="4">
        <v>0.68</v>
      </c>
      <c r="D573" s="11">
        <v>1.256</v>
      </c>
      <c r="E573" s="11">
        <v>14</v>
      </c>
      <c r="F573" s="4">
        <f t="shared" si="116"/>
        <v>1918.041666666624</v>
      </c>
      <c r="G573" s="22">
        <v>4.57</v>
      </c>
      <c r="H573" s="4">
        <f t="shared" si="113"/>
        <v>156.9205</v>
      </c>
      <c r="I573" s="4">
        <f t="shared" si="114"/>
        <v>14.799714285714289</v>
      </c>
      <c r="J573" s="33">
        <f t="shared" si="117"/>
        <v>1714.462761565841</v>
      </c>
      <c r="K573" s="4">
        <f t="shared" si="118"/>
        <v>27.335942857142861</v>
      </c>
      <c r="L573" s="33">
        <f t="shared" si="115"/>
        <v>298.66369327693434</v>
      </c>
      <c r="M573" s="15">
        <f t="shared" si="107"/>
        <v>6.6406460286553513</v>
      </c>
      <c r="N573" s="6"/>
      <c r="O573" s="7">
        <f t="shared" si="108"/>
        <v>8.5957930734445309</v>
      </c>
      <c r="P573" s="7"/>
      <c r="Q573" s="46">
        <f t="shared" si="109"/>
        <v>0.15411544909528269</v>
      </c>
      <c r="R573" s="22">
        <f t="shared" si="119"/>
        <v>1.0042728992704246</v>
      </c>
      <c r="S573" s="22">
        <f t="shared" si="120"/>
        <v>5.8386179104179705</v>
      </c>
      <c r="T573" s="39">
        <f t="shared" si="110"/>
        <v>0.13693373732090253</v>
      </c>
      <c r="U573" s="39">
        <f t="shared" si="111"/>
        <v>3.1524590147336218E-2</v>
      </c>
      <c r="V573" s="39">
        <f t="shared" si="112"/>
        <v>0.10540914717356631</v>
      </c>
      <c r="Y573" s="37"/>
      <c r="Z573" s="37"/>
    </row>
    <row r="574" spans="1:26">
      <c r="A574" s="1">
        <v>1918.02</v>
      </c>
      <c r="B574" s="11">
        <v>7.43</v>
      </c>
      <c r="C574" s="4">
        <v>0.67</v>
      </c>
      <c r="D574" s="11">
        <v>1.232</v>
      </c>
      <c r="E574" s="11">
        <v>14.1</v>
      </c>
      <c r="F574" s="4">
        <f t="shared" si="116"/>
        <v>1918.1249999999573</v>
      </c>
      <c r="G574" s="22">
        <f>G573*11/12+G585*1/12</f>
        <v>4.5641666666666669</v>
      </c>
      <c r="H574" s="4">
        <f t="shared" si="113"/>
        <v>160.56177304964541</v>
      </c>
      <c r="I574" s="4">
        <f t="shared" si="114"/>
        <v>14.478652482269506</v>
      </c>
      <c r="J574" s="33">
        <f t="shared" si="117"/>
        <v>1767.4285601168206</v>
      </c>
      <c r="K574" s="4">
        <f t="shared" si="118"/>
        <v>26.62343262411348</v>
      </c>
      <c r="L574" s="33">
        <f t="shared" si="115"/>
        <v>293.06487026432342</v>
      </c>
      <c r="M574" s="15">
        <f t="shared" si="107"/>
        <v>6.7843435516302808</v>
      </c>
      <c r="N574" s="6"/>
      <c r="O574" s="7">
        <f t="shared" si="108"/>
        <v>8.8052311600834106</v>
      </c>
      <c r="P574" s="7"/>
      <c r="Q574" s="46">
        <f t="shared" si="109"/>
        <v>0.15289235664348774</v>
      </c>
      <c r="R574" s="22">
        <f t="shared" si="119"/>
        <v>1.0042681631239432</v>
      </c>
      <c r="S574" s="22">
        <f t="shared" si="120"/>
        <v>5.8219801640274875</v>
      </c>
      <c r="T574" s="39">
        <f t="shared" si="110"/>
        <v>0.13385817820459445</v>
      </c>
      <c r="U574" s="39">
        <f t="shared" si="111"/>
        <v>3.311026038935827E-2</v>
      </c>
      <c r="V574" s="39">
        <f t="shared" si="112"/>
        <v>0.10074791781523618</v>
      </c>
      <c r="Y574" s="37"/>
      <c r="Z574" s="37"/>
    </row>
    <row r="575" spans="1:26">
      <c r="A575" s="1">
        <v>1918.03</v>
      </c>
      <c r="B575" s="11">
        <v>7.28</v>
      </c>
      <c r="C575" s="4">
        <v>0.66</v>
      </c>
      <c r="D575" s="11">
        <v>1.208</v>
      </c>
      <c r="E575" s="11">
        <v>14</v>
      </c>
      <c r="F575" s="4">
        <f t="shared" si="116"/>
        <v>1918.2083333332905</v>
      </c>
      <c r="G575" s="22">
        <f>G573*10/12+G585*2/12</f>
        <v>4.5583333333333336</v>
      </c>
      <c r="H575" s="4">
        <f t="shared" si="113"/>
        <v>158.44400000000002</v>
      </c>
      <c r="I575" s="4">
        <f t="shared" si="114"/>
        <v>14.364428571428574</v>
      </c>
      <c r="J575" s="33">
        <f t="shared" si="117"/>
        <v>1757.2932867452603</v>
      </c>
      <c r="K575" s="4">
        <f t="shared" si="118"/>
        <v>26.291257142857145</v>
      </c>
      <c r="L575" s="33">
        <f t="shared" si="115"/>
        <v>291.59482010827946</v>
      </c>
      <c r="M575" s="15">
        <f t="shared" si="107"/>
        <v>6.6863557604558945</v>
      </c>
      <c r="N575" s="6"/>
      <c r="O575" s="7">
        <f t="shared" si="108"/>
        <v>8.7019899189196028</v>
      </c>
      <c r="P575" s="7"/>
      <c r="Q575" s="46">
        <f t="shared" si="109"/>
        <v>0.15436291759318099</v>
      </c>
      <c r="R575" s="22">
        <f t="shared" si="119"/>
        <v>1.0042634270244146</v>
      </c>
      <c r="S575" s="22">
        <f t="shared" si="120"/>
        <v>5.8885923916795742</v>
      </c>
      <c r="T575" s="39">
        <f t="shared" si="110"/>
        <v>0.14087057280347071</v>
      </c>
      <c r="U575" s="39">
        <f t="shared" si="111"/>
        <v>3.2028415220414663E-2</v>
      </c>
      <c r="V575" s="39">
        <f t="shared" si="112"/>
        <v>0.10884215758305604</v>
      </c>
      <c r="Y575" s="37"/>
      <c r="Z575" s="37"/>
    </row>
    <row r="576" spans="1:26">
      <c r="A576" s="1">
        <v>1918.04</v>
      </c>
      <c r="B576" s="11">
        <v>7.21</v>
      </c>
      <c r="C576" s="4">
        <v>0.65</v>
      </c>
      <c r="D576" s="11">
        <v>1.1830000000000001</v>
      </c>
      <c r="E576" s="11">
        <v>14.2</v>
      </c>
      <c r="F576" s="4">
        <f t="shared" si="116"/>
        <v>1918.2916666666238</v>
      </c>
      <c r="G576" s="22">
        <f>G573*9/12+G585*3/12</f>
        <v>4.5525000000000002</v>
      </c>
      <c r="H576" s="4">
        <f t="shared" si="113"/>
        <v>154.71035211267608</v>
      </c>
      <c r="I576" s="4">
        <f t="shared" si="114"/>
        <v>13.947535211267608</v>
      </c>
      <c r="J576" s="33">
        <f t="shared" si="117"/>
        <v>1728.7745554079127</v>
      </c>
      <c r="K576" s="4">
        <f t="shared" si="118"/>
        <v>25.38451408450705</v>
      </c>
      <c r="L576" s="33">
        <f t="shared" si="115"/>
        <v>283.65330083877404</v>
      </c>
      <c r="M576" s="15">
        <f t="shared" si="107"/>
        <v>6.5207277305471596</v>
      </c>
      <c r="N576" s="6"/>
      <c r="O576" s="7">
        <f t="shared" si="108"/>
        <v>8.5097432226761782</v>
      </c>
      <c r="P576" s="7"/>
      <c r="Q576" s="46">
        <f t="shared" si="109"/>
        <v>0.15854915404352549</v>
      </c>
      <c r="R576" s="22">
        <f t="shared" si="119"/>
        <v>1.0042586909718596</v>
      </c>
      <c r="S576" s="22">
        <f t="shared" si="120"/>
        <v>5.8304064548346712</v>
      </c>
      <c r="T576" s="39">
        <f t="shared" si="110"/>
        <v>0.15013607556016129</v>
      </c>
      <c r="U576" s="39">
        <f t="shared" si="111"/>
        <v>3.3148808797931251E-2</v>
      </c>
      <c r="V576" s="39">
        <f t="shared" si="112"/>
        <v>0.11698726676223004</v>
      </c>
      <c r="Y576" s="37"/>
      <c r="Z576" s="37"/>
    </row>
    <row r="577" spans="1:26">
      <c r="A577" s="1">
        <v>1918.05</v>
      </c>
      <c r="B577" s="11">
        <v>7.44</v>
      </c>
      <c r="C577" s="4">
        <v>0.64</v>
      </c>
      <c r="D577" s="11">
        <v>1.159</v>
      </c>
      <c r="E577" s="11">
        <v>14.5</v>
      </c>
      <c r="F577" s="4">
        <f t="shared" si="116"/>
        <v>1918.374999999957</v>
      </c>
      <c r="G577" s="22">
        <f>G573*8/12+G585*4/12</f>
        <v>4.5466666666666669</v>
      </c>
      <c r="H577" s="4">
        <f t="shared" si="113"/>
        <v>156.34262068965521</v>
      </c>
      <c r="I577" s="4">
        <f t="shared" si="114"/>
        <v>13.4488275862069</v>
      </c>
      <c r="J577" s="33">
        <f t="shared" si="117"/>
        <v>1759.5373554580715</v>
      </c>
      <c r="K577" s="4">
        <f t="shared" si="118"/>
        <v>24.354986206896559</v>
      </c>
      <c r="L577" s="33">
        <f t="shared" si="115"/>
        <v>274.09997244299802</v>
      </c>
      <c r="M577" s="15">
        <f t="shared" ref="M577:M640" si="121">H577/AVERAGE(K457:K576)</f>
        <v>6.5823632316210823</v>
      </c>
      <c r="N577" s="6"/>
      <c r="O577" s="7">
        <f t="shared" ref="O577:O640" si="122">J577/AVERAGE(L457:L576)</f>
        <v>8.6117930242140552</v>
      </c>
      <c r="P577" s="7"/>
      <c r="Q577" s="46">
        <f t="shared" ref="Q577:Q640" si="123">1/M577-(G577/100-(((E577/E457)^(1/10))-1))</f>
        <v>0.15937049095408246</v>
      </c>
      <c r="R577" s="22">
        <f t="shared" si="119"/>
        <v>1.0042539549662983</v>
      </c>
      <c r="S577" s="22">
        <f t="shared" si="120"/>
        <v>5.7340935330454679</v>
      </c>
      <c r="T577" s="39">
        <f t="shared" si="110"/>
        <v>0.15132497355288921</v>
      </c>
      <c r="U577" s="39">
        <f t="shared" si="111"/>
        <v>3.4365222142025864E-2</v>
      </c>
      <c r="V577" s="39">
        <f t="shared" si="112"/>
        <v>0.11695975141086334</v>
      </c>
      <c r="Y577" s="37"/>
      <c r="Z577" s="37"/>
    </row>
    <row r="578" spans="1:26">
      <c r="A578" s="1">
        <v>1918.06</v>
      </c>
      <c r="B578" s="11">
        <v>7.45</v>
      </c>
      <c r="C578" s="4">
        <v>0.63</v>
      </c>
      <c r="D578" s="11">
        <v>1.135</v>
      </c>
      <c r="E578" s="11">
        <v>14.7</v>
      </c>
      <c r="F578" s="4">
        <f t="shared" si="116"/>
        <v>1918.4583333332903</v>
      </c>
      <c r="G578" s="22">
        <f>G573*7/12+G585*5/12</f>
        <v>4.5408333333333335</v>
      </c>
      <c r="H578" s="4">
        <f t="shared" si="113"/>
        <v>154.42278911564628</v>
      </c>
      <c r="I578" s="4">
        <f t="shared" si="114"/>
        <v>13.058571428571431</v>
      </c>
      <c r="J578" s="33">
        <f t="shared" si="117"/>
        <v>1750.1780286299522</v>
      </c>
      <c r="K578" s="4">
        <f t="shared" si="118"/>
        <v>23.526156462585039</v>
      </c>
      <c r="L578" s="33">
        <f t="shared" si="115"/>
        <v>266.63786073758331</v>
      </c>
      <c r="M578" s="15">
        <f t="shared" si="121"/>
        <v>6.4962913186410551</v>
      </c>
      <c r="N578" s="6"/>
      <c r="O578" s="7">
        <f t="shared" si="122"/>
        <v>8.5204377107995253</v>
      </c>
      <c r="P578" s="7"/>
      <c r="Q578" s="46">
        <f t="shared" si="123"/>
        <v>0.16288504851967153</v>
      </c>
      <c r="R578" s="22">
        <f t="shared" si="119"/>
        <v>1.004249219007751</v>
      </c>
      <c r="S578" s="22">
        <f t="shared" si="120"/>
        <v>5.6801393589292513</v>
      </c>
      <c r="T578" s="39">
        <f t="shared" ref="T578:T641" si="124">(($J698/$J578)^(1/10)-1)</f>
        <v>0.14724108245885215</v>
      </c>
      <c r="U578" s="39">
        <f t="shared" ref="U578:U641" si="125">(($S698/$S578)^(1/10)-1)</f>
        <v>3.6047055497378633E-2</v>
      </c>
      <c r="V578" s="39">
        <f t="shared" ref="V578:V641" si="126">T578-U578</f>
        <v>0.11119402696147351</v>
      </c>
      <c r="Y578" s="37"/>
      <c r="Z578" s="37"/>
    </row>
    <row r="579" spans="1:26">
      <c r="A579" s="1">
        <v>1918.07</v>
      </c>
      <c r="B579" s="11">
        <v>7.51</v>
      </c>
      <c r="C579" s="4">
        <v>0.62</v>
      </c>
      <c r="D579" s="11">
        <v>1.111</v>
      </c>
      <c r="E579" s="11">
        <v>15.1</v>
      </c>
      <c r="F579" s="4">
        <f t="shared" si="116"/>
        <v>1918.5416666666235</v>
      </c>
      <c r="G579" s="22">
        <f>G573*6/12+G585*6/12</f>
        <v>4.5350000000000001</v>
      </c>
      <c r="H579" s="4">
        <f t="shared" si="113"/>
        <v>151.54284768211923</v>
      </c>
      <c r="I579" s="4">
        <f t="shared" si="114"/>
        <v>12.510860927152319</v>
      </c>
      <c r="J579" s="33">
        <f t="shared" si="117"/>
        <v>1729.3538738557741</v>
      </c>
      <c r="K579" s="4">
        <f t="shared" si="118"/>
        <v>22.418655629139078</v>
      </c>
      <c r="L579" s="33">
        <f t="shared" si="115"/>
        <v>255.83384205775835</v>
      </c>
      <c r="M579" s="15">
        <f t="shared" si="121"/>
        <v>6.3713240938489895</v>
      </c>
      <c r="N579" s="6"/>
      <c r="O579" s="7">
        <f t="shared" si="122"/>
        <v>8.376754187586176</v>
      </c>
      <c r="P579" s="7"/>
      <c r="Q579" s="46">
        <f t="shared" si="123"/>
        <v>0.16764209330860852</v>
      </c>
      <c r="R579" s="22">
        <f t="shared" si="119"/>
        <v>1.004244483096238</v>
      </c>
      <c r="S579" s="22">
        <f t="shared" si="120"/>
        <v>5.5531688788993607</v>
      </c>
      <c r="T579" s="39">
        <f t="shared" si="124"/>
        <v>0.14986543186353463</v>
      </c>
      <c r="U579" s="39">
        <f t="shared" si="125"/>
        <v>3.849390218616433E-2</v>
      </c>
      <c r="V579" s="39">
        <f t="shared" si="126"/>
        <v>0.1113715296773703</v>
      </c>
      <c r="Y579" s="37"/>
      <c r="Z579" s="37"/>
    </row>
    <row r="580" spans="1:26">
      <c r="A580" s="1">
        <v>1918.08</v>
      </c>
      <c r="B580" s="11">
        <v>7.58</v>
      </c>
      <c r="C580" s="4">
        <v>0.61</v>
      </c>
      <c r="D580" s="11">
        <v>1.087</v>
      </c>
      <c r="E580" s="11">
        <v>15.4</v>
      </c>
      <c r="F580" s="4">
        <f t="shared" si="116"/>
        <v>1918.6249999999568</v>
      </c>
      <c r="G580" s="22">
        <f>G573*5/12+G585*7/12</f>
        <v>4.5291666666666668</v>
      </c>
      <c r="H580" s="4">
        <f t="shared" si="113"/>
        <v>149.9757142857143</v>
      </c>
      <c r="I580" s="4">
        <f t="shared" si="114"/>
        <v>12.069285714285716</v>
      </c>
      <c r="J580" s="33">
        <f t="shared" si="117"/>
        <v>1722.9478349628314</v>
      </c>
      <c r="K580" s="4">
        <f t="shared" si="118"/>
        <v>21.507071428571429</v>
      </c>
      <c r="L580" s="33">
        <f t="shared" si="115"/>
        <v>247.07708398477541</v>
      </c>
      <c r="M580" s="15">
        <f t="shared" si="121"/>
        <v>6.303073760914593</v>
      </c>
      <c r="N580" s="6"/>
      <c r="O580" s="7">
        <f t="shared" si="122"/>
        <v>8.3067830935781011</v>
      </c>
      <c r="P580" s="7"/>
      <c r="Q580" s="46">
        <f t="shared" si="123"/>
        <v>0.17147949792457629</v>
      </c>
      <c r="R580" s="22">
        <f t="shared" si="119"/>
        <v>1.0042397472317799</v>
      </c>
      <c r="S580" s="22">
        <f t="shared" si="120"/>
        <v>5.4681014335116691</v>
      </c>
      <c r="T580" s="39">
        <f t="shared" si="124"/>
        <v>0.15436100616055959</v>
      </c>
      <c r="U580" s="39">
        <f t="shared" si="125"/>
        <v>4.0202616247487777E-2</v>
      </c>
      <c r="V580" s="39">
        <f t="shared" si="126"/>
        <v>0.11415838991307181</v>
      </c>
      <c r="Y580" s="37"/>
      <c r="Z580" s="37"/>
    </row>
    <row r="581" spans="1:26">
      <c r="A581" s="1">
        <v>1918.09</v>
      </c>
      <c r="B581" s="11">
        <v>7.54</v>
      </c>
      <c r="C581" s="4">
        <v>0.6</v>
      </c>
      <c r="D581" s="11">
        <v>1.0629999999999999</v>
      </c>
      <c r="E581" s="11">
        <v>15.7</v>
      </c>
      <c r="F581" s="4">
        <f t="shared" si="116"/>
        <v>1918.7083333332901</v>
      </c>
      <c r="G581" s="22">
        <f>G573*4/12+G585*8/12</f>
        <v>4.5233333333333334</v>
      </c>
      <c r="H581" s="4">
        <f t="shared" si="113"/>
        <v>146.33363057324846</v>
      </c>
      <c r="I581" s="4">
        <f t="shared" si="114"/>
        <v>11.644585987261149</v>
      </c>
      <c r="J581" s="33">
        <f t="shared" si="117"/>
        <v>1692.2548496501483</v>
      </c>
      <c r="K581" s="4">
        <f t="shared" si="118"/>
        <v>20.630324840764334</v>
      </c>
      <c r="L581" s="33">
        <f t="shared" si="115"/>
        <v>238.57651262309116</v>
      </c>
      <c r="M581" s="15">
        <f t="shared" si="121"/>
        <v>6.1491705624316824</v>
      </c>
      <c r="N581" s="6"/>
      <c r="O581" s="7">
        <f t="shared" si="122"/>
        <v>8.1234555716579795</v>
      </c>
      <c r="P581" s="7"/>
      <c r="Q581" s="46">
        <f t="shared" si="123"/>
        <v>0.17755205758811698</v>
      </c>
      <c r="R581" s="22">
        <f t="shared" si="119"/>
        <v>1.004235011414397</v>
      </c>
      <c r="S581" s="22">
        <f t="shared" si="120"/>
        <v>5.3863557924830179</v>
      </c>
      <c r="T581" s="39">
        <f t="shared" si="124"/>
        <v>0.16334466746396359</v>
      </c>
      <c r="U581" s="39">
        <f t="shared" si="125"/>
        <v>4.0666450798550802E-2</v>
      </c>
      <c r="V581" s="39">
        <f t="shared" si="126"/>
        <v>0.12267821666541279</v>
      </c>
      <c r="Y581" s="37"/>
      <c r="Z581" s="37"/>
    </row>
    <row r="582" spans="1:26">
      <c r="A582" s="1">
        <v>1918.1</v>
      </c>
      <c r="B582" s="11">
        <v>7.86</v>
      </c>
      <c r="C582" s="4">
        <v>0.59</v>
      </c>
      <c r="D582" s="11">
        <v>1.038</v>
      </c>
      <c r="E582" s="11">
        <v>16</v>
      </c>
      <c r="F582" s="4">
        <f t="shared" si="116"/>
        <v>1918.7916666666233</v>
      </c>
      <c r="G582" s="22">
        <f>G573*3/12+G585*9/12</f>
        <v>4.5175000000000001</v>
      </c>
      <c r="H582" s="4">
        <f t="shared" si="113"/>
        <v>149.68387500000003</v>
      </c>
      <c r="I582" s="4">
        <f t="shared" si="114"/>
        <v>11.235812500000002</v>
      </c>
      <c r="J582" s="33">
        <f t="shared" si="117"/>
        <v>1741.8261992640914</v>
      </c>
      <c r="K582" s="4">
        <f t="shared" si="118"/>
        <v>19.767412500000002</v>
      </c>
      <c r="L582" s="33">
        <f t="shared" si="115"/>
        <v>230.02742936846394</v>
      </c>
      <c r="M582" s="15">
        <f t="shared" si="121"/>
        <v>6.2905153211913234</v>
      </c>
      <c r="N582" s="6"/>
      <c r="O582" s="7">
        <f t="shared" si="122"/>
        <v>8.3278481223266887</v>
      </c>
      <c r="P582" s="7"/>
      <c r="Q582" s="46">
        <f t="shared" si="123"/>
        <v>0.17481795180631343</v>
      </c>
      <c r="R582" s="22">
        <f t="shared" si="119"/>
        <v>1.0042302756441095</v>
      </c>
      <c r="S582" s="22">
        <f t="shared" si="120"/>
        <v>5.3077451881696955</v>
      </c>
      <c r="T582" s="39">
        <f t="shared" si="124"/>
        <v>0.16337444076672836</v>
      </c>
      <c r="U582" s="39">
        <f t="shared" si="125"/>
        <v>4.2910825267364228E-2</v>
      </c>
      <c r="V582" s="39">
        <f t="shared" si="126"/>
        <v>0.12046361549936413</v>
      </c>
      <c r="Y582" s="37"/>
      <c r="Z582" s="37"/>
    </row>
    <row r="583" spans="1:26">
      <c r="A583" s="1">
        <v>1918.11</v>
      </c>
      <c r="B583" s="11">
        <v>8.06</v>
      </c>
      <c r="C583" s="4">
        <v>0.57999999999999996</v>
      </c>
      <c r="D583" s="11">
        <v>1.014</v>
      </c>
      <c r="E583" s="11">
        <v>16.3</v>
      </c>
      <c r="F583" s="4">
        <f t="shared" si="116"/>
        <v>1918.8749999999566</v>
      </c>
      <c r="G583" s="22">
        <f>G573*2/12+G585*10/12</f>
        <v>4.5116666666666667</v>
      </c>
      <c r="H583" s="4">
        <f t="shared" si="113"/>
        <v>150.66760736196321</v>
      </c>
      <c r="I583" s="4">
        <f t="shared" si="114"/>
        <v>10.842085889570553</v>
      </c>
      <c r="J583" s="33">
        <f t="shared" si="117"/>
        <v>1763.7874375018455</v>
      </c>
      <c r="K583" s="4">
        <f t="shared" si="118"/>
        <v>18.954957055214727</v>
      </c>
      <c r="L583" s="33">
        <f t="shared" si="115"/>
        <v>221.8958389115225</v>
      </c>
      <c r="M583" s="15">
        <f t="shared" si="121"/>
        <v>6.3333274953541547</v>
      </c>
      <c r="N583" s="6"/>
      <c r="O583" s="7">
        <f t="shared" si="122"/>
        <v>8.40116026148225</v>
      </c>
      <c r="P583" s="7"/>
      <c r="Q583" s="46">
        <f t="shared" si="123"/>
        <v>0.17463797411724732</v>
      </c>
      <c r="R583" s="22">
        <f t="shared" si="119"/>
        <v>1.0042255399209381</v>
      </c>
      <c r="S583" s="22">
        <f t="shared" si="120"/>
        <v>5.2320966020754343</v>
      </c>
      <c r="T583" s="39">
        <f t="shared" si="124"/>
        <v>0.16989821952414319</v>
      </c>
      <c r="U583" s="39">
        <f t="shared" si="125"/>
        <v>4.452025187686659E-2</v>
      </c>
      <c r="V583" s="39">
        <f t="shared" si="126"/>
        <v>0.1253779676472766</v>
      </c>
      <c r="Y583" s="37"/>
      <c r="Z583" s="37"/>
    </row>
    <row r="584" spans="1:26">
      <c r="A584" s="1">
        <v>1918.12</v>
      </c>
      <c r="B584" s="11">
        <v>7.9</v>
      </c>
      <c r="C584" s="4">
        <v>0.56999999999999995</v>
      </c>
      <c r="D584" s="11">
        <v>0.99</v>
      </c>
      <c r="E584" s="11">
        <v>16.5</v>
      </c>
      <c r="F584" s="4">
        <f t="shared" si="116"/>
        <v>1918.9583333332898</v>
      </c>
      <c r="G584" s="22">
        <f>G573*1/12+G585*11/12</f>
        <v>4.5058333333333334</v>
      </c>
      <c r="H584" s="4">
        <f t="shared" si="113"/>
        <v>145.88666666666671</v>
      </c>
      <c r="I584" s="4">
        <f t="shared" si="114"/>
        <v>10.526</v>
      </c>
      <c r="J584" s="33">
        <f t="shared" si="117"/>
        <v>1718.0879821836113</v>
      </c>
      <c r="K584" s="4">
        <f t="shared" si="118"/>
        <v>18.282</v>
      </c>
      <c r="L584" s="33">
        <f t="shared" si="115"/>
        <v>215.30469650149047</v>
      </c>
      <c r="M584" s="15">
        <f t="shared" si="121"/>
        <v>6.1345804112834328</v>
      </c>
      <c r="N584" s="6"/>
      <c r="O584" s="7">
        <f t="shared" si="122"/>
        <v>8.1546927110037348</v>
      </c>
      <c r="P584" s="7"/>
      <c r="Q584" s="46">
        <f t="shared" si="123"/>
        <v>0.17998283511502519</v>
      </c>
      <c r="R584" s="22">
        <f t="shared" si="119"/>
        <v>1.0042208042449028</v>
      </c>
      <c r="S584" s="22">
        <f t="shared" si="120"/>
        <v>5.1905177013784636</v>
      </c>
      <c r="T584" s="39">
        <f t="shared" si="124"/>
        <v>0.17447357005386244</v>
      </c>
      <c r="U584" s="39">
        <f t="shared" si="125"/>
        <v>4.6077266159973762E-2</v>
      </c>
      <c r="V584" s="39">
        <f t="shared" si="126"/>
        <v>0.12839630389388867</v>
      </c>
      <c r="Y584" s="37"/>
      <c r="Z584" s="37"/>
    </row>
    <row r="585" spans="1:26">
      <c r="A585" s="1">
        <v>1919.01</v>
      </c>
      <c r="B585" s="11">
        <v>7.85</v>
      </c>
      <c r="C585" s="4">
        <v>0.56669999999999998</v>
      </c>
      <c r="D585" s="11">
        <v>0.98499999999999999</v>
      </c>
      <c r="E585" s="11">
        <v>16.5</v>
      </c>
      <c r="F585" s="4">
        <f t="shared" si="116"/>
        <v>1919.0416666666231</v>
      </c>
      <c r="G585" s="22">
        <v>4.5</v>
      </c>
      <c r="H585" s="4">
        <f t="shared" si="113"/>
        <v>144.96333333333337</v>
      </c>
      <c r="I585" s="4">
        <f t="shared" si="114"/>
        <v>10.465060000000001</v>
      </c>
      <c r="J585" s="33">
        <f t="shared" si="117"/>
        <v>1717.4844765949326</v>
      </c>
      <c r="K585" s="4">
        <f t="shared" si="118"/>
        <v>18.189666666666671</v>
      </c>
      <c r="L585" s="33">
        <f t="shared" si="115"/>
        <v>215.5060139421667</v>
      </c>
      <c r="M585" s="15">
        <f t="shared" si="121"/>
        <v>6.0984676399501048</v>
      </c>
      <c r="N585" s="6"/>
      <c r="O585" s="7">
        <f t="shared" si="122"/>
        <v>8.1245805645506213</v>
      </c>
      <c r="P585" s="7"/>
      <c r="Q585" s="46">
        <f t="shared" si="123"/>
        <v>0.1821311332968038</v>
      </c>
      <c r="R585" s="22">
        <f t="shared" si="119"/>
        <v>1.0006271734238761</v>
      </c>
      <c r="S585" s="22">
        <f t="shared" si="120"/>
        <v>5.212425860525685</v>
      </c>
      <c r="T585" s="39">
        <f t="shared" si="124"/>
        <v>0.18325551576602406</v>
      </c>
      <c r="U585" s="39">
        <f t="shared" si="125"/>
        <v>4.57524711083237E-2</v>
      </c>
      <c r="V585" s="39">
        <f t="shared" si="126"/>
        <v>0.13750304465770036</v>
      </c>
      <c r="Y585" s="37"/>
      <c r="Z585" s="37"/>
    </row>
    <row r="586" spans="1:26">
      <c r="A586" s="1">
        <v>1919.02</v>
      </c>
      <c r="B586" s="11">
        <v>7.88</v>
      </c>
      <c r="C586" s="4">
        <v>0.56330000000000002</v>
      </c>
      <c r="D586" s="11">
        <v>0.98</v>
      </c>
      <c r="E586" s="11">
        <v>16.2</v>
      </c>
      <c r="F586" s="4">
        <f t="shared" si="116"/>
        <v>1919.1249999999563</v>
      </c>
      <c r="G586" s="22">
        <f>G585*11/12+G597*1/12</f>
        <v>4.5391666666666666</v>
      </c>
      <c r="H586" s="4">
        <f t="shared" ref="H586:H649" si="127">B586*$E$1839/E586</f>
        <v>148.21209876543213</v>
      </c>
      <c r="I586" s="4">
        <f t="shared" ref="I586:I649" si="128">C586*$E$1839/E586</f>
        <v>10.59490802469136</v>
      </c>
      <c r="J586" s="33">
        <f t="shared" si="117"/>
        <v>1766.4353839715639</v>
      </c>
      <c r="K586" s="4">
        <f t="shared" si="118"/>
        <v>18.432469135802474</v>
      </c>
      <c r="L586" s="33">
        <f t="shared" ref="L586:L649" si="129">K586*(J586/H586)</f>
        <v>219.68358836194577</v>
      </c>
      <c r="M586" s="15">
        <f t="shared" si="121"/>
        <v>6.2396927713649788</v>
      </c>
      <c r="N586" s="6"/>
      <c r="O586" s="7">
        <f t="shared" si="122"/>
        <v>8.3299751954304497</v>
      </c>
      <c r="P586" s="7"/>
      <c r="Q586" s="46">
        <f t="shared" si="123"/>
        <v>0.17495652068251058</v>
      </c>
      <c r="R586" s="22">
        <f t="shared" si="119"/>
        <v>1.0006654468310299</v>
      </c>
      <c r="S586" s="22">
        <f t="shared" si="120"/>
        <v>5.3122818991196903</v>
      </c>
      <c r="T586" s="39">
        <f t="shared" si="124"/>
        <v>0.18089251715294319</v>
      </c>
      <c r="U586" s="39">
        <f t="shared" si="125"/>
        <v>4.4306671110342144E-2</v>
      </c>
      <c r="V586" s="39">
        <f t="shared" si="126"/>
        <v>0.13658584604260104</v>
      </c>
      <c r="Y586" s="37"/>
      <c r="Z586" s="37"/>
    </row>
    <row r="587" spans="1:26">
      <c r="A587" s="1">
        <v>1919.03</v>
      </c>
      <c r="B587" s="11">
        <v>8.1199999999999992</v>
      </c>
      <c r="C587" s="4">
        <v>0.56000000000000005</v>
      </c>
      <c r="D587" s="11">
        <v>0.97499999999999998</v>
      </c>
      <c r="E587" s="11">
        <v>16.399999999999999</v>
      </c>
      <c r="F587" s="4">
        <f t="shared" ref="F587:F650" si="130">F586+1/12</f>
        <v>1919.2083333332896</v>
      </c>
      <c r="G587" s="22">
        <f>G585*10/12+G597*2/12</f>
        <v>4.5783333333333331</v>
      </c>
      <c r="H587" s="4">
        <f t="shared" si="127"/>
        <v>150.8636585365854</v>
      </c>
      <c r="I587" s="4">
        <f t="shared" si="128"/>
        <v>10.404390243902442</v>
      </c>
      <c r="J587" s="33">
        <f t="shared" ref="J587:J650" si="131">J586*((H587+(I587/12))/H586)</f>
        <v>1808.3710017599194</v>
      </c>
      <c r="K587" s="4">
        <f t="shared" ref="K587:K650" si="132">D587*$E$1839/E587</f>
        <v>18.114786585365856</v>
      </c>
      <c r="L587" s="33">
        <f t="shared" si="129"/>
        <v>217.13814368422675</v>
      </c>
      <c r="M587" s="15">
        <f t="shared" si="121"/>
        <v>6.3560740048691446</v>
      </c>
      <c r="N587" s="6"/>
      <c r="O587" s="7">
        <f t="shared" si="122"/>
        <v>8.5005462473323909</v>
      </c>
      <c r="P587" s="7"/>
      <c r="Q587" s="46">
        <f t="shared" si="123"/>
        <v>0.17293190745470643</v>
      </c>
      <c r="R587" s="22">
        <f t="shared" ref="R587:R650" si="133">((G587/G588+G587/1200+((1+G588/1200)^(-119))*(1-G587/G588)))</f>
        <v>1.0007037060469857</v>
      </c>
      <c r="S587" s="22">
        <f t="shared" ref="S587:S650" si="134">S586*R586*E586/E587</f>
        <v>5.2509899044179837</v>
      </c>
      <c r="T587" s="39">
        <f t="shared" si="124"/>
        <v>0.18121561867449487</v>
      </c>
      <c r="U587" s="39">
        <f t="shared" si="125"/>
        <v>4.6668663899576357E-2</v>
      </c>
      <c r="V587" s="39">
        <f t="shared" si="126"/>
        <v>0.13454695477491851</v>
      </c>
      <c r="Y587" s="37"/>
      <c r="Z587" s="37"/>
    </row>
    <row r="588" spans="1:26">
      <c r="A588" s="1">
        <v>1919.04</v>
      </c>
      <c r="B588" s="11">
        <v>8.39</v>
      </c>
      <c r="C588" s="4">
        <v>0.55669999999999997</v>
      </c>
      <c r="D588" s="11">
        <v>0.97</v>
      </c>
      <c r="E588" s="11">
        <v>16.7</v>
      </c>
      <c r="F588" s="4">
        <f t="shared" si="130"/>
        <v>1919.2916666666229</v>
      </c>
      <c r="G588" s="22">
        <f>G585*9/12+G597*3/12</f>
        <v>4.6174999999999997</v>
      </c>
      <c r="H588" s="4">
        <f t="shared" si="127"/>
        <v>153.07982035928148</v>
      </c>
      <c r="I588" s="4">
        <f t="shared" si="128"/>
        <v>10.157274850299403</v>
      </c>
      <c r="J588" s="33">
        <f t="shared" si="131"/>
        <v>1845.0817616856448</v>
      </c>
      <c r="K588" s="4">
        <f t="shared" si="132"/>
        <v>17.698143712574854</v>
      </c>
      <c r="L588" s="33">
        <f t="shared" si="129"/>
        <v>213.31696172050957</v>
      </c>
      <c r="M588" s="15">
        <f t="shared" si="121"/>
        <v>6.4561395558192745</v>
      </c>
      <c r="N588" s="6"/>
      <c r="O588" s="7">
        <f t="shared" si="122"/>
        <v>8.6477422275317508</v>
      </c>
      <c r="P588" s="7"/>
      <c r="Q588" s="46">
        <f t="shared" si="123"/>
        <v>0.16981497465453702</v>
      </c>
      <c r="R588" s="22">
        <f t="shared" si="133"/>
        <v>1.0007419511129143</v>
      </c>
      <c r="S588" s="22">
        <f t="shared" si="134"/>
        <v>5.1602895178065076</v>
      </c>
      <c r="T588" s="39">
        <f t="shared" si="124"/>
        <v>0.17918756948696379</v>
      </c>
      <c r="U588" s="39">
        <f t="shared" si="125"/>
        <v>4.9648274311074214E-2</v>
      </c>
      <c r="V588" s="39">
        <f t="shared" si="126"/>
        <v>0.12953929517588958</v>
      </c>
      <c r="Y588" s="37"/>
      <c r="Z588" s="37"/>
    </row>
    <row r="589" spans="1:26">
      <c r="A589" s="1">
        <v>1919.05</v>
      </c>
      <c r="B589" s="11">
        <v>8.9700000000000006</v>
      </c>
      <c r="C589" s="4">
        <v>0.55330000000000001</v>
      </c>
      <c r="D589" s="11">
        <v>0.96499999999999997</v>
      </c>
      <c r="E589" s="11">
        <v>16.899999999999999</v>
      </c>
      <c r="F589" s="4">
        <f t="shared" si="130"/>
        <v>1919.3749999999561</v>
      </c>
      <c r="G589" s="22">
        <f>G585*8/12+G597*4/12</f>
        <v>4.6566666666666663</v>
      </c>
      <c r="H589" s="4">
        <f t="shared" si="127"/>
        <v>161.72538461538466</v>
      </c>
      <c r="I589" s="4">
        <f t="shared" si="128"/>
        <v>9.9757698224852085</v>
      </c>
      <c r="J589" s="33">
        <f t="shared" si="131"/>
        <v>1959.3072387422001</v>
      </c>
      <c r="K589" s="4">
        <f t="shared" si="132"/>
        <v>17.398550295857991</v>
      </c>
      <c r="L589" s="33">
        <f t="shared" si="129"/>
        <v>210.78388911775062</v>
      </c>
      <c r="M589" s="15">
        <f t="shared" si="121"/>
        <v>6.8290022614820289</v>
      </c>
      <c r="N589" s="6"/>
      <c r="O589" s="7">
        <f t="shared" si="122"/>
        <v>9.158022480539648</v>
      </c>
      <c r="P589" s="7"/>
      <c r="Q589" s="46">
        <f t="shared" si="123"/>
        <v>0.16114095836448958</v>
      </c>
      <c r="R589" s="22">
        <f t="shared" si="133"/>
        <v>1.0007801820698572</v>
      </c>
      <c r="S589" s="22">
        <f t="shared" si="134"/>
        <v>5.1030043755009062</v>
      </c>
      <c r="T589" s="39">
        <f t="shared" si="124"/>
        <v>0.17352592506401177</v>
      </c>
      <c r="U589" s="39">
        <f t="shared" si="125"/>
        <v>5.0735029935927489E-2</v>
      </c>
      <c r="V589" s="39">
        <f t="shared" si="126"/>
        <v>0.12279089512808428</v>
      </c>
      <c r="Y589" s="37"/>
      <c r="Z589" s="37"/>
    </row>
    <row r="590" spans="1:26">
      <c r="A590" s="1">
        <v>1919.06</v>
      </c>
      <c r="B590" s="11">
        <v>9.2100000000000009</v>
      </c>
      <c r="C590" s="4">
        <v>0.55000000000000004</v>
      </c>
      <c r="D590" s="11">
        <v>0.96</v>
      </c>
      <c r="E590" s="11">
        <v>16.899999999999999</v>
      </c>
      <c r="F590" s="4">
        <f t="shared" si="130"/>
        <v>1919.4583333332894</v>
      </c>
      <c r="G590" s="22">
        <f>G585*7/12+G597*5/12</f>
        <v>4.6958333333333329</v>
      </c>
      <c r="H590" s="4">
        <f t="shared" si="127"/>
        <v>166.05248520710066</v>
      </c>
      <c r="I590" s="4">
        <f t="shared" si="128"/>
        <v>9.9162721893491153</v>
      </c>
      <c r="J590" s="33">
        <f t="shared" si="131"/>
        <v>2021.7414995085114</v>
      </c>
      <c r="K590" s="4">
        <f t="shared" si="132"/>
        <v>17.308402366863909</v>
      </c>
      <c r="L590" s="33">
        <f t="shared" si="129"/>
        <v>210.73527030707606</v>
      </c>
      <c r="M590" s="15">
        <f t="shared" si="121"/>
        <v>7.0216152147841315</v>
      </c>
      <c r="N590" s="6"/>
      <c r="O590" s="7">
        <f t="shared" si="122"/>
        <v>9.4259041506496644</v>
      </c>
      <c r="P590" s="7"/>
      <c r="Q590" s="46">
        <f t="shared" si="123"/>
        <v>0.15565526932897694</v>
      </c>
      <c r="R590" s="22">
        <f t="shared" si="133"/>
        <v>1.0008183989587263</v>
      </c>
      <c r="S590" s="22">
        <f t="shared" si="134"/>
        <v>5.1069856480170746</v>
      </c>
      <c r="T590" s="39">
        <f t="shared" si="124"/>
        <v>0.17171752509691496</v>
      </c>
      <c r="U590" s="39">
        <f t="shared" si="125"/>
        <v>5.0569117240239825E-2</v>
      </c>
      <c r="V590" s="39">
        <f t="shared" si="126"/>
        <v>0.12114840785667513</v>
      </c>
      <c r="Y590" s="37"/>
      <c r="Z590" s="37"/>
    </row>
    <row r="591" spans="1:26">
      <c r="A591" s="1">
        <v>1919.07</v>
      </c>
      <c r="B591" s="11">
        <v>9.51</v>
      </c>
      <c r="C591" s="4">
        <v>0.54669999999999996</v>
      </c>
      <c r="D591" s="11">
        <v>0.95499999999999996</v>
      </c>
      <c r="E591" s="11">
        <v>17.399999999999999</v>
      </c>
      <c r="F591" s="4">
        <f t="shared" si="130"/>
        <v>1919.5416666666226</v>
      </c>
      <c r="G591" s="22">
        <f>G585*6/12+G597*6/12</f>
        <v>4.7349999999999994</v>
      </c>
      <c r="H591" s="4">
        <f t="shared" si="127"/>
        <v>166.53431034482765</v>
      </c>
      <c r="I591" s="4">
        <f t="shared" si="128"/>
        <v>9.5735339080459791</v>
      </c>
      <c r="J591" s="33">
        <f t="shared" si="131"/>
        <v>2037.3212730148209</v>
      </c>
      <c r="K591" s="4">
        <f t="shared" si="132"/>
        <v>16.723477011494257</v>
      </c>
      <c r="L591" s="33">
        <f t="shared" si="129"/>
        <v>204.58904476647254</v>
      </c>
      <c r="M591" s="15">
        <f t="shared" si="121"/>
        <v>7.052837165446312</v>
      </c>
      <c r="N591" s="6"/>
      <c r="O591" s="7">
        <f t="shared" si="122"/>
        <v>9.4754185080965687</v>
      </c>
      <c r="P591" s="7"/>
      <c r="Q591" s="46">
        <f t="shared" si="123"/>
        <v>0.15772882117381556</v>
      </c>
      <c r="R591" s="22">
        <f t="shared" si="133"/>
        <v>1.0008566018203051</v>
      </c>
      <c r="S591" s="22">
        <f t="shared" si="134"/>
        <v>4.9642926365423303</v>
      </c>
      <c r="T591" s="39">
        <f t="shared" si="124"/>
        <v>0.17979925831988131</v>
      </c>
      <c r="U591" s="39">
        <f t="shared" si="125"/>
        <v>5.2857385544895275E-2</v>
      </c>
      <c r="V591" s="39">
        <f t="shared" si="126"/>
        <v>0.12694187277498603</v>
      </c>
      <c r="Y591" s="37"/>
      <c r="Z591" s="37"/>
    </row>
    <row r="592" spans="1:26">
      <c r="A592" s="1">
        <v>1919.08</v>
      </c>
      <c r="B592" s="11">
        <v>8.8699999999999992</v>
      </c>
      <c r="C592" s="4">
        <v>0.54330000000000001</v>
      </c>
      <c r="D592" s="11">
        <v>0.95</v>
      </c>
      <c r="E592" s="11">
        <v>17.7</v>
      </c>
      <c r="F592" s="4">
        <f t="shared" si="130"/>
        <v>1919.6249999999559</v>
      </c>
      <c r="G592" s="22">
        <f>G585*5/12+G597*7/12</f>
        <v>4.774166666666666</v>
      </c>
      <c r="H592" s="4">
        <f t="shared" si="127"/>
        <v>152.69429378531075</v>
      </c>
      <c r="I592" s="4">
        <f t="shared" si="128"/>
        <v>9.3527406779661035</v>
      </c>
      <c r="J592" s="33">
        <f t="shared" si="131"/>
        <v>1877.542294305865</v>
      </c>
      <c r="K592" s="4">
        <f t="shared" si="132"/>
        <v>16.353954802259889</v>
      </c>
      <c r="L592" s="33">
        <f t="shared" si="129"/>
        <v>201.08964820637786</v>
      </c>
      <c r="M592" s="15">
        <f t="shared" si="121"/>
        <v>6.479131101705276</v>
      </c>
      <c r="N592" s="6"/>
      <c r="O592" s="7">
        <f t="shared" si="122"/>
        <v>8.7144609504817154</v>
      </c>
      <c r="P592" s="7"/>
      <c r="Q592" s="46">
        <f t="shared" si="123"/>
        <v>0.17064096355555292</v>
      </c>
      <c r="R592" s="22">
        <f t="shared" si="133"/>
        <v>1.0008947906952499</v>
      </c>
      <c r="S592" s="22">
        <f t="shared" si="134"/>
        <v>4.8843324305385849</v>
      </c>
      <c r="T592" s="39">
        <f t="shared" si="124"/>
        <v>0.19638077411163768</v>
      </c>
      <c r="U592" s="39">
        <f t="shared" si="125"/>
        <v>5.5098822920063073E-2</v>
      </c>
      <c r="V592" s="39">
        <f t="shared" si="126"/>
        <v>0.14128195119157461</v>
      </c>
      <c r="Y592" s="37"/>
      <c r="Z592" s="37"/>
    </row>
    <row r="593" spans="1:26">
      <c r="A593" s="1">
        <v>1919.09</v>
      </c>
      <c r="B593" s="11">
        <v>9.01</v>
      </c>
      <c r="C593" s="4">
        <v>0.54</v>
      </c>
      <c r="D593" s="11">
        <v>0.94499999999999995</v>
      </c>
      <c r="E593" s="11">
        <v>17.8</v>
      </c>
      <c r="F593" s="4">
        <f t="shared" si="130"/>
        <v>1919.7083333332891</v>
      </c>
      <c r="G593" s="22">
        <f>G585*4/12+G597*8/12</f>
        <v>4.8133333333333326</v>
      </c>
      <c r="H593" s="4">
        <f t="shared" si="127"/>
        <v>154.23297752808989</v>
      </c>
      <c r="I593" s="4">
        <f t="shared" si="128"/>
        <v>9.2437078651685418</v>
      </c>
      <c r="J593" s="33">
        <f t="shared" si="131"/>
        <v>1905.9338694148373</v>
      </c>
      <c r="K593" s="4">
        <f t="shared" si="132"/>
        <v>16.176488764044944</v>
      </c>
      <c r="L593" s="33">
        <f t="shared" si="129"/>
        <v>199.90094412841523</v>
      </c>
      <c r="M593" s="15">
        <f t="shared" si="121"/>
        <v>6.5584816720612595</v>
      </c>
      <c r="N593" s="6"/>
      <c r="O593" s="7">
        <f t="shared" si="122"/>
        <v>8.8301835458236297</v>
      </c>
      <c r="P593" s="7"/>
      <c r="Q593" s="46">
        <f t="shared" si="123"/>
        <v>0.16792341432674909</v>
      </c>
      <c r="R593" s="22">
        <f t="shared" si="133"/>
        <v>1.0009329656240877</v>
      </c>
      <c r="S593" s="22">
        <f t="shared" si="134"/>
        <v>4.8612382627962853</v>
      </c>
      <c r="T593" s="39">
        <f t="shared" si="124"/>
        <v>0.19956546211141046</v>
      </c>
      <c r="U593" s="39">
        <f t="shared" si="125"/>
        <v>5.6127929331281523E-2</v>
      </c>
      <c r="V593" s="39">
        <f t="shared" si="126"/>
        <v>0.14343753278012894</v>
      </c>
      <c r="Y593" s="37"/>
      <c r="Z593" s="37"/>
    </row>
    <row r="594" spans="1:26">
      <c r="A594" s="1">
        <v>1919.1</v>
      </c>
      <c r="B594" s="11">
        <v>9.4700000000000006</v>
      </c>
      <c r="C594" s="4">
        <v>0.53669999999999995</v>
      </c>
      <c r="D594" s="11">
        <v>0.94</v>
      </c>
      <c r="E594" s="11">
        <v>18.100000000000001</v>
      </c>
      <c r="F594" s="4">
        <f t="shared" si="130"/>
        <v>1919.7916666666224</v>
      </c>
      <c r="G594" s="22">
        <f>G585*3/12+G597*9/12</f>
        <v>4.8524999999999991</v>
      </c>
      <c r="H594" s="4">
        <f t="shared" si="127"/>
        <v>159.42038674033151</v>
      </c>
      <c r="I594" s="4">
        <f t="shared" si="128"/>
        <v>9.0349441988950279</v>
      </c>
      <c r="J594" s="33">
        <f t="shared" si="131"/>
        <v>1979.3413832076822</v>
      </c>
      <c r="K594" s="4">
        <f t="shared" si="132"/>
        <v>15.824198895027623</v>
      </c>
      <c r="L594" s="33">
        <f t="shared" si="129"/>
        <v>196.47105598893569</v>
      </c>
      <c r="M594" s="15">
        <f t="shared" si="121"/>
        <v>6.794704199949301</v>
      </c>
      <c r="N594" s="6"/>
      <c r="O594" s="7">
        <f t="shared" si="122"/>
        <v>9.1548959122599474</v>
      </c>
      <c r="P594" s="7"/>
      <c r="Q594" s="46">
        <f t="shared" si="123"/>
        <v>0.16192257750459027</v>
      </c>
      <c r="R594" s="22">
        <f t="shared" si="133"/>
        <v>1.0009711266472197</v>
      </c>
      <c r="S594" s="22">
        <f t="shared" si="134"/>
        <v>4.7851254492569248</v>
      </c>
      <c r="T594" s="39">
        <f t="shared" si="124"/>
        <v>0.18209174235471881</v>
      </c>
      <c r="U594" s="39">
        <f t="shared" si="125"/>
        <v>5.8323959274907189E-2</v>
      </c>
      <c r="V594" s="39">
        <f t="shared" si="126"/>
        <v>0.12376778307981162</v>
      </c>
      <c r="Y594" s="37"/>
      <c r="Z594" s="37"/>
    </row>
    <row r="595" spans="1:26">
      <c r="A595" s="1">
        <v>1919.11</v>
      </c>
      <c r="B595" s="11">
        <v>9.19</v>
      </c>
      <c r="C595" s="4">
        <v>0.5333</v>
      </c>
      <c r="D595" s="11">
        <v>0.93500000000000005</v>
      </c>
      <c r="E595" s="11">
        <v>18.5</v>
      </c>
      <c r="F595" s="4">
        <f t="shared" si="130"/>
        <v>1919.8749999999557</v>
      </c>
      <c r="G595" s="22">
        <f>G585*2/12+G597*10/12</f>
        <v>4.8916666666666666</v>
      </c>
      <c r="H595" s="4">
        <f t="shared" si="127"/>
        <v>151.36178378378381</v>
      </c>
      <c r="I595" s="4">
        <f t="shared" si="128"/>
        <v>8.7835951351351369</v>
      </c>
      <c r="J595" s="33">
        <f t="shared" si="131"/>
        <v>1888.3748794422033</v>
      </c>
      <c r="K595" s="4">
        <f t="shared" si="132"/>
        <v>15.399702702702706</v>
      </c>
      <c r="L595" s="33">
        <f t="shared" si="129"/>
        <v>192.12519176044179</v>
      </c>
      <c r="M595" s="15">
        <f t="shared" si="121"/>
        <v>6.4670225741331322</v>
      </c>
      <c r="N595" s="6"/>
      <c r="O595" s="7">
        <f t="shared" si="122"/>
        <v>8.7209241391435004</v>
      </c>
      <c r="P595" s="7"/>
      <c r="Q595" s="46">
        <f t="shared" si="123"/>
        <v>0.17028557703903741</v>
      </c>
      <c r="R595" s="22">
        <f t="shared" si="133"/>
        <v>1.0010092738049188</v>
      </c>
      <c r="S595" s="22">
        <f t="shared" si="134"/>
        <v>4.6862097653430741</v>
      </c>
      <c r="T595" s="39">
        <f t="shared" si="124"/>
        <v>0.15214509279830746</v>
      </c>
      <c r="U595" s="39">
        <f t="shared" si="125"/>
        <v>6.106433055266991E-2</v>
      </c>
      <c r="V595" s="39">
        <f t="shared" si="126"/>
        <v>9.1080762245637548E-2</v>
      </c>
      <c r="Y595" s="37"/>
      <c r="Z595" s="37"/>
    </row>
    <row r="596" spans="1:26">
      <c r="A596" s="1">
        <v>1919.12</v>
      </c>
      <c r="B596" s="11">
        <v>8.92</v>
      </c>
      <c r="C596" s="4">
        <v>0.53</v>
      </c>
      <c r="D596" s="11">
        <v>0.93</v>
      </c>
      <c r="E596" s="11">
        <v>18.899999999999999</v>
      </c>
      <c r="F596" s="4">
        <f t="shared" si="130"/>
        <v>1919.9583333332889</v>
      </c>
      <c r="G596" s="22">
        <f>G585*1/12+G597*11/12</f>
        <v>4.9308333333333332</v>
      </c>
      <c r="H596" s="4">
        <f t="shared" si="127"/>
        <v>143.80550264550268</v>
      </c>
      <c r="I596" s="4">
        <f t="shared" si="128"/>
        <v>8.5444973544973575</v>
      </c>
      <c r="J596" s="33">
        <f t="shared" si="131"/>
        <v>1802.9868113294874</v>
      </c>
      <c r="K596" s="4">
        <f t="shared" si="132"/>
        <v>14.993174603174607</v>
      </c>
      <c r="L596" s="33">
        <f t="shared" si="129"/>
        <v>187.97956665206539</v>
      </c>
      <c r="M596" s="15">
        <f t="shared" si="121"/>
        <v>6.1607170337991777</v>
      </c>
      <c r="N596" s="6"/>
      <c r="O596" s="7">
        <f t="shared" si="122"/>
        <v>8.3160977133829732</v>
      </c>
      <c r="P596" s="7"/>
      <c r="Q596" s="46">
        <f t="shared" si="123"/>
        <v>0.17884105892950647</v>
      </c>
      <c r="R596" s="22">
        <f t="shared" si="133"/>
        <v>1.0010474071373323</v>
      </c>
      <c r="S596" s="22">
        <f t="shared" si="134"/>
        <v>4.5916602926410803</v>
      </c>
      <c r="T596" s="39">
        <f t="shared" si="124"/>
        <v>0.16313220849180432</v>
      </c>
      <c r="U596" s="39">
        <f t="shared" si="125"/>
        <v>6.4372853539080399E-2</v>
      </c>
      <c r="V596" s="39">
        <f t="shared" si="126"/>
        <v>9.8759354952723921E-2</v>
      </c>
      <c r="Y596" s="37"/>
      <c r="Z596" s="37"/>
    </row>
    <row r="597" spans="1:26">
      <c r="A597" s="1">
        <v>1920.01</v>
      </c>
      <c r="B597" s="11">
        <v>8.83</v>
      </c>
      <c r="C597" s="4">
        <v>0.52829999999999999</v>
      </c>
      <c r="D597" s="11">
        <v>0.91920000000000002</v>
      </c>
      <c r="E597" s="11">
        <v>19.3</v>
      </c>
      <c r="F597" s="4">
        <f t="shared" si="130"/>
        <v>1920.0416666666222</v>
      </c>
      <c r="G597" s="22">
        <v>4.97</v>
      </c>
      <c r="H597" s="4">
        <f t="shared" si="127"/>
        <v>139.4041968911917</v>
      </c>
      <c r="I597" s="4">
        <f t="shared" si="128"/>
        <v>8.3405704663212443</v>
      </c>
      <c r="J597" s="33">
        <f t="shared" si="131"/>
        <v>1756.5189463388672</v>
      </c>
      <c r="K597" s="4">
        <f t="shared" si="132"/>
        <v>14.511929533678758</v>
      </c>
      <c r="L597" s="33">
        <f t="shared" si="129"/>
        <v>182.85302553507213</v>
      </c>
      <c r="M597" s="15">
        <f t="shared" si="121"/>
        <v>5.9896677711394375</v>
      </c>
      <c r="N597" s="6"/>
      <c r="O597" s="7">
        <f t="shared" si="122"/>
        <v>8.0935613101848389</v>
      </c>
      <c r="P597" s="7"/>
      <c r="Q597" s="46">
        <f t="shared" si="123"/>
        <v>0.18634209615215633</v>
      </c>
      <c r="R597" s="22">
        <f t="shared" si="133"/>
        <v>1.0033603338970001</v>
      </c>
      <c r="S597" s="22">
        <f t="shared" si="134"/>
        <v>4.5012060111208179</v>
      </c>
      <c r="T597" s="39">
        <f t="shared" si="124"/>
        <v>0.16896747118832134</v>
      </c>
      <c r="U597" s="39">
        <f t="shared" si="125"/>
        <v>6.764139689307469E-2</v>
      </c>
      <c r="V597" s="39">
        <f t="shared" si="126"/>
        <v>0.10132607429524665</v>
      </c>
      <c r="Y597" s="37"/>
      <c r="Z597" s="37"/>
    </row>
    <row r="598" spans="1:26">
      <c r="A598" s="1">
        <v>1920.02</v>
      </c>
      <c r="B598" s="11">
        <v>8.1</v>
      </c>
      <c r="C598" s="4">
        <v>0.52669999999999995</v>
      </c>
      <c r="D598" s="11">
        <v>0.9083</v>
      </c>
      <c r="E598" s="11">
        <v>19.5</v>
      </c>
      <c r="F598" s="4">
        <f t="shared" si="130"/>
        <v>1920.1249999999554</v>
      </c>
      <c r="G598" s="22">
        <f>G597*11/12+G609*1/12</f>
        <v>4.9799999999999995</v>
      </c>
      <c r="H598" s="4">
        <f t="shared" si="127"/>
        <v>126.56769230769231</v>
      </c>
      <c r="I598" s="4">
        <f t="shared" si="128"/>
        <v>8.2300251282051278</v>
      </c>
      <c r="J598" s="33">
        <f t="shared" si="131"/>
        <v>1603.4182430642766</v>
      </c>
      <c r="K598" s="4">
        <f t="shared" si="132"/>
        <v>14.192769743589746</v>
      </c>
      <c r="L598" s="33">
        <f t="shared" si="129"/>
        <v>179.80059137966452</v>
      </c>
      <c r="M598" s="15">
        <f t="shared" si="121"/>
        <v>5.4553476499077718</v>
      </c>
      <c r="N598" s="6"/>
      <c r="O598" s="7">
        <f t="shared" si="122"/>
        <v>7.3825458808385092</v>
      </c>
      <c r="P598" s="7"/>
      <c r="Q598" s="46">
        <f t="shared" si="123"/>
        <v>0.20369703325046373</v>
      </c>
      <c r="R598" s="22">
        <f t="shared" si="133"/>
        <v>1.003369024607683</v>
      </c>
      <c r="S598" s="22">
        <f t="shared" si="134"/>
        <v>4.4700102168598557</v>
      </c>
      <c r="T598" s="39">
        <f t="shared" si="124"/>
        <v>0.18797880726469263</v>
      </c>
      <c r="U598" s="39">
        <f t="shared" si="125"/>
        <v>6.926614317005142E-2</v>
      </c>
      <c r="V598" s="39">
        <f t="shared" si="126"/>
        <v>0.11871266409464121</v>
      </c>
      <c r="Y598" s="37"/>
      <c r="Z598" s="37"/>
    </row>
    <row r="599" spans="1:26">
      <c r="A599" s="1">
        <v>1920.03</v>
      </c>
      <c r="B599" s="11">
        <v>8.67</v>
      </c>
      <c r="C599" s="4">
        <v>0.52500000000000002</v>
      </c>
      <c r="D599" s="11">
        <v>0.89749999999999996</v>
      </c>
      <c r="E599" s="11">
        <v>19.7</v>
      </c>
      <c r="F599" s="4">
        <f t="shared" si="130"/>
        <v>1920.2083333332887</v>
      </c>
      <c r="G599" s="22">
        <f>G597*10/12+G609*2/12</f>
        <v>4.99</v>
      </c>
      <c r="H599" s="4">
        <f t="shared" si="127"/>
        <v>134.09893401015231</v>
      </c>
      <c r="I599" s="4">
        <f t="shared" si="128"/>
        <v>8.1201776649746211</v>
      </c>
      <c r="J599" s="33">
        <f t="shared" si="131"/>
        <v>1707.4000216348695</v>
      </c>
      <c r="K599" s="4">
        <f t="shared" si="132"/>
        <v>13.881637055837565</v>
      </c>
      <c r="L599" s="33">
        <f t="shared" si="129"/>
        <v>176.74642669172957</v>
      </c>
      <c r="M599" s="15">
        <f t="shared" si="121"/>
        <v>5.798822727557158</v>
      </c>
      <c r="N599" s="6"/>
      <c r="O599" s="7">
        <f t="shared" si="122"/>
        <v>7.8563273114693466</v>
      </c>
      <c r="P599" s="7"/>
      <c r="Q599" s="46">
        <f t="shared" si="123"/>
        <v>0.19179383998495131</v>
      </c>
      <c r="R599" s="22">
        <f t="shared" si="133"/>
        <v>1.0033777150892671</v>
      </c>
      <c r="S599" s="22">
        <f t="shared" si="134"/>
        <v>4.4395360878123098</v>
      </c>
      <c r="T599" s="39">
        <f t="shared" si="124"/>
        <v>0.18601584961496509</v>
      </c>
      <c r="U599" s="39">
        <f t="shared" si="125"/>
        <v>7.0885252648408059E-2</v>
      </c>
      <c r="V599" s="39">
        <f t="shared" si="126"/>
        <v>0.11513059696655703</v>
      </c>
      <c r="Y599" s="37"/>
      <c r="Z599" s="37"/>
    </row>
    <row r="600" spans="1:26">
      <c r="A600" s="1">
        <v>1920.04</v>
      </c>
      <c r="B600" s="11">
        <v>8.6</v>
      </c>
      <c r="C600" s="4">
        <v>0.52329999999999999</v>
      </c>
      <c r="D600" s="11">
        <v>0.88670000000000004</v>
      </c>
      <c r="E600" s="11">
        <v>20.3</v>
      </c>
      <c r="F600" s="4">
        <f t="shared" si="130"/>
        <v>1920.2916666666219</v>
      </c>
      <c r="G600" s="22">
        <f>G597*9/12+G609*3/12</f>
        <v>5</v>
      </c>
      <c r="H600" s="4">
        <f t="shared" si="127"/>
        <v>129.08472906403941</v>
      </c>
      <c r="I600" s="4">
        <f t="shared" si="128"/>
        <v>7.854655665024632</v>
      </c>
      <c r="J600" s="33">
        <f t="shared" si="131"/>
        <v>1651.8912505618284</v>
      </c>
      <c r="K600" s="4">
        <f t="shared" si="132"/>
        <v>13.309235960591135</v>
      </c>
      <c r="L600" s="33">
        <f t="shared" si="129"/>
        <v>170.31767114804342</v>
      </c>
      <c r="M600" s="15">
        <f t="shared" si="121"/>
        <v>5.5998587255061851</v>
      </c>
      <c r="N600" s="6"/>
      <c r="O600" s="7">
        <f t="shared" si="122"/>
        <v>7.596115367581544</v>
      </c>
      <c r="P600" s="7"/>
      <c r="Q600" s="46">
        <f t="shared" si="123"/>
        <v>0.20002702354681728</v>
      </c>
      <c r="R600" s="22">
        <f t="shared" si="133"/>
        <v>1.0033864053419226</v>
      </c>
      <c r="S600" s="22">
        <f t="shared" si="134"/>
        <v>4.3228705440470714</v>
      </c>
      <c r="T600" s="39">
        <f t="shared" si="124"/>
        <v>0.19696434381990313</v>
      </c>
      <c r="U600" s="39">
        <f t="shared" si="125"/>
        <v>7.3364465691549974E-2</v>
      </c>
      <c r="V600" s="39">
        <f t="shared" si="126"/>
        <v>0.12359987812835316</v>
      </c>
      <c r="Y600" s="37"/>
      <c r="Z600" s="37"/>
    </row>
    <row r="601" spans="1:26">
      <c r="A601" s="1">
        <v>1920.05</v>
      </c>
      <c r="B601" s="11">
        <v>8.06</v>
      </c>
      <c r="C601" s="4">
        <v>0.52170000000000005</v>
      </c>
      <c r="D601" s="11">
        <v>0.87580000000000002</v>
      </c>
      <c r="E601" s="11">
        <v>20.6</v>
      </c>
      <c r="F601" s="4">
        <f t="shared" si="130"/>
        <v>1920.3749999999552</v>
      </c>
      <c r="G601" s="22">
        <f>G597*8/12+G609*4/12</f>
        <v>5.01</v>
      </c>
      <c r="H601" s="4">
        <f t="shared" si="127"/>
        <v>119.217572815534</v>
      </c>
      <c r="I601" s="4">
        <f t="shared" si="128"/>
        <v>7.7166014563106815</v>
      </c>
      <c r="J601" s="33">
        <f t="shared" si="131"/>
        <v>1533.8507951480258</v>
      </c>
      <c r="K601" s="4">
        <f t="shared" si="132"/>
        <v>12.954187378640777</v>
      </c>
      <c r="L601" s="33">
        <f t="shared" si="129"/>
        <v>166.668303522412</v>
      </c>
      <c r="M601" s="15">
        <f t="shared" si="121"/>
        <v>5.1889504620474947</v>
      </c>
      <c r="N601" s="6"/>
      <c r="O601" s="7">
        <f t="shared" si="122"/>
        <v>7.0502187719604716</v>
      </c>
      <c r="P601" s="7"/>
      <c r="Q601" s="46">
        <f t="shared" si="123"/>
        <v>0.2176673789194917</v>
      </c>
      <c r="R601" s="22">
        <f t="shared" si="133"/>
        <v>1.0033950953658182</v>
      </c>
      <c r="S601" s="22">
        <f t="shared" si="134"/>
        <v>4.2743419213486602</v>
      </c>
      <c r="T601" s="39">
        <f t="shared" si="124"/>
        <v>0.19958456398027824</v>
      </c>
      <c r="U601" s="39">
        <f t="shared" si="125"/>
        <v>7.5468877672946189E-2</v>
      </c>
      <c r="V601" s="39">
        <f t="shared" si="126"/>
        <v>0.12411568630733205</v>
      </c>
      <c r="Y601" s="37"/>
      <c r="Z601" s="37"/>
    </row>
    <row r="602" spans="1:26">
      <c r="A602" s="1">
        <v>1920.06</v>
      </c>
      <c r="B602" s="11">
        <v>7.92</v>
      </c>
      <c r="C602" s="4">
        <v>0.52</v>
      </c>
      <c r="D602" s="11">
        <v>0.86499999999999999</v>
      </c>
      <c r="E602" s="11">
        <v>20.9</v>
      </c>
      <c r="F602" s="4">
        <f t="shared" si="130"/>
        <v>1920.4583333332885</v>
      </c>
      <c r="G602" s="22">
        <f>G597*7/12+G609*5/12</f>
        <v>5.0199999999999996</v>
      </c>
      <c r="H602" s="4">
        <f t="shared" si="127"/>
        <v>115.46526315789475</v>
      </c>
      <c r="I602" s="4">
        <f t="shared" si="128"/>
        <v>7.5810526315789488</v>
      </c>
      <c r="J602" s="33">
        <f t="shared" si="131"/>
        <v>1493.7017963744377</v>
      </c>
      <c r="K602" s="4">
        <f t="shared" si="132"/>
        <v>12.610789473684214</v>
      </c>
      <c r="L602" s="33">
        <f t="shared" si="129"/>
        <v>163.13788558887484</v>
      </c>
      <c r="M602" s="15">
        <f t="shared" si="121"/>
        <v>5.0436396804516201</v>
      </c>
      <c r="N602" s="6"/>
      <c r="O602" s="7">
        <f t="shared" si="122"/>
        <v>6.8644453350168098</v>
      </c>
      <c r="P602" s="7"/>
      <c r="Q602" s="46">
        <f t="shared" si="123"/>
        <v>0.22570609227300797</v>
      </c>
      <c r="R602" s="22">
        <f t="shared" si="133"/>
        <v>1.0034037851611233</v>
      </c>
      <c r="S602" s="22">
        <f t="shared" si="134"/>
        <v>4.2272912262121407</v>
      </c>
      <c r="T602" s="39">
        <f t="shared" si="124"/>
        <v>0.19117619572981881</v>
      </c>
      <c r="U602" s="39">
        <f t="shared" si="125"/>
        <v>7.7557779973142393E-2</v>
      </c>
      <c r="V602" s="39">
        <f t="shared" si="126"/>
        <v>0.11361841575667642</v>
      </c>
      <c r="Y602" s="37"/>
      <c r="Z602" s="37"/>
    </row>
    <row r="603" spans="1:26">
      <c r="A603" s="1">
        <v>1920.07</v>
      </c>
      <c r="B603" s="11">
        <v>7.91</v>
      </c>
      <c r="C603" s="4">
        <v>0.51829999999999998</v>
      </c>
      <c r="D603" s="11">
        <v>0.85419999999999996</v>
      </c>
      <c r="E603" s="11">
        <v>20.8</v>
      </c>
      <c r="F603" s="4">
        <f t="shared" si="130"/>
        <v>1920.5416666666217</v>
      </c>
      <c r="G603" s="22">
        <f>G597*6/12+G609*6/12</f>
        <v>5.0299999999999994</v>
      </c>
      <c r="H603" s="4">
        <f t="shared" si="127"/>
        <v>115.87389423076925</v>
      </c>
      <c r="I603" s="4">
        <f t="shared" si="128"/>
        <v>7.5925966346153855</v>
      </c>
      <c r="J603" s="33">
        <f t="shared" si="131"/>
        <v>1507.173056282011</v>
      </c>
      <c r="K603" s="4">
        <f t="shared" si="132"/>
        <v>12.513208653846155</v>
      </c>
      <c r="L603" s="33">
        <f t="shared" si="129"/>
        <v>162.7594468617059</v>
      </c>
      <c r="M603" s="15">
        <f t="shared" si="121"/>
        <v>5.0805929195407948</v>
      </c>
      <c r="N603" s="6"/>
      <c r="O603" s="7">
        <f t="shared" si="122"/>
        <v>6.9264957589329423</v>
      </c>
      <c r="P603" s="7"/>
      <c r="Q603" s="46">
        <f t="shared" si="123"/>
        <v>0.22364726750461542</v>
      </c>
      <c r="R603" s="22">
        <f t="shared" si="133"/>
        <v>1.0034124747280067</v>
      </c>
      <c r="S603" s="22">
        <f t="shared" si="134"/>
        <v>4.2620727097508198</v>
      </c>
      <c r="T603" s="39">
        <f t="shared" si="124"/>
        <v>0.18941984411646207</v>
      </c>
      <c r="U603" s="39">
        <f t="shared" si="125"/>
        <v>7.8224607807439561E-2</v>
      </c>
      <c r="V603" s="39">
        <f t="shared" si="126"/>
        <v>0.1111952363090225</v>
      </c>
      <c r="Y603" s="37"/>
      <c r="Z603" s="37"/>
    </row>
    <row r="604" spans="1:26">
      <c r="A604" s="1">
        <v>1920.08</v>
      </c>
      <c r="B604" s="11">
        <v>7.6</v>
      </c>
      <c r="C604" s="4">
        <v>0.51670000000000005</v>
      </c>
      <c r="D604" s="11">
        <v>0.84330000000000005</v>
      </c>
      <c r="E604" s="11">
        <v>20.3</v>
      </c>
      <c r="F604" s="4">
        <f t="shared" si="130"/>
        <v>1920.624999999955</v>
      </c>
      <c r="G604" s="22">
        <f>G597*5/12+G609*7/12</f>
        <v>5.0399999999999991</v>
      </c>
      <c r="H604" s="4">
        <f t="shared" si="127"/>
        <v>114.07487684729065</v>
      </c>
      <c r="I604" s="4">
        <f t="shared" si="128"/>
        <v>7.7555906403940895</v>
      </c>
      <c r="J604" s="33">
        <f t="shared" si="131"/>
        <v>1492.1796380581243</v>
      </c>
      <c r="K604" s="4">
        <f t="shared" si="132"/>
        <v>12.657808374384238</v>
      </c>
      <c r="L604" s="33">
        <f t="shared" si="129"/>
        <v>165.57303799663373</v>
      </c>
      <c r="M604" s="15">
        <f t="shared" si="121"/>
        <v>5.0207010779228574</v>
      </c>
      <c r="N604" s="6"/>
      <c r="O604" s="7">
        <f t="shared" si="122"/>
        <v>6.8578754838189084</v>
      </c>
      <c r="P604" s="7"/>
      <c r="Q604" s="46">
        <f t="shared" si="123"/>
        <v>0.22431643473371804</v>
      </c>
      <c r="R604" s="22">
        <f t="shared" si="133"/>
        <v>1.0034211640666379</v>
      </c>
      <c r="S604" s="22">
        <f t="shared" si="134"/>
        <v>4.3819523174071344</v>
      </c>
      <c r="T604" s="39">
        <f t="shared" si="124"/>
        <v>0.19025797397288469</v>
      </c>
      <c r="U604" s="39">
        <f t="shared" si="125"/>
        <v>7.6146876508933925E-2</v>
      </c>
      <c r="V604" s="39">
        <f t="shared" si="126"/>
        <v>0.11411109746395076</v>
      </c>
      <c r="Y604" s="37"/>
      <c r="Z604" s="37"/>
    </row>
    <row r="605" spans="1:26">
      <c r="A605" s="1">
        <v>1920.09</v>
      </c>
      <c r="B605" s="11">
        <v>7.87</v>
      </c>
      <c r="C605" s="4">
        <v>0.51500000000000001</v>
      </c>
      <c r="D605" s="11">
        <v>0.83250000000000002</v>
      </c>
      <c r="E605" s="11">
        <v>20</v>
      </c>
      <c r="F605" s="4">
        <f t="shared" si="130"/>
        <v>1920.7083333332882</v>
      </c>
      <c r="G605" s="22">
        <f>G597*4/12+G609*8/12</f>
        <v>5.05</v>
      </c>
      <c r="H605" s="4">
        <f t="shared" si="127"/>
        <v>119.89945000000003</v>
      </c>
      <c r="I605" s="4">
        <f t="shared" si="128"/>
        <v>7.8460250000000018</v>
      </c>
      <c r="J605" s="33">
        <f t="shared" si="131"/>
        <v>1576.9217795480959</v>
      </c>
      <c r="K605" s="4">
        <f t="shared" si="132"/>
        <v>12.683137500000003</v>
      </c>
      <c r="L605" s="33">
        <f t="shared" si="129"/>
        <v>166.80907007290847</v>
      </c>
      <c r="M605" s="15">
        <f t="shared" si="121"/>
        <v>5.2971627701080592</v>
      </c>
      <c r="N605" s="6"/>
      <c r="O605" s="7">
        <f t="shared" si="122"/>
        <v>7.2473452714932414</v>
      </c>
      <c r="P605" s="7"/>
      <c r="Q605" s="46">
        <f t="shared" si="123"/>
        <v>0.21326971272005235</v>
      </c>
      <c r="R605" s="22">
        <f t="shared" si="133"/>
        <v>1.0034298531771852</v>
      </c>
      <c r="S605" s="22">
        <f t="shared" si="134"/>
        <v>4.462897850645426</v>
      </c>
      <c r="T605" s="39">
        <f t="shared" si="124"/>
        <v>0.18339246211333848</v>
      </c>
      <c r="U605" s="39">
        <f t="shared" si="125"/>
        <v>7.3788958079249234E-2</v>
      </c>
      <c r="V605" s="39">
        <f t="shared" si="126"/>
        <v>0.10960350403408925</v>
      </c>
      <c r="Y605" s="37"/>
      <c r="Z605" s="37"/>
    </row>
    <row r="606" spans="1:26">
      <c r="A606" s="1">
        <v>1920.1</v>
      </c>
      <c r="B606" s="11">
        <v>7.88</v>
      </c>
      <c r="C606" s="4">
        <v>0.51329999999999998</v>
      </c>
      <c r="D606" s="11">
        <v>0.82169999999999999</v>
      </c>
      <c r="E606" s="11">
        <v>19.899999999999999</v>
      </c>
      <c r="F606" s="4">
        <f t="shared" si="130"/>
        <v>1920.7916666666215</v>
      </c>
      <c r="G606" s="22">
        <f>G597*3/12+G609*9/12</f>
        <v>5.0600000000000005</v>
      </c>
      <c r="H606" s="4">
        <f t="shared" si="127"/>
        <v>120.65507537688445</v>
      </c>
      <c r="I606" s="4">
        <f t="shared" si="128"/>
        <v>7.8594226130653277</v>
      </c>
      <c r="J606" s="33">
        <f t="shared" si="131"/>
        <v>1595.4737412550892</v>
      </c>
      <c r="K606" s="4">
        <f t="shared" si="132"/>
        <v>12.581507035175882</v>
      </c>
      <c r="L606" s="33">
        <f t="shared" si="129"/>
        <v>166.37065649610491</v>
      </c>
      <c r="M606" s="15">
        <f t="shared" si="121"/>
        <v>5.3511773934241562</v>
      </c>
      <c r="N606" s="6"/>
      <c r="O606" s="7">
        <f t="shared" si="122"/>
        <v>7.3327658910836133</v>
      </c>
      <c r="P606" s="7"/>
      <c r="Q606" s="46">
        <f t="shared" si="123"/>
        <v>0.21393756305947345</v>
      </c>
      <c r="R606" s="22">
        <f t="shared" si="133"/>
        <v>1.0034385420598178</v>
      </c>
      <c r="S606" s="22">
        <f t="shared" si="134"/>
        <v>4.50070847740494</v>
      </c>
      <c r="T606" s="39">
        <f t="shared" si="124"/>
        <v>0.16586868535422217</v>
      </c>
      <c r="U606" s="39">
        <f t="shared" si="125"/>
        <v>7.3791189902679077E-2</v>
      </c>
      <c r="V606" s="39">
        <f t="shared" si="126"/>
        <v>9.207749545154309E-2</v>
      </c>
      <c r="Y606" s="37"/>
      <c r="Z606" s="37"/>
    </row>
    <row r="607" spans="1:26">
      <c r="A607" s="1">
        <v>1920.11</v>
      </c>
      <c r="B607" s="11">
        <v>7.48</v>
      </c>
      <c r="C607" s="4">
        <v>0.51170000000000004</v>
      </c>
      <c r="D607" s="11">
        <v>0.81079999999999997</v>
      </c>
      <c r="E607" s="11">
        <v>19.8</v>
      </c>
      <c r="F607" s="4">
        <f t="shared" si="130"/>
        <v>1920.8749999999548</v>
      </c>
      <c r="G607" s="22">
        <f>G597*2/12+G609*10/12</f>
        <v>5.0699999999999994</v>
      </c>
      <c r="H607" s="4">
        <f t="shared" si="127"/>
        <v>115.1088888888889</v>
      </c>
      <c r="I607" s="4">
        <f t="shared" si="128"/>
        <v>7.8744944444444469</v>
      </c>
      <c r="J607" s="33">
        <f t="shared" si="131"/>
        <v>1530.8114594957049</v>
      </c>
      <c r="K607" s="4">
        <f t="shared" si="132"/>
        <v>12.477311111111112</v>
      </c>
      <c r="L607" s="33">
        <f t="shared" si="129"/>
        <v>165.93341328330447</v>
      </c>
      <c r="M607" s="15">
        <f t="shared" si="121"/>
        <v>5.1264079309479245</v>
      </c>
      <c r="N607" s="6"/>
      <c r="O607" s="7">
        <f t="shared" si="122"/>
        <v>7.0372510508450157</v>
      </c>
      <c r="P607" s="7"/>
      <c r="Q607" s="46">
        <f t="shared" si="123"/>
        <v>0.22368938063015112</v>
      </c>
      <c r="R607" s="22">
        <f t="shared" si="133"/>
        <v>1.0034472307147033</v>
      </c>
      <c r="S607" s="22">
        <f t="shared" si="134"/>
        <v>4.5389933646863208</v>
      </c>
      <c r="T607" s="39">
        <f t="shared" si="124"/>
        <v>0.16319479470239706</v>
      </c>
      <c r="U607" s="39">
        <f t="shared" si="125"/>
        <v>7.3794103911501319E-2</v>
      </c>
      <c r="V607" s="39">
        <f t="shared" si="126"/>
        <v>8.9400690790895743E-2</v>
      </c>
      <c r="Y607" s="37"/>
      <c r="Z607" s="37"/>
    </row>
    <row r="608" spans="1:26">
      <c r="A608" s="1">
        <v>1920.12</v>
      </c>
      <c r="B608" s="11">
        <v>6.81</v>
      </c>
      <c r="C608" s="4">
        <v>0.51</v>
      </c>
      <c r="D608" s="11">
        <v>0.8</v>
      </c>
      <c r="E608" s="11">
        <v>19.399999999999999</v>
      </c>
      <c r="F608" s="4">
        <f t="shared" si="130"/>
        <v>1920.958333333288</v>
      </c>
      <c r="G608" s="22">
        <f>G597*1/12+G609*11/12</f>
        <v>5.0799999999999992</v>
      </c>
      <c r="H608" s="4">
        <f t="shared" si="127"/>
        <v>106.95912371134021</v>
      </c>
      <c r="I608" s="4">
        <f t="shared" si="128"/>
        <v>8.0101546391752585</v>
      </c>
      <c r="J608" s="33">
        <f t="shared" si="131"/>
        <v>1431.3063938106254</v>
      </c>
      <c r="K608" s="4">
        <f t="shared" si="132"/>
        <v>12.564948453608251</v>
      </c>
      <c r="L608" s="33">
        <f t="shared" si="129"/>
        <v>168.14172027143914</v>
      </c>
      <c r="M608" s="15">
        <f t="shared" si="121"/>
        <v>4.7842410450832462</v>
      </c>
      <c r="N608" s="6"/>
      <c r="O608" s="7">
        <f t="shared" si="122"/>
        <v>6.5824249808668807</v>
      </c>
      <c r="P608" s="7"/>
      <c r="Q608" s="46">
        <f t="shared" si="123"/>
        <v>0.23534006085393741</v>
      </c>
      <c r="R608" s="22">
        <f t="shared" si="133"/>
        <v>1.0034559191420109</v>
      </c>
      <c r="S608" s="22">
        <f t="shared" si="134"/>
        <v>4.648550431759416</v>
      </c>
      <c r="T608" s="39">
        <f t="shared" si="124"/>
        <v>0.16573358508088298</v>
      </c>
      <c r="U608" s="39">
        <f t="shared" si="125"/>
        <v>7.3475658499204677E-2</v>
      </c>
      <c r="V608" s="39">
        <f t="shared" si="126"/>
        <v>9.2257926581678307E-2</v>
      </c>
      <c r="Y608" s="37"/>
      <c r="Z608" s="37"/>
    </row>
    <row r="609" spans="1:26">
      <c r="A609" s="1">
        <v>1921.01</v>
      </c>
      <c r="B609" s="11">
        <v>7.11</v>
      </c>
      <c r="C609" s="4">
        <v>0.50580000000000003</v>
      </c>
      <c r="D609" s="11">
        <v>0.75749999999999995</v>
      </c>
      <c r="E609" s="11">
        <v>19</v>
      </c>
      <c r="F609" s="4">
        <f t="shared" si="130"/>
        <v>1921.0416666666213</v>
      </c>
      <c r="G609" s="22">
        <v>5.09</v>
      </c>
      <c r="H609" s="4">
        <f t="shared" si="127"/>
        <v>114.02194736842107</v>
      </c>
      <c r="I609" s="4">
        <f t="shared" si="128"/>
        <v>8.1114347368421083</v>
      </c>
      <c r="J609" s="33">
        <f t="shared" si="131"/>
        <v>1534.8652111844631</v>
      </c>
      <c r="K609" s="4">
        <f t="shared" si="132"/>
        <v>12.147907894736843</v>
      </c>
      <c r="L609" s="33">
        <f t="shared" si="129"/>
        <v>163.52466912408306</v>
      </c>
      <c r="M609" s="15">
        <f t="shared" si="121"/>
        <v>5.1221841468873723</v>
      </c>
      <c r="N609" s="6"/>
      <c r="O609" s="7">
        <f t="shared" si="122"/>
        <v>7.0609227162370747</v>
      </c>
      <c r="P609" s="7"/>
      <c r="Q609" s="46">
        <f t="shared" si="123"/>
        <v>0.21920796290222033</v>
      </c>
      <c r="R609" s="22">
        <f t="shared" si="133"/>
        <v>1.0093750608638843</v>
      </c>
      <c r="S609" s="22">
        <f t="shared" si="134"/>
        <v>4.7628178766250127</v>
      </c>
      <c r="T609" s="39">
        <f t="shared" si="124"/>
        <v>0.16311673642059321</v>
      </c>
      <c r="U609" s="39">
        <f t="shared" si="125"/>
        <v>7.2471538690655368E-2</v>
      </c>
      <c r="V609" s="39">
        <f t="shared" si="126"/>
        <v>9.0645197729937843E-2</v>
      </c>
      <c r="Y609" s="37"/>
      <c r="Z609" s="37"/>
    </row>
    <row r="610" spans="1:26">
      <c r="A610" s="1">
        <v>1921.02</v>
      </c>
      <c r="B610" s="11">
        <v>7.06</v>
      </c>
      <c r="C610" s="4">
        <v>0.50170000000000003</v>
      </c>
      <c r="D610" s="11">
        <v>0.71499999999999997</v>
      </c>
      <c r="E610" s="11">
        <v>18.399999999999999</v>
      </c>
      <c r="F610" s="4">
        <f t="shared" si="130"/>
        <v>1921.1249999999545</v>
      </c>
      <c r="G610" s="22">
        <f>G609*11/12+G621*1/12</f>
        <v>5.024166666666666</v>
      </c>
      <c r="H610" s="4">
        <f t="shared" si="127"/>
        <v>116.91206521739133</v>
      </c>
      <c r="I610" s="4">
        <f t="shared" si="128"/>
        <v>8.3080429347826108</v>
      </c>
      <c r="J610" s="33">
        <f t="shared" si="131"/>
        <v>1583.0891304296742</v>
      </c>
      <c r="K610" s="4">
        <f t="shared" si="132"/>
        <v>11.840244565217393</v>
      </c>
      <c r="L610" s="33">
        <f t="shared" si="129"/>
        <v>160.32701533388342</v>
      </c>
      <c r="M610" s="15">
        <f t="shared" si="121"/>
        <v>5.2748571912050446</v>
      </c>
      <c r="N610" s="6"/>
      <c r="O610" s="7">
        <f t="shared" si="122"/>
        <v>7.2857884017168804</v>
      </c>
      <c r="P610" s="7"/>
      <c r="Q610" s="46">
        <f t="shared" si="123"/>
        <v>0.21414317843259156</v>
      </c>
      <c r="R610" s="22">
        <f t="shared" si="133"/>
        <v>1.0093356823927233</v>
      </c>
      <c r="S610" s="22">
        <f t="shared" si="134"/>
        <v>4.9642348966270324</v>
      </c>
      <c r="T610" s="39">
        <f t="shared" si="124"/>
        <v>0.17010499357006514</v>
      </c>
      <c r="U610" s="39">
        <f t="shared" si="125"/>
        <v>6.9433905952720476E-2</v>
      </c>
      <c r="V610" s="39">
        <f t="shared" si="126"/>
        <v>0.10067108761734467</v>
      </c>
      <c r="Y610" s="37"/>
      <c r="Z610" s="37"/>
    </row>
    <row r="611" spans="1:26">
      <c r="A611" s="1">
        <v>1921.03</v>
      </c>
      <c r="B611" s="11">
        <v>6.88</v>
      </c>
      <c r="C611" s="4">
        <v>0.4975</v>
      </c>
      <c r="D611" s="11">
        <v>0.67249999999999999</v>
      </c>
      <c r="E611" s="11">
        <v>18.3</v>
      </c>
      <c r="F611" s="4">
        <f t="shared" si="130"/>
        <v>1921.2083333332878</v>
      </c>
      <c r="G611" s="22">
        <f>G609*10/12+G621*2/12</f>
        <v>4.958333333333333</v>
      </c>
      <c r="H611" s="4">
        <f t="shared" si="127"/>
        <v>114.55387978142078</v>
      </c>
      <c r="I611" s="4">
        <f t="shared" si="128"/>
        <v>8.2835109289617499</v>
      </c>
      <c r="J611" s="33">
        <f t="shared" si="131"/>
        <v>1560.5044378216592</v>
      </c>
      <c r="K611" s="4">
        <f t="shared" si="132"/>
        <v>11.197308743169401</v>
      </c>
      <c r="L611" s="33">
        <f t="shared" si="129"/>
        <v>152.53477244695725</v>
      </c>
      <c r="M611" s="15">
        <f t="shared" si="121"/>
        <v>5.192348158684176</v>
      </c>
      <c r="N611" s="6"/>
      <c r="O611" s="7">
        <f t="shared" si="122"/>
        <v>7.1866431496339809</v>
      </c>
      <c r="P611" s="7"/>
      <c r="Q611" s="46">
        <f t="shared" si="123"/>
        <v>0.2160920578171753</v>
      </c>
      <c r="R611" s="22">
        <f t="shared" si="133"/>
        <v>1.0092963694422421</v>
      </c>
      <c r="S611" s="22">
        <f t="shared" si="134"/>
        <v>5.037959632337957</v>
      </c>
      <c r="T611" s="39">
        <f t="shared" si="124"/>
        <v>0.17529084842368081</v>
      </c>
      <c r="U611" s="39">
        <f t="shared" si="125"/>
        <v>6.8586400266291481E-2</v>
      </c>
      <c r="V611" s="39">
        <f t="shared" si="126"/>
        <v>0.10670444815738933</v>
      </c>
      <c r="Y611" s="37"/>
      <c r="Z611" s="37"/>
    </row>
    <row r="612" spans="1:26">
      <c r="A612" s="1">
        <v>1921.04</v>
      </c>
      <c r="B612" s="11">
        <v>6.91</v>
      </c>
      <c r="C612" s="4">
        <v>0.49330000000000002</v>
      </c>
      <c r="D612" s="11">
        <v>0.63</v>
      </c>
      <c r="E612" s="11">
        <v>18.100000000000001</v>
      </c>
      <c r="F612" s="4">
        <f t="shared" si="130"/>
        <v>1921.291666666621</v>
      </c>
      <c r="G612" s="22">
        <f>G609*9/12+G621*3/12</f>
        <v>4.8925000000000001</v>
      </c>
      <c r="H612" s="4">
        <f t="shared" si="127"/>
        <v>116.3246961325967</v>
      </c>
      <c r="I612" s="4">
        <f t="shared" si="128"/>
        <v>8.3043375690607757</v>
      </c>
      <c r="J612" s="33">
        <f t="shared" si="131"/>
        <v>1594.0544123057293</v>
      </c>
      <c r="K612" s="4">
        <f t="shared" si="132"/>
        <v>10.60558011049724</v>
      </c>
      <c r="L612" s="33">
        <f t="shared" si="129"/>
        <v>145.33347029704916</v>
      </c>
      <c r="M612" s="15">
        <f t="shared" si="121"/>
        <v>5.2970859227396732</v>
      </c>
      <c r="N612" s="6"/>
      <c r="O612" s="7">
        <f t="shared" si="122"/>
        <v>7.3471112451693328</v>
      </c>
      <c r="P612" s="7"/>
      <c r="Q612" s="46">
        <f t="shared" si="123"/>
        <v>0.21520858180944386</v>
      </c>
      <c r="R612" s="22">
        <f t="shared" si="133"/>
        <v>1.0092571223325355</v>
      </c>
      <c r="S612" s="22">
        <f t="shared" si="134"/>
        <v>5.1409799394237288</v>
      </c>
      <c r="T612" s="39">
        <f t="shared" si="124"/>
        <v>0.1624222384357481</v>
      </c>
      <c r="U612" s="39">
        <f t="shared" si="125"/>
        <v>6.7159652991352958E-2</v>
      </c>
      <c r="V612" s="39">
        <f t="shared" si="126"/>
        <v>9.5262585444395143E-2</v>
      </c>
      <c r="Y612" s="37"/>
      <c r="Z612" s="37"/>
    </row>
    <row r="613" spans="1:26">
      <c r="A613" s="1">
        <v>1921.05</v>
      </c>
      <c r="B613" s="11">
        <v>7.12</v>
      </c>
      <c r="C613" s="4">
        <v>0.48920000000000002</v>
      </c>
      <c r="D613" s="11">
        <v>0.58750000000000002</v>
      </c>
      <c r="E613" s="11">
        <v>17.7</v>
      </c>
      <c r="F613" s="4">
        <f t="shared" si="130"/>
        <v>1921.3749999999543</v>
      </c>
      <c r="G613" s="22">
        <f>G609*8/12+G621*4/12</f>
        <v>4.8266666666666662</v>
      </c>
      <c r="H613" s="4">
        <f t="shared" si="127"/>
        <v>122.5685875706215</v>
      </c>
      <c r="I613" s="4">
        <f t="shared" si="128"/>
        <v>8.421425988700566</v>
      </c>
      <c r="J613" s="33">
        <f t="shared" si="131"/>
        <v>1689.2344328525874</v>
      </c>
      <c r="K613" s="4">
        <f t="shared" si="132"/>
        <v>10.113629943502827</v>
      </c>
      <c r="L613" s="33">
        <f t="shared" si="129"/>
        <v>139.38556591304706</v>
      </c>
      <c r="M613" s="15">
        <f t="shared" si="121"/>
        <v>5.6094692253307752</v>
      </c>
      <c r="N613" s="6"/>
      <c r="O613" s="7">
        <f t="shared" si="122"/>
        <v>7.7953012232006342</v>
      </c>
      <c r="P613" s="7"/>
      <c r="Q613" s="46">
        <f t="shared" si="123"/>
        <v>0.20295342319783582</v>
      </c>
      <c r="R613" s="22">
        <f t="shared" si="133"/>
        <v>1.0092179413853946</v>
      </c>
      <c r="S613" s="22">
        <f t="shared" si="134"/>
        <v>5.3058264528441113</v>
      </c>
      <c r="T613" s="39">
        <f t="shared" si="124"/>
        <v>0.14612928022673488</v>
      </c>
      <c r="U613" s="39">
        <f t="shared" si="125"/>
        <v>6.5230175097410248E-2</v>
      </c>
      <c r="V613" s="39">
        <f t="shared" si="126"/>
        <v>8.0899105129324633E-2</v>
      </c>
      <c r="Y613" s="37"/>
      <c r="Z613" s="37"/>
    </row>
    <row r="614" spans="1:26">
      <c r="A614" s="1">
        <v>1921.06</v>
      </c>
      <c r="B614" s="11">
        <v>6.55</v>
      </c>
      <c r="C614" s="4">
        <v>0.48499999999999999</v>
      </c>
      <c r="D614" s="11">
        <v>0.54500000000000004</v>
      </c>
      <c r="E614" s="11">
        <v>17.600000000000001</v>
      </c>
      <c r="F614" s="4">
        <f t="shared" si="130"/>
        <v>1921.4583333332876</v>
      </c>
      <c r="G614" s="22">
        <f>G609*7/12+G621*5/12</f>
        <v>4.7608333333333333</v>
      </c>
      <c r="H614" s="4">
        <f t="shared" si="127"/>
        <v>113.39687500000001</v>
      </c>
      <c r="I614" s="4">
        <f t="shared" si="128"/>
        <v>8.3965624999999999</v>
      </c>
      <c r="J614" s="33">
        <f t="shared" si="131"/>
        <v>1572.4737459713883</v>
      </c>
      <c r="K614" s="4">
        <f t="shared" si="132"/>
        <v>9.4353125000000002</v>
      </c>
      <c r="L614" s="33">
        <f t="shared" si="129"/>
        <v>130.83941855792469</v>
      </c>
      <c r="M614" s="15">
        <f t="shared" si="121"/>
        <v>5.2161109609893197</v>
      </c>
      <c r="N614" s="6"/>
      <c r="O614" s="7">
        <f t="shared" si="122"/>
        <v>7.2663741034908416</v>
      </c>
      <c r="P614" s="7"/>
      <c r="Q614" s="46">
        <f t="shared" si="123"/>
        <v>0.21644775043781014</v>
      </c>
      <c r="R614" s="22">
        <f t="shared" si="133"/>
        <v>1.0091788269243167</v>
      </c>
      <c r="S614" s="22">
        <f t="shared" si="134"/>
        <v>5.3851598821902735</v>
      </c>
      <c r="T614" s="39">
        <f t="shared" si="124"/>
        <v>0.15274418739271223</v>
      </c>
      <c r="U614" s="39">
        <f t="shared" si="125"/>
        <v>6.5104610088245751E-2</v>
      </c>
      <c r="V614" s="39">
        <f t="shared" si="126"/>
        <v>8.7639577304466476E-2</v>
      </c>
      <c r="Y614" s="37"/>
      <c r="Z614" s="37"/>
    </row>
    <row r="615" spans="1:26">
      <c r="A615" s="1">
        <v>1921.07</v>
      </c>
      <c r="B615" s="11">
        <v>6.53</v>
      </c>
      <c r="C615" s="4">
        <v>0.48080000000000001</v>
      </c>
      <c r="D615" s="11">
        <v>0.50249999999999995</v>
      </c>
      <c r="E615" s="11">
        <v>17.7</v>
      </c>
      <c r="F615" s="4">
        <f t="shared" si="130"/>
        <v>1921.5416666666208</v>
      </c>
      <c r="G615" s="22">
        <f>G609*6/12+G621*6/12</f>
        <v>4.6950000000000003</v>
      </c>
      <c r="H615" s="4">
        <f t="shared" si="127"/>
        <v>112.41192090395484</v>
      </c>
      <c r="I615" s="4">
        <f t="shared" si="128"/>
        <v>8.2768225988700586</v>
      </c>
      <c r="J615" s="33">
        <f t="shared" si="131"/>
        <v>1568.3799476432964</v>
      </c>
      <c r="K615" s="4">
        <f t="shared" si="132"/>
        <v>8.650381355932204</v>
      </c>
      <c r="L615" s="33">
        <f t="shared" si="129"/>
        <v>120.69079995264261</v>
      </c>
      <c r="M615" s="15">
        <f t="shared" si="121"/>
        <v>5.1977793619054697</v>
      </c>
      <c r="N615" s="6"/>
      <c r="O615" s="7">
        <f t="shared" si="122"/>
        <v>7.2590804721952731</v>
      </c>
      <c r="P615" s="7"/>
      <c r="Q615" s="46">
        <f t="shared" si="123"/>
        <v>0.21723137134873222</v>
      </c>
      <c r="R615" s="22">
        <f t="shared" si="133"/>
        <v>1.0091397792745151</v>
      </c>
      <c r="S615" s="22">
        <f t="shared" si="134"/>
        <v>5.4038854381735959</v>
      </c>
      <c r="T615" s="39">
        <f t="shared" si="124"/>
        <v>0.15740803163018846</v>
      </c>
      <c r="U615" s="39">
        <f t="shared" si="125"/>
        <v>6.4791523394092998E-2</v>
      </c>
      <c r="V615" s="39">
        <f t="shared" si="126"/>
        <v>9.2616508236095463E-2</v>
      </c>
      <c r="Y615" s="37"/>
      <c r="Z615" s="37"/>
    </row>
    <row r="616" spans="1:26">
      <c r="A616" s="1">
        <v>1921.08</v>
      </c>
      <c r="B616" s="11">
        <v>6.45</v>
      </c>
      <c r="C616" s="4">
        <v>0.47670000000000001</v>
      </c>
      <c r="D616" s="11">
        <v>0.46</v>
      </c>
      <c r="E616" s="11">
        <v>17.7</v>
      </c>
      <c r="F616" s="4">
        <f t="shared" si="130"/>
        <v>1921.6249999999541</v>
      </c>
      <c r="G616" s="22">
        <f>G609*5/12+G621*7/12</f>
        <v>4.6291666666666664</v>
      </c>
      <c r="H616" s="4">
        <f t="shared" si="127"/>
        <v>111.03474576271188</v>
      </c>
      <c r="I616" s="4">
        <f t="shared" si="128"/>
        <v>8.2062423728813574</v>
      </c>
      <c r="J616" s="33">
        <f t="shared" si="131"/>
        <v>1558.7066700948531</v>
      </c>
      <c r="K616" s="4">
        <f t="shared" si="132"/>
        <v>7.918757062146895</v>
      </c>
      <c r="L616" s="33">
        <f t="shared" si="129"/>
        <v>111.163576471881</v>
      </c>
      <c r="M616" s="15">
        <f t="shared" si="121"/>
        <v>5.1612948232157301</v>
      </c>
      <c r="N616" s="6"/>
      <c r="O616" s="7">
        <f t="shared" si="122"/>
        <v>7.2275602020151304</v>
      </c>
      <c r="P616" s="7"/>
      <c r="Q616" s="46">
        <f t="shared" si="123"/>
        <v>0.21585157871859117</v>
      </c>
      <c r="R616" s="22">
        <f t="shared" si="133"/>
        <v>1.0091007987629279</v>
      </c>
      <c r="S616" s="22">
        <f t="shared" si="134"/>
        <v>5.4532757583032687</v>
      </c>
      <c r="T616" s="39">
        <f t="shared" si="124"/>
        <v>0.15520438301000405</v>
      </c>
      <c r="U616" s="39">
        <f t="shared" si="125"/>
        <v>6.3882556258163525E-2</v>
      </c>
      <c r="V616" s="39">
        <f t="shared" si="126"/>
        <v>9.1321826751840529E-2</v>
      </c>
      <c r="Y616" s="37"/>
      <c r="Z616" s="37"/>
    </row>
    <row r="617" spans="1:26">
      <c r="A617" s="1">
        <v>1921.09</v>
      </c>
      <c r="B617" s="11">
        <v>6.61</v>
      </c>
      <c r="C617" s="4">
        <v>0.47249999999999998</v>
      </c>
      <c r="D617" s="11">
        <v>0.41749999999999998</v>
      </c>
      <c r="E617" s="11">
        <v>17.5</v>
      </c>
      <c r="F617" s="4">
        <f t="shared" si="130"/>
        <v>1921.7083333332873</v>
      </c>
      <c r="G617" s="22">
        <f>G609*4/12+G621*8/12</f>
        <v>4.5633333333333335</v>
      </c>
      <c r="H617" s="4">
        <f t="shared" si="127"/>
        <v>115.08954285714289</v>
      </c>
      <c r="I617" s="4">
        <f t="shared" si="128"/>
        <v>8.2269000000000005</v>
      </c>
      <c r="J617" s="33">
        <f t="shared" si="131"/>
        <v>1625.2520523674577</v>
      </c>
      <c r="K617" s="4">
        <f t="shared" si="132"/>
        <v>7.2692714285714288</v>
      </c>
      <c r="L617" s="33">
        <f t="shared" si="129"/>
        <v>102.65396851186286</v>
      </c>
      <c r="M617" s="15">
        <f t="shared" si="121"/>
        <v>5.377524425458259</v>
      </c>
      <c r="N617" s="6"/>
      <c r="O617" s="7">
        <f t="shared" si="122"/>
        <v>7.5505875789303607</v>
      </c>
      <c r="P617" s="7"/>
      <c r="Q617" s="46">
        <f t="shared" si="123"/>
        <v>0.20640123633622981</v>
      </c>
      <c r="R617" s="22">
        <f t="shared" si="133"/>
        <v>1.0090618857182294</v>
      </c>
      <c r="S617" s="22">
        <f t="shared" si="134"/>
        <v>5.5657952655620919</v>
      </c>
      <c r="T617" s="39">
        <f t="shared" si="124"/>
        <v>0.13342049673951029</v>
      </c>
      <c r="U617" s="39">
        <f t="shared" si="125"/>
        <v>6.2479788382081125E-2</v>
      </c>
      <c r="V617" s="39">
        <f t="shared" si="126"/>
        <v>7.0940708357429161E-2</v>
      </c>
      <c r="Y617" s="37"/>
      <c r="Z617" s="37"/>
    </row>
    <row r="618" spans="1:26">
      <c r="A618" s="1">
        <v>1921.1</v>
      </c>
      <c r="B618" s="11">
        <v>6.7</v>
      </c>
      <c r="C618" s="4">
        <v>0.46829999999999999</v>
      </c>
      <c r="D618" s="11">
        <v>0.375</v>
      </c>
      <c r="E618" s="11">
        <v>17.5</v>
      </c>
      <c r="F618" s="4">
        <f t="shared" si="130"/>
        <v>1921.7916666666206</v>
      </c>
      <c r="G618" s="22">
        <f>G609*3/12+G621*9/12</f>
        <v>4.4974999999999996</v>
      </c>
      <c r="H618" s="4">
        <f t="shared" si="127"/>
        <v>116.65657142857145</v>
      </c>
      <c r="I618" s="4">
        <f t="shared" si="128"/>
        <v>8.153772</v>
      </c>
      <c r="J618" s="33">
        <f t="shared" si="131"/>
        <v>1656.9764314985787</v>
      </c>
      <c r="K618" s="4">
        <f t="shared" si="132"/>
        <v>6.5292857142857157</v>
      </c>
      <c r="L618" s="33">
        <f t="shared" si="129"/>
        <v>92.741218180890598</v>
      </c>
      <c r="M618" s="15">
        <f t="shared" si="121"/>
        <v>5.4792576780533473</v>
      </c>
      <c r="N618" s="6"/>
      <c r="O618" s="7">
        <f t="shared" si="122"/>
        <v>7.7141620987324897</v>
      </c>
      <c r="P618" s="7"/>
      <c r="Q618" s="46">
        <f t="shared" si="123"/>
        <v>0.20360686991963539</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c r="A619" s="1">
        <v>1921.11</v>
      </c>
      <c r="B619" s="11">
        <v>7.06</v>
      </c>
      <c r="C619" s="4">
        <v>0.4642</v>
      </c>
      <c r="D619" s="11">
        <v>0.33250000000000002</v>
      </c>
      <c r="E619" s="11">
        <v>17.399999999999999</v>
      </c>
      <c r="F619" s="4">
        <f t="shared" si="130"/>
        <v>1921.8749999999538</v>
      </c>
      <c r="G619" s="22">
        <f>G609*2/12+G621*10/12</f>
        <v>4.4316666666666666</v>
      </c>
      <c r="H619" s="4">
        <f t="shared" si="127"/>
        <v>123.63114942528738</v>
      </c>
      <c r="I619" s="4">
        <f t="shared" si="128"/>
        <v>8.1288356321839093</v>
      </c>
      <c r="J619" s="33">
        <f t="shared" si="131"/>
        <v>1765.6642830252983</v>
      </c>
      <c r="K619" s="4">
        <f t="shared" si="132"/>
        <v>5.8225718390804619</v>
      </c>
      <c r="L619" s="33">
        <f t="shared" si="129"/>
        <v>83.156285284123499</v>
      </c>
      <c r="M619" s="15">
        <f t="shared" si="121"/>
        <v>5.8381969932008912</v>
      </c>
      <c r="N619" s="6"/>
      <c r="O619" s="7">
        <f t="shared" si="122"/>
        <v>8.23994607876309</v>
      </c>
      <c r="P619" s="7"/>
      <c r="Q619" s="46">
        <f t="shared" si="123"/>
        <v>0.19353770826111438</v>
      </c>
      <c r="R619" s="22">
        <f t="shared" si="133"/>
        <v>1.0089842633529238</v>
      </c>
      <c r="S619" s="22">
        <f t="shared" si="134"/>
        <v>5.6994757866786472</v>
      </c>
      <c r="T619" s="39">
        <f t="shared" si="124"/>
        <v>0.11332002889117776</v>
      </c>
      <c r="U619" s="39">
        <f t="shared" si="125"/>
        <v>6.2237375274959872E-2</v>
      </c>
      <c r="V619" s="39">
        <f t="shared" si="126"/>
        <v>5.1082653616217888E-2</v>
      </c>
      <c r="Y619" s="37"/>
      <c r="Z619" s="37"/>
    </row>
    <row r="620" spans="1:26">
      <c r="A620" s="1">
        <v>1921.12</v>
      </c>
      <c r="B620" s="11">
        <v>7.31</v>
      </c>
      <c r="C620" s="4">
        <v>0.46</v>
      </c>
      <c r="D620" s="11">
        <v>0.28999999999999998</v>
      </c>
      <c r="E620" s="11">
        <v>17.3</v>
      </c>
      <c r="F620" s="4">
        <f t="shared" si="130"/>
        <v>1921.9583333332871</v>
      </c>
      <c r="G620" s="22">
        <f>G609*1/12+G621*11/12</f>
        <v>4.3658333333333328</v>
      </c>
      <c r="H620" s="4">
        <f t="shared" si="127"/>
        <v>128.74895953757226</v>
      </c>
      <c r="I620" s="4">
        <f t="shared" si="128"/>
        <v>8.1018497109826608</v>
      </c>
      <c r="J620" s="33">
        <f t="shared" si="131"/>
        <v>1848.3977213635201</v>
      </c>
      <c r="K620" s="4">
        <f t="shared" si="132"/>
        <v>5.1076878612716765</v>
      </c>
      <c r="L620" s="33">
        <f t="shared" si="129"/>
        <v>73.329047769551408</v>
      </c>
      <c r="M620" s="15">
        <f t="shared" si="121"/>
        <v>6.1141588494172723</v>
      </c>
      <c r="N620" s="6"/>
      <c r="O620" s="7">
        <f t="shared" si="122"/>
        <v>8.6498527940779315</v>
      </c>
      <c r="P620" s="7"/>
      <c r="Q620" s="46">
        <f t="shared" si="123"/>
        <v>0.18696752320380897</v>
      </c>
      <c r="R620" s="22">
        <f t="shared" si="133"/>
        <v>1.0089455546984269</v>
      </c>
      <c r="S620" s="22">
        <f t="shared" si="134"/>
        <v>5.7839223109412812</v>
      </c>
      <c r="T620" s="39">
        <f t="shared" si="124"/>
        <v>8.7052791666405893E-2</v>
      </c>
      <c r="U620" s="39">
        <f t="shared" si="125"/>
        <v>6.1471044956979082E-2</v>
      </c>
      <c r="V620" s="39">
        <f t="shared" si="126"/>
        <v>2.5581746709426811E-2</v>
      </c>
      <c r="Y620" s="37"/>
      <c r="Z620" s="37"/>
    </row>
    <row r="621" spans="1:26">
      <c r="A621" s="1">
        <v>1922.01</v>
      </c>
      <c r="B621" s="11">
        <v>7.3</v>
      </c>
      <c r="C621" s="4">
        <v>0.4642</v>
      </c>
      <c r="D621" s="11">
        <v>0.32329999999999998</v>
      </c>
      <c r="E621" s="11">
        <v>16.899999999999999</v>
      </c>
      <c r="F621" s="4">
        <f t="shared" si="130"/>
        <v>1922.0416666666204</v>
      </c>
      <c r="G621" s="22">
        <v>4.3</v>
      </c>
      <c r="H621" s="4">
        <f t="shared" si="127"/>
        <v>131.61597633136097</v>
      </c>
      <c r="I621" s="4">
        <f t="shared" si="128"/>
        <v>8.3693337278106519</v>
      </c>
      <c r="J621" s="33">
        <f t="shared" si="131"/>
        <v>1899.5712773678981</v>
      </c>
      <c r="K621" s="4">
        <f t="shared" si="132"/>
        <v>5.8289650887573972</v>
      </c>
      <c r="L621" s="33">
        <f t="shared" si="129"/>
        <v>84.127588215485133</v>
      </c>
      <c r="M621" s="15">
        <f t="shared" si="121"/>
        <v>6.2870872903471273</v>
      </c>
      <c r="N621" s="6"/>
      <c r="O621" s="7">
        <f t="shared" si="122"/>
        <v>8.9170964731832107</v>
      </c>
      <c r="P621" s="7"/>
      <c r="Q621" s="46">
        <f t="shared" si="123"/>
        <v>0.17951956182160139</v>
      </c>
      <c r="R621" s="22">
        <f t="shared" si="133"/>
        <v>1.0031803360364855</v>
      </c>
      <c r="S621" s="22">
        <f t="shared" si="134"/>
        <v>5.9737848985309467</v>
      </c>
      <c r="T621" s="39">
        <f t="shared" si="124"/>
        <v>8.5386471884165926E-2</v>
      </c>
      <c r="U621" s="39">
        <f t="shared" si="125"/>
        <v>6.0320506332032897E-2</v>
      </c>
      <c r="V621" s="39">
        <f t="shared" si="126"/>
        <v>2.5065965552133029E-2</v>
      </c>
      <c r="Y621" s="37"/>
      <c r="Z621" s="37"/>
    </row>
    <row r="622" spans="1:26">
      <c r="A622" s="1">
        <v>1922.02</v>
      </c>
      <c r="B622" s="11">
        <v>7.46</v>
      </c>
      <c r="C622" s="4">
        <v>0.46829999999999999</v>
      </c>
      <c r="D622" s="11">
        <v>0.35670000000000002</v>
      </c>
      <c r="E622" s="11">
        <v>16.899999999999999</v>
      </c>
      <c r="F622" s="4">
        <f t="shared" si="130"/>
        <v>1922.1249999999536</v>
      </c>
      <c r="G622" s="22">
        <f>G621*11/12+G633*1/12</f>
        <v>4.3049999999999997</v>
      </c>
      <c r="H622" s="4">
        <f t="shared" si="127"/>
        <v>134.50071005917164</v>
      </c>
      <c r="I622" s="4">
        <f t="shared" si="128"/>
        <v>8.4432550295857993</v>
      </c>
      <c r="J622" s="33">
        <f t="shared" si="131"/>
        <v>1951.360616200521</v>
      </c>
      <c r="K622" s="4">
        <f t="shared" si="132"/>
        <v>6.4311532544378718</v>
      </c>
      <c r="L622" s="33">
        <f t="shared" si="129"/>
        <v>93.304334021276929</v>
      </c>
      <c r="M622" s="15">
        <f t="shared" si="121"/>
        <v>6.4613058726969825</v>
      </c>
      <c r="N622" s="6"/>
      <c r="O622" s="7">
        <f t="shared" si="122"/>
        <v>9.1855378690400542</v>
      </c>
      <c r="P622" s="7"/>
      <c r="Q622" s="46">
        <f t="shared" si="123"/>
        <v>0.17408010681528899</v>
      </c>
      <c r="R622" s="22">
        <f t="shared" si="133"/>
        <v>1.0031845960283758</v>
      </c>
      <c r="S622" s="22">
        <f t="shared" si="134"/>
        <v>5.9927835419179578</v>
      </c>
      <c r="T622" s="39">
        <f t="shared" si="124"/>
        <v>8.3916754121699411E-2</v>
      </c>
      <c r="U622" s="39">
        <f t="shared" si="125"/>
        <v>6.2073880429736938E-2</v>
      </c>
      <c r="V622" s="39">
        <f t="shared" si="126"/>
        <v>2.1842873691962472E-2</v>
      </c>
      <c r="Y622" s="37"/>
      <c r="Z622" s="37"/>
    </row>
    <row r="623" spans="1:26">
      <c r="A623" s="1">
        <v>1922.03</v>
      </c>
      <c r="B623" s="11">
        <v>7.74</v>
      </c>
      <c r="C623" s="4">
        <v>0.47249999999999998</v>
      </c>
      <c r="D623" s="11">
        <v>0.39</v>
      </c>
      <c r="E623" s="11">
        <v>16.7</v>
      </c>
      <c r="F623" s="4">
        <f t="shared" si="130"/>
        <v>1922.2083333332869</v>
      </c>
      <c r="G623" s="22">
        <f>G621*10/12+G633*2/12</f>
        <v>4.3100000000000005</v>
      </c>
      <c r="H623" s="4">
        <f t="shared" si="127"/>
        <v>141.22023952095813</v>
      </c>
      <c r="I623" s="4">
        <f t="shared" si="128"/>
        <v>8.6210029940119774</v>
      </c>
      <c r="J623" s="33">
        <f t="shared" si="131"/>
        <v>2059.2716868630159</v>
      </c>
      <c r="K623" s="4">
        <f t="shared" si="132"/>
        <v>7.1157485029940135</v>
      </c>
      <c r="L623" s="33">
        <f t="shared" si="129"/>
        <v>103.76175166364033</v>
      </c>
      <c r="M623" s="15">
        <f t="shared" si="121"/>
        <v>6.821387249036043</v>
      </c>
      <c r="N623" s="6"/>
      <c r="O623" s="7">
        <f t="shared" si="122"/>
        <v>9.7174091458281175</v>
      </c>
      <c r="P623" s="7"/>
      <c r="Q623" s="46">
        <f t="shared" si="123"/>
        <v>0.16243257308781892</v>
      </c>
      <c r="R623" s="22">
        <f t="shared" si="133"/>
        <v>1.0031888559901481</v>
      </c>
      <c r="S623" s="22">
        <f t="shared" si="134"/>
        <v>6.0838665573818842</v>
      </c>
      <c r="T623" s="39">
        <f t="shared" si="124"/>
        <v>8.0061470782865074E-2</v>
      </c>
      <c r="U623" s="39">
        <f t="shared" si="125"/>
        <v>6.1821595873386315E-2</v>
      </c>
      <c r="V623" s="39">
        <f t="shared" si="126"/>
        <v>1.8239874909478759E-2</v>
      </c>
      <c r="Y623" s="37"/>
      <c r="Z623" s="37"/>
    </row>
    <row r="624" spans="1:26">
      <c r="A624" s="1">
        <v>1922.04</v>
      </c>
      <c r="B624" s="11">
        <v>8.2100000000000009</v>
      </c>
      <c r="C624" s="4">
        <v>0.47670000000000001</v>
      </c>
      <c r="D624" s="11">
        <v>0.42330000000000001</v>
      </c>
      <c r="E624" s="11">
        <v>16.7</v>
      </c>
      <c r="F624" s="4">
        <f t="shared" si="130"/>
        <v>1922.2916666666201</v>
      </c>
      <c r="G624" s="22">
        <f>G621*9/12+G633*3/12</f>
        <v>4.3149999999999995</v>
      </c>
      <c r="H624" s="4">
        <f t="shared" si="127"/>
        <v>149.79562874251499</v>
      </c>
      <c r="I624" s="4">
        <f t="shared" si="128"/>
        <v>8.6976341317365282</v>
      </c>
      <c r="J624" s="33">
        <f t="shared" si="131"/>
        <v>2194.8869660085261</v>
      </c>
      <c r="K624" s="4">
        <f t="shared" si="132"/>
        <v>7.7233239520958108</v>
      </c>
      <c r="L624" s="33">
        <f t="shared" si="129"/>
        <v>113.16634015973315</v>
      </c>
      <c r="M624" s="15">
        <f t="shared" si="121"/>
        <v>7.2732533902098622</v>
      </c>
      <c r="N624" s="6"/>
      <c r="O624" s="7">
        <f t="shared" si="122"/>
        <v>10.378612240077556</v>
      </c>
      <c r="P624" s="7"/>
      <c r="Q624" s="46">
        <f t="shared" si="123"/>
        <v>0.15011860019363651</v>
      </c>
      <c r="R624" s="22">
        <f t="shared" si="133"/>
        <v>1.0031931159218126</v>
      </c>
      <c r="S624" s="22">
        <f t="shared" si="134"/>
        <v>6.1032671316966525</v>
      </c>
      <c r="T624" s="39">
        <f t="shared" si="124"/>
        <v>4.5916567580980727E-2</v>
      </c>
      <c r="U624" s="39">
        <f t="shared" si="125"/>
        <v>6.2836560148972875E-2</v>
      </c>
      <c r="V624" s="39">
        <f t="shared" si="126"/>
        <v>-1.6919992567992148E-2</v>
      </c>
      <c r="Y624" s="37"/>
      <c r="Z624" s="37"/>
    </row>
    <row r="625" spans="1:26">
      <c r="A625" s="1">
        <v>1922.05</v>
      </c>
      <c r="B625" s="11">
        <v>8.5299999999999994</v>
      </c>
      <c r="C625" s="4">
        <v>0.48080000000000001</v>
      </c>
      <c r="D625" s="11">
        <v>0.45669999999999999</v>
      </c>
      <c r="E625" s="11">
        <v>16.7</v>
      </c>
      <c r="F625" s="4">
        <f t="shared" si="130"/>
        <v>1922.3749999999534</v>
      </c>
      <c r="G625" s="22">
        <f>G621*8/12+G633*4/12</f>
        <v>4.32</v>
      </c>
      <c r="H625" s="4">
        <f t="shared" si="127"/>
        <v>155.63419161676649</v>
      </c>
      <c r="I625" s="4">
        <f t="shared" si="128"/>
        <v>8.7724407185628763</v>
      </c>
      <c r="J625" s="33">
        <f t="shared" si="131"/>
        <v>2291.148309925798</v>
      </c>
      <c r="K625" s="4">
        <f t="shared" si="132"/>
        <v>8.3327239520958098</v>
      </c>
      <c r="L625" s="33">
        <f t="shared" si="129"/>
        <v>122.66910118911044</v>
      </c>
      <c r="M625" s="15">
        <f t="shared" si="121"/>
        <v>7.5934672589193832</v>
      </c>
      <c r="N625" s="6"/>
      <c r="O625" s="7">
        <f t="shared" si="122"/>
        <v>10.851308007115497</v>
      </c>
      <c r="P625" s="7"/>
      <c r="Q625" s="46">
        <f t="shared" si="123"/>
        <v>0.14427069252660296</v>
      </c>
      <c r="R625" s="22">
        <f t="shared" si="133"/>
        <v>1.0031973758233814</v>
      </c>
      <c r="S625" s="22">
        <f t="shared" si="134"/>
        <v>6.1227555711499484</v>
      </c>
      <c r="T625" s="39">
        <f t="shared" si="124"/>
        <v>3.0457950462606576E-2</v>
      </c>
      <c r="U625" s="39">
        <f t="shared" si="125"/>
        <v>6.4629222340574666E-2</v>
      </c>
      <c r="V625" s="39">
        <f t="shared" si="126"/>
        <v>-3.417127187796809E-2</v>
      </c>
      <c r="Y625" s="37"/>
      <c r="Z625" s="37"/>
    </row>
    <row r="626" spans="1:26">
      <c r="A626" s="1">
        <v>1922.06</v>
      </c>
      <c r="B626" s="11">
        <v>8.4499999999999993</v>
      </c>
      <c r="C626" s="4">
        <v>0.48499999999999999</v>
      </c>
      <c r="D626" s="11">
        <v>0.49</v>
      </c>
      <c r="E626" s="11">
        <v>16.7</v>
      </c>
      <c r="F626" s="4">
        <f t="shared" si="130"/>
        <v>1922.4583333332866</v>
      </c>
      <c r="G626" s="22">
        <f>G621*7/12+G633*5/12</f>
        <v>4.3250000000000002</v>
      </c>
      <c r="H626" s="4">
        <f t="shared" si="127"/>
        <v>154.17455089820362</v>
      </c>
      <c r="I626" s="4">
        <f t="shared" si="128"/>
        <v>8.8490718562874271</v>
      </c>
      <c r="J626" s="33">
        <f t="shared" si="131"/>
        <v>2280.5162715591046</v>
      </c>
      <c r="K626" s="4">
        <f t="shared" si="132"/>
        <v>8.9402994011976062</v>
      </c>
      <c r="L626" s="33">
        <f t="shared" si="129"/>
        <v>132.24295539218477</v>
      </c>
      <c r="M626" s="15">
        <f t="shared" si="121"/>
        <v>7.5579873517551297</v>
      </c>
      <c r="N626" s="6"/>
      <c r="O626" s="7">
        <f t="shared" si="122"/>
        <v>10.815617689535207</v>
      </c>
      <c r="P626" s="7"/>
      <c r="Q626" s="46">
        <f t="shared" si="123"/>
        <v>0.14587981797708544</v>
      </c>
      <c r="R626" s="22">
        <f t="shared" si="133"/>
        <v>1.0032016356948654</v>
      </c>
      <c r="S626" s="22">
        <f t="shared" si="134"/>
        <v>6.1423323217856174</v>
      </c>
      <c r="T626" s="39">
        <f t="shared" si="124"/>
        <v>1.8087288159285952E-2</v>
      </c>
      <c r="U626" s="39">
        <f t="shared" si="125"/>
        <v>6.5658098466928827E-2</v>
      </c>
      <c r="V626" s="39">
        <f t="shared" si="126"/>
        <v>-4.7570810307642875E-2</v>
      </c>
      <c r="Y626" s="37"/>
      <c r="Z626" s="37"/>
    </row>
    <row r="627" spans="1:26">
      <c r="A627" s="1">
        <v>1922.07</v>
      </c>
      <c r="B627" s="11">
        <v>8.51</v>
      </c>
      <c r="C627" s="4">
        <v>0.48920000000000002</v>
      </c>
      <c r="D627" s="11">
        <v>0.52329999999999999</v>
      </c>
      <c r="E627" s="11">
        <v>16.8</v>
      </c>
      <c r="F627" s="4">
        <f t="shared" si="130"/>
        <v>1922.5416666666199</v>
      </c>
      <c r="G627" s="22">
        <f>G621*6/12+G633*6/12</f>
        <v>4.33</v>
      </c>
      <c r="H627" s="4">
        <f t="shared" si="127"/>
        <v>154.34505952380954</v>
      </c>
      <c r="I627" s="4">
        <f t="shared" si="128"/>
        <v>8.8725738095238107</v>
      </c>
      <c r="J627" s="33">
        <f t="shared" si="131"/>
        <v>2293.9751623313864</v>
      </c>
      <c r="K627" s="4">
        <f t="shared" si="132"/>
        <v>9.491042261904763</v>
      </c>
      <c r="L627" s="33">
        <f t="shared" si="129"/>
        <v>141.06195093396175</v>
      </c>
      <c r="M627" s="15">
        <f t="shared" si="121"/>
        <v>7.6020950457740346</v>
      </c>
      <c r="N627" s="6"/>
      <c r="O627" s="7">
        <f t="shared" si="122"/>
        <v>10.892058792535364</v>
      </c>
      <c r="P627" s="7"/>
      <c r="Q627" s="46">
        <f t="shared" si="123"/>
        <v>0.14569327464091714</v>
      </c>
      <c r="R627" s="22">
        <f t="shared" si="133"/>
        <v>1.0032058955362759</v>
      </c>
      <c r="S627" s="22">
        <f t="shared" si="134"/>
        <v>6.1253192736717903</v>
      </c>
      <c r="T627" s="39">
        <f t="shared" si="124"/>
        <v>2.3567495778983538E-2</v>
      </c>
      <c r="U627" s="39">
        <f t="shared" si="125"/>
        <v>6.6540567520546379E-2</v>
      </c>
      <c r="V627" s="39">
        <f t="shared" si="126"/>
        <v>-4.297307174156284E-2</v>
      </c>
      <c r="Y627" s="37"/>
      <c r="Z627" s="37"/>
    </row>
    <row r="628" spans="1:26">
      <c r="A628" s="1">
        <v>1922.08</v>
      </c>
      <c r="B628" s="11">
        <v>8.83</v>
      </c>
      <c r="C628" s="4">
        <v>0.49330000000000002</v>
      </c>
      <c r="D628" s="11">
        <v>0.55669999999999997</v>
      </c>
      <c r="E628" s="11">
        <v>16.600000000000001</v>
      </c>
      <c r="F628" s="4">
        <f t="shared" si="130"/>
        <v>1922.6249999999532</v>
      </c>
      <c r="G628" s="22">
        <f>G621*5/12+G633*7/12</f>
        <v>4.335</v>
      </c>
      <c r="H628" s="4">
        <f t="shared" si="127"/>
        <v>162.0783734939759</v>
      </c>
      <c r="I628" s="4">
        <f t="shared" si="128"/>
        <v>9.0547295180722909</v>
      </c>
      <c r="J628" s="33">
        <f t="shared" si="131"/>
        <v>2420.1273951799894</v>
      </c>
      <c r="K628" s="4">
        <f t="shared" si="132"/>
        <v>10.218463253012048</v>
      </c>
      <c r="L628" s="33">
        <f t="shared" si="129"/>
        <v>152.58039874254817</v>
      </c>
      <c r="M628" s="15">
        <f t="shared" si="121"/>
        <v>8.0200306898957781</v>
      </c>
      <c r="N628" s="6"/>
      <c r="O628" s="7">
        <f t="shared" si="122"/>
        <v>11.501719558533315</v>
      </c>
      <c r="P628" s="7"/>
      <c r="Q628" s="46">
        <f t="shared" si="123"/>
        <v>0.13648243579404418</v>
      </c>
      <c r="R628" s="22">
        <f t="shared" si="133"/>
        <v>1.0032101553476238</v>
      </c>
      <c r="S628" s="22">
        <f t="shared" si="134"/>
        <v>6.2189920267556591</v>
      </c>
      <c r="T628" s="39">
        <f t="shared" si="124"/>
        <v>6.1936125765673644E-2</v>
      </c>
      <c r="U628" s="39">
        <f t="shared" si="125"/>
        <v>6.6293715830372912E-2</v>
      </c>
      <c r="V628" s="39">
        <f t="shared" si="126"/>
        <v>-4.3575900646992682E-3</v>
      </c>
      <c r="Y628" s="37"/>
      <c r="Z628" s="37"/>
    </row>
    <row r="629" spans="1:26">
      <c r="A629" s="1">
        <v>1922.09</v>
      </c>
      <c r="B629" s="11">
        <v>9.06</v>
      </c>
      <c r="C629" s="4">
        <v>0.4975</v>
      </c>
      <c r="D629" s="11">
        <v>0.59</v>
      </c>
      <c r="E629" s="11">
        <v>16.600000000000001</v>
      </c>
      <c r="F629" s="4">
        <f t="shared" si="130"/>
        <v>1922.7083333332864</v>
      </c>
      <c r="G629" s="22">
        <f>G621*4/12+G633*8/12</f>
        <v>4.34</v>
      </c>
      <c r="H629" s="4">
        <f t="shared" si="127"/>
        <v>166.30012048192773</v>
      </c>
      <c r="I629" s="4">
        <f t="shared" si="128"/>
        <v>9.1318222891566272</v>
      </c>
      <c r="J629" s="33">
        <f t="shared" si="131"/>
        <v>2494.5287257745426</v>
      </c>
      <c r="K629" s="4">
        <f t="shared" si="132"/>
        <v>10.829698795180724</v>
      </c>
      <c r="L629" s="33">
        <f t="shared" si="129"/>
        <v>162.44723490143267</v>
      </c>
      <c r="M629" s="15">
        <f t="shared" si="121"/>
        <v>8.2650830022843049</v>
      </c>
      <c r="N629" s="6"/>
      <c r="O629" s="7">
        <f t="shared" si="122"/>
        <v>11.86154330888267</v>
      </c>
      <c r="P629" s="7"/>
      <c r="Q629" s="46">
        <f t="shared" si="123"/>
        <v>0.13170642498863799</v>
      </c>
      <c r="R629" s="22">
        <f t="shared" si="133"/>
        <v>1.0032144151289202</v>
      </c>
      <c r="S629" s="22">
        <f t="shared" si="134"/>
        <v>6.2389559572671782</v>
      </c>
      <c r="T629" s="39">
        <f t="shared" si="124"/>
        <v>6.9986153695603903E-2</v>
      </c>
      <c r="U629" s="39">
        <f t="shared" si="125"/>
        <v>6.7327478405122099E-2</v>
      </c>
      <c r="V629" s="39">
        <f t="shared" si="126"/>
        <v>2.6586752904818045E-3</v>
      </c>
      <c r="Y629" s="37"/>
      <c r="Z629" s="37"/>
    </row>
    <row r="630" spans="1:26">
      <c r="A630" s="1">
        <v>1922.1</v>
      </c>
      <c r="B630" s="11">
        <v>9.26</v>
      </c>
      <c r="C630" s="4">
        <v>0.50170000000000003</v>
      </c>
      <c r="D630" s="11">
        <v>0.62329999999999997</v>
      </c>
      <c r="E630" s="11">
        <v>16.7</v>
      </c>
      <c r="F630" s="4">
        <f t="shared" si="130"/>
        <v>1922.7916666666197</v>
      </c>
      <c r="G630" s="22">
        <f>G621*3/12+G633*9/12</f>
        <v>4.3449999999999998</v>
      </c>
      <c r="H630" s="4">
        <f t="shared" si="127"/>
        <v>168.95341317365273</v>
      </c>
      <c r="I630" s="4">
        <f t="shared" si="128"/>
        <v>9.1537718562874275</v>
      </c>
      <c r="J630" s="33">
        <f t="shared" si="131"/>
        <v>2545.7708839266752</v>
      </c>
      <c r="K630" s="4">
        <f t="shared" si="132"/>
        <v>11.372425748502996</v>
      </c>
      <c r="L630" s="33">
        <f t="shared" si="129"/>
        <v>171.35842245696506</v>
      </c>
      <c r="M630" s="15">
        <f t="shared" si="121"/>
        <v>8.4321519987619009</v>
      </c>
      <c r="N630" s="6"/>
      <c r="O630" s="7">
        <f t="shared" si="122"/>
        <v>12.107471819097528</v>
      </c>
      <c r="P630" s="7"/>
      <c r="Q630" s="46">
        <f t="shared" si="123"/>
        <v>0.129892486619515</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c r="A631" s="1">
        <v>1922.11</v>
      </c>
      <c r="B631" s="11">
        <v>8.8000000000000007</v>
      </c>
      <c r="C631" s="4">
        <v>0.50580000000000003</v>
      </c>
      <c r="D631" s="11">
        <v>0.65669999999999995</v>
      </c>
      <c r="E631" s="11">
        <v>16.8</v>
      </c>
      <c r="F631" s="4">
        <f t="shared" si="130"/>
        <v>1922.8749999999529</v>
      </c>
      <c r="G631" s="22">
        <f>G621*2/12+G633*10/12</f>
        <v>4.3499999999999996</v>
      </c>
      <c r="H631" s="4">
        <f t="shared" si="127"/>
        <v>159.60476190476194</v>
      </c>
      <c r="I631" s="4">
        <f t="shared" si="128"/>
        <v>9.1736464285714305</v>
      </c>
      <c r="J631" s="33">
        <f t="shared" si="131"/>
        <v>2416.4254213971676</v>
      </c>
      <c r="K631" s="4">
        <f t="shared" si="132"/>
        <v>11.910505357142858</v>
      </c>
      <c r="L631" s="33">
        <f t="shared" si="129"/>
        <v>180.3257470717636</v>
      </c>
      <c r="M631" s="15">
        <f t="shared" si="121"/>
        <v>7.9982537722698419</v>
      </c>
      <c r="N631" s="6"/>
      <c r="O631" s="7">
        <f t="shared" si="122"/>
        <v>11.491767155410143</v>
      </c>
      <c r="P631" s="7"/>
      <c r="Q631" s="46">
        <f t="shared" si="123"/>
        <v>0.13690598043210189</v>
      </c>
      <c r="R631" s="22">
        <f t="shared" si="133"/>
        <v>1.0032229346014039</v>
      </c>
      <c r="S631" s="22">
        <f t="shared" si="134"/>
        <v>6.2044044113447061</v>
      </c>
      <c r="T631" s="39">
        <f t="shared" si="124"/>
        <v>5.9457509838695799E-2</v>
      </c>
      <c r="U631" s="39">
        <f t="shared" si="125"/>
        <v>7.068911847756465E-2</v>
      </c>
      <c r="V631" s="39">
        <f t="shared" si="126"/>
        <v>-1.1231608638868851E-2</v>
      </c>
      <c r="Y631" s="37"/>
      <c r="Z631" s="37"/>
    </row>
    <row r="632" spans="1:26">
      <c r="A632" s="1">
        <v>1922.12</v>
      </c>
      <c r="B632" s="11">
        <v>8.7799999999999994</v>
      </c>
      <c r="C632" s="4">
        <v>0.51</v>
      </c>
      <c r="D632" s="11">
        <v>0.69</v>
      </c>
      <c r="E632" s="11">
        <v>16.899999999999999</v>
      </c>
      <c r="F632" s="4">
        <f t="shared" si="130"/>
        <v>1922.9583333332862</v>
      </c>
      <c r="G632" s="22">
        <f>G621*1/12+G633*11/12</f>
        <v>4.3549999999999995</v>
      </c>
      <c r="H632" s="4">
        <f t="shared" si="127"/>
        <v>158.29976331360947</v>
      </c>
      <c r="I632" s="4">
        <f t="shared" si="128"/>
        <v>9.1950887573964515</v>
      </c>
      <c r="J632" s="33">
        <f t="shared" si="131"/>
        <v>2408.268848229191</v>
      </c>
      <c r="K632" s="4">
        <f t="shared" si="132"/>
        <v>12.440414201183435</v>
      </c>
      <c r="L632" s="33">
        <f t="shared" si="129"/>
        <v>189.26030811823941</v>
      </c>
      <c r="M632" s="15">
        <f t="shared" si="121"/>
        <v>7.9646798649400035</v>
      </c>
      <c r="N632" s="6"/>
      <c r="O632" s="7">
        <f t="shared" si="122"/>
        <v>11.449713276395798</v>
      </c>
      <c r="P632" s="7"/>
      <c r="Q632" s="46">
        <f t="shared" si="123"/>
        <v>0.13904051336828616</v>
      </c>
      <c r="R632" s="22">
        <f t="shared" si="133"/>
        <v>1.0032271942926132</v>
      </c>
      <c r="S632" s="22">
        <f t="shared" si="134"/>
        <v>6.1875700270326996</v>
      </c>
      <c r="T632" s="39">
        <f t="shared" si="124"/>
        <v>5.7754057837540396E-2</v>
      </c>
      <c r="U632" s="39">
        <f t="shared" si="125"/>
        <v>7.2373180407452997E-2</v>
      </c>
      <c r="V632" s="39">
        <f t="shared" si="126"/>
        <v>-1.4619122569912602E-2</v>
      </c>
      <c r="Y632" s="37"/>
      <c r="Z632" s="37"/>
    </row>
    <row r="633" spans="1:26">
      <c r="A633" s="1">
        <v>1923.01</v>
      </c>
      <c r="B633" s="11">
        <v>8.9</v>
      </c>
      <c r="C633" s="4">
        <v>0.51170000000000004</v>
      </c>
      <c r="D633" s="11">
        <v>0.71419999999999995</v>
      </c>
      <c r="E633" s="11">
        <v>16.8</v>
      </c>
      <c r="F633" s="4">
        <f t="shared" si="130"/>
        <v>1923.0416666666194</v>
      </c>
      <c r="G633" s="22">
        <v>4.3600000000000003</v>
      </c>
      <c r="H633" s="4">
        <f t="shared" si="127"/>
        <v>161.4184523809524</v>
      </c>
      <c r="I633" s="4">
        <f t="shared" si="128"/>
        <v>9.2806541666666682</v>
      </c>
      <c r="J633" s="33">
        <f t="shared" si="131"/>
        <v>2467.4803555116746</v>
      </c>
      <c r="K633" s="4">
        <f t="shared" si="132"/>
        <v>12.953377380952382</v>
      </c>
      <c r="L633" s="33">
        <f t="shared" si="129"/>
        <v>198.00836740521774</v>
      </c>
      <c r="M633" s="15">
        <f t="shared" si="121"/>
        <v>8.1542004830691592</v>
      </c>
      <c r="N633" s="6"/>
      <c r="O633" s="7">
        <f t="shared" si="122"/>
        <v>11.725953614115127</v>
      </c>
      <c r="P633" s="7"/>
      <c r="Q633" s="46">
        <f t="shared" si="123"/>
        <v>0.13441486988785206</v>
      </c>
      <c r="R633" s="22">
        <f t="shared" si="133"/>
        <v>1.0056455223186209</v>
      </c>
      <c r="S633" s="22">
        <f t="shared" si="134"/>
        <v>6.2444881517430657</v>
      </c>
      <c r="T633" s="39">
        <f t="shared" si="124"/>
        <v>6.1539389511198195E-2</v>
      </c>
      <c r="U633" s="39">
        <f t="shared" si="125"/>
        <v>7.3617985826168297E-2</v>
      </c>
      <c r="V633" s="39">
        <f t="shared" si="126"/>
        <v>-1.2078596314970103E-2</v>
      </c>
      <c r="Y633" s="37"/>
      <c r="Z633" s="37"/>
    </row>
    <row r="634" spans="1:26">
      <c r="A634" s="1">
        <v>1923.02</v>
      </c>
      <c r="B634" s="11">
        <v>9.2799999999999994</v>
      </c>
      <c r="C634" s="4">
        <v>0.51329999999999998</v>
      </c>
      <c r="D634" s="11">
        <v>0.73829999999999996</v>
      </c>
      <c r="E634" s="11">
        <v>16.8</v>
      </c>
      <c r="F634" s="4">
        <f t="shared" si="130"/>
        <v>1923.1249999999527</v>
      </c>
      <c r="G634" s="22">
        <f>G633*11/12+G645*1/12</f>
        <v>4.335</v>
      </c>
      <c r="H634" s="4">
        <f t="shared" si="127"/>
        <v>168.31047619047621</v>
      </c>
      <c r="I634" s="4">
        <f t="shared" si="128"/>
        <v>9.3096732142857146</v>
      </c>
      <c r="J634" s="33">
        <f t="shared" si="131"/>
        <v>2584.6926035230736</v>
      </c>
      <c r="K634" s="4">
        <f t="shared" si="132"/>
        <v>13.390476785714286</v>
      </c>
      <c r="L634" s="33">
        <f t="shared" si="129"/>
        <v>205.63346435141003</v>
      </c>
      <c r="M634" s="15">
        <f t="shared" si="121"/>
        <v>8.5333605790659703</v>
      </c>
      <c r="N634" s="6"/>
      <c r="O634" s="7">
        <f t="shared" si="122"/>
        <v>12.272020083350808</v>
      </c>
      <c r="P634" s="7"/>
      <c r="Q634" s="46">
        <f t="shared" si="123"/>
        <v>0.129215815504828</v>
      </c>
      <c r="R634" s="22">
        <f t="shared" si="133"/>
        <v>1.0056270198581208</v>
      </c>
      <c r="S634" s="22">
        <f t="shared" si="134"/>
        <v>6.2797415489720949</v>
      </c>
      <c r="T634" s="39">
        <f t="shared" si="124"/>
        <v>4.5695857243911009E-2</v>
      </c>
      <c r="U634" s="39">
        <f t="shared" si="125"/>
        <v>7.513108654325773E-2</v>
      </c>
      <c r="V634" s="39">
        <f t="shared" si="126"/>
        <v>-2.9435229299346721E-2</v>
      </c>
      <c r="Y634" s="37"/>
      <c r="Z634" s="37"/>
    </row>
    <row r="635" spans="1:26">
      <c r="A635" s="1">
        <v>1923.03</v>
      </c>
      <c r="B635" s="11">
        <v>9.43</v>
      </c>
      <c r="C635" s="4">
        <v>0.51500000000000001</v>
      </c>
      <c r="D635" s="11">
        <v>0.76249999999999996</v>
      </c>
      <c r="E635" s="11">
        <v>16.8</v>
      </c>
      <c r="F635" s="4">
        <f t="shared" si="130"/>
        <v>1923.208333333286</v>
      </c>
      <c r="G635" s="22">
        <f>G633*10/12+G645*2/12</f>
        <v>4.3099999999999996</v>
      </c>
      <c r="H635" s="4">
        <f t="shared" si="127"/>
        <v>171.03101190476193</v>
      </c>
      <c r="I635" s="4">
        <f t="shared" si="128"/>
        <v>9.340505952380953</v>
      </c>
      <c r="J635" s="33">
        <f t="shared" si="131"/>
        <v>2638.4243148840283</v>
      </c>
      <c r="K635" s="4">
        <f t="shared" si="132"/>
        <v>13.82938988095238</v>
      </c>
      <c r="L635" s="33">
        <f t="shared" si="129"/>
        <v>213.34024815472654</v>
      </c>
      <c r="M635" s="15">
        <f t="shared" si="121"/>
        <v>8.700737500978537</v>
      </c>
      <c r="N635" s="6"/>
      <c r="O635" s="7">
        <f t="shared" si="122"/>
        <v>12.511853851855687</v>
      </c>
      <c r="P635" s="7"/>
      <c r="Q635" s="46">
        <f t="shared" si="123"/>
        <v>0.12721147552406908</v>
      </c>
      <c r="R635" s="22">
        <f t="shared" si="133"/>
        <v>1.0056085211624202</v>
      </c>
      <c r="S635" s="22">
        <f t="shared" si="134"/>
        <v>6.315077779372027</v>
      </c>
      <c r="T635" s="39">
        <f t="shared" si="124"/>
        <v>4.4712447628235896E-2</v>
      </c>
      <c r="U635" s="39">
        <f t="shared" si="125"/>
        <v>7.5816127455445637E-2</v>
      </c>
      <c r="V635" s="39">
        <f t="shared" si="126"/>
        <v>-3.110367982720974E-2</v>
      </c>
      <c r="Y635" s="37"/>
      <c r="Z635" s="37"/>
    </row>
    <row r="636" spans="1:26">
      <c r="A636" s="1">
        <v>1923.04</v>
      </c>
      <c r="B636" s="11">
        <v>9.1</v>
      </c>
      <c r="C636" s="4">
        <v>0.51670000000000005</v>
      </c>
      <c r="D636" s="11">
        <v>0.78669999999999995</v>
      </c>
      <c r="E636" s="11">
        <v>16.899999999999999</v>
      </c>
      <c r="F636" s="4">
        <f t="shared" si="130"/>
        <v>1923.2916666666192</v>
      </c>
      <c r="G636" s="22">
        <f>G633*9/12+G645*3/12</f>
        <v>4.2850000000000001</v>
      </c>
      <c r="H636" s="4">
        <f t="shared" si="127"/>
        <v>164.06923076923081</v>
      </c>
      <c r="I636" s="4">
        <f t="shared" si="128"/>
        <v>9.3158869822485233</v>
      </c>
      <c r="J636" s="33">
        <f t="shared" si="131"/>
        <v>2543.0038379361545</v>
      </c>
      <c r="K636" s="4">
        <f t="shared" si="132"/>
        <v>14.183875147928998</v>
      </c>
      <c r="L636" s="33">
        <f t="shared" si="129"/>
        <v>219.84407904443657</v>
      </c>
      <c r="M636" s="15">
        <f t="shared" si="121"/>
        <v>8.3728096684638178</v>
      </c>
      <c r="N636" s="6"/>
      <c r="O636" s="7">
        <f t="shared" si="122"/>
        <v>12.040671976551749</v>
      </c>
      <c r="P636" s="7"/>
      <c r="Q636" s="46">
        <f t="shared" si="123"/>
        <v>0.13258943586124272</v>
      </c>
      <c r="R636" s="22">
        <f t="shared" si="133"/>
        <v>1.0055900262385207</v>
      </c>
      <c r="S636" s="22">
        <f t="shared" si="134"/>
        <v>6.3129191271734566</v>
      </c>
      <c r="T636" s="39">
        <f t="shared" si="124"/>
        <v>5.9793009656515572E-2</v>
      </c>
      <c r="U636" s="39">
        <f t="shared" si="125"/>
        <v>7.629017997406895E-2</v>
      </c>
      <c r="V636" s="39">
        <f t="shared" si="126"/>
        <v>-1.6497170317553378E-2</v>
      </c>
      <c r="Y636" s="37"/>
      <c r="Z636" s="37"/>
    </row>
    <row r="637" spans="1:26">
      <c r="A637" s="1">
        <v>1923.05</v>
      </c>
      <c r="B637" s="11">
        <v>8.67</v>
      </c>
      <c r="C637" s="4">
        <v>0.51829999999999998</v>
      </c>
      <c r="D637" s="11">
        <v>0.81079999999999997</v>
      </c>
      <c r="E637" s="11">
        <v>16.899999999999999</v>
      </c>
      <c r="F637" s="4">
        <f t="shared" si="130"/>
        <v>1923.3749999999525</v>
      </c>
      <c r="G637" s="22">
        <f>G633*8/12+G645*4/12</f>
        <v>4.26</v>
      </c>
      <c r="H637" s="4">
        <f t="shared" si="127"/>
        <v>156.31650887573969</v>
      </c>
      <c r="I637" s="4">
        <f t="shared" si="128"/>
        <v>9.3447343195266299</v>
      </c>
      <c r="J637" s="33">
        <f t="shared" si="131"/>
        <v>2434.9098735172147</v>
      </c>
      <c r="K637" s="4">
        <f t="shared" si="132"/>
        <v>14.618388165680477</v>
      </c>
      <c r="L637" s="33">
        <f t="shared" si="129"/>
        <v>227.70760385787284</v>
      </c>
      <c r="M637" s="15">
        <f t="shared" si="121"/>
        <v>8.0004978675982112</v>
      </c>
      <c r="N637" s="6"/>
      <c r="O637" s="7">
        <f t="shared" si="122"/>
        <v>11.507770660192861</v>
      </c>
      <c r="P637" s="7"/>
      <c r="Q637" s="46">
        <f t="shared" si="123"/>
        <v>0.13948108359684203</v>
      </c>
      <c r="R637" s="22">
        <f t="shared" si="133"/>
        <v>1.0055715350934378</v>
      </c>
      <c r="S637" s="22">
        <f t="shared" si="134"/>
        <v>6.3482085107360149</v>
      </c>
      <c r="T637" s="39">
        <f t="shared" si="124"/>
        <v>9.2122313295782909E-2</v>
      </c>
      <c r="U637" s="39">
        <f t="shared" si="125"/>
        <v>7.6126272209097623E-2</v>
      </c>
      <c r="V637" s="39">
        <f t="shared" si="126"/>
        <v>1.5996041086685286E-2</v>
      </c>
      <c r="Y637" s="37"/>
      <c r="Z637" s="37"/>
    </row>
    <row r="638" spans="1:26">
      <c r="A638" s="1">
        <v>1923.06</v>
      </c>
      <c r="B638" s="11">
        <v>8.34</v>
      </c>
      <c r="C638" s="4">
        <v>0.52</v>
      </c>
      <c r="D638" s="11">
        <v>0.83499999999999996</v>
      </c>
      <c r="E638" s="11">
        <v>17</v>
      </c>
      <c r="F638" s="4">
        <f t="shared" si="130"/>
        <v>1923.4583333332857</v>
      </c>
      <c r="G638" s="22">
        <f>G633*7/12+G645*5/12</f>
        <v>4.2349999999999994</v>
      </c>
      <c r="H638" s="4">
        <f t="shared" si="127"/>
        <v>149.48223529411766</v>
      </c>
      <c r="I638" s="4">
        <f t="shared" si="128"/>
        <v>9.3202352941176478</v>
      </c>
      <c r="J638" s="33">
        <f t="shared" si="131"/>
        <v>2340.552091029218</v>
      </c>
      <c r="K638" s="4">
        <f t="shared" si="132"/>
        <v>14.96614705882353</v>
      </c>
      <c r="L638" s="33">
        <f t="shared" si="129"/>
        <v>234.33585084045529</v>
      </c>
      <c r="M638" s="15">
        <f t="shared" si="121"/>
        <v>7.6718252826730824</v>
      </c>
      <c r="N638" s="6"/>
      <c r="O638" s="7">
        <f t="shared" si="122"/>
        <v>11.038669785687128</v>
      </c>
      <c r="P638" s="7"/>
      <c r="Q638" s="46">
        <f t="shared" si="123"/>
        <v>0.1446254893400403</v>
      </c>
      <c r="R638" s="22">
        <f t="shared" si="133"/>
        <v>1.0055530477342007</v>
      </c>
      <c r="S638" s="22">
        <f t="shared" si="134"/>
        <v>6.3460273197208981</v>
      </c>
      <c r="T638" s="39">
        <f t="shared" si="124"/>
        <v>0.11346615187144016</v>
      </c>
      <c r="U638" s="39">
        <f t="shared" si="125"/>
        <v>7.5747303318780324E-2</v>
      </c>
      <c r="V638" s="39">
        <f t="shared" si="126"/>
        <v>3.7718848552659834E-2</v>
      </c>
      <c r="Y638" s="37"/>
      <c r="Z638" s="37"/>
    </row>
    <row r="639" spans="1:26">
      <c r="A639" s="1">
        <v>1923.07</v>
      </c>
      <c r="B639" s="11">
        <v>8.06</v>
      </c>
      <c r="C639" s="4">
        <v>0.52170000000000005</v>
      </c>
      <c r="D639" s="11">
        <v>0.85919999999999996</v>
      </c>
      <c r="E639" s="11">
        <v>17.2</v>
      </c>
      <c r="F639" s="4">
        <f t="shared" si="130"/>
        <v>1923.541666666619</v>
      </c>
      <c r="G639" s="22">
        <f>G633*6/12+G645*6/12</f>
        <v>4.21</v>
      </c>
      <c r="H639" s="4">
        <f t="shared" si="127"/>
        <v>142.78383720930236</v>
      </c>
      <c r="I639" s="4">
        <f t="shared" si="128"/>
        <v>9.2419761627907011</v>
      </c>
      <c r="J639" s="33">
        <f t="shared" si="131"/>
        <v>2247.7294284305181</v>
      </c>
      <c r="K639" s="4">
        <f t="shared" si="132"/>
        <v>15.220827906976746</v>
      </c>
      <c r="L639" s="33">
        <f t="shared" si="129"/>
        <v>239.60907256916886</v>
      </c>
      <c r="M639" s="15">
        <f t="shared" si="121"/>
        <v>7.3459851194906518</v>
      </c>
      <c r="N639" s="6"/>
      <c r="O639" s="7">
        <f t="shared" si="122"/>
        <v>10.574996358749733</v>
      </c>
      <c r="P639" s="7"/>
      <c r="Q639" s="46">
        <f t="shared" si="123"/>
        <v>0.15082031447916538</v>
      </c>
      <c r="R639" s="22">
        <f t="shared" si="133"/>
        <v>1.0055345641678535</v>
      </c>
      <c r="S639" s="22">
        <f t="shared" si="134"/>
        <v>6.3070663319736893</v>
      </c>
      <c r="T639" s="39">
        <f t="shared" si="124"/>
        <v>0.12360512033295912</v>
      </c>
      <c r="U639" s="39">
        <f t="shared" si="125"/>
        <v>7.3509420818807181E-2</v>
      </c>
      <c r="V639" s="39">
        <f t="shared" si="126"/>
        <v>5.0095699514151937E-2</v>
      </c>
      <c r="Y639" s="37"/>
      <c r="Z639" s="37"/>
    </row>
    <row r="640" spans="1:26">
      <c r="A640" s="1">
        <v>1923.08</v>
      </c>
      <c r="B640" s="11">
        <v>8.1</v>
      </c>
      <c r="C640" s="4">
        <v>0.52329999999999999</v>
      </c>
      <c r="D640" s="11">
        <v>0.88329999999999997</v>
      </c>
      <c r="E640" s="11">
        <v>17.100000000000001</v>
      </c>
      <c r="F640" s="4">
        <f t="shared" si="130"/>
        <v>1923.6249999999523</v>
      </c>
      <c r="G640" s="22">
        <f>G633*5/12+G645*7/12</f>
        <v>4.1849999999999996</v>
      </c>
      <c r="H640" s="4">
        <f t="shared" si="127"/>
        <v>144.33157894736843</v>
      </c>
      <c r="I640" s="4">
        <f t="shared" si="128"/>
        <v>9.3245327485380134</v>
      </c>
      <c r="J640" s="33">
        <f t="shared" si="131"/>
        <v>2284.3266393602057</v>
      </c>
      <c r="K640" s="4">
        <f t="shared" si="132"/>
        <v>15.739269590643277</v>
      </c>
      <c r="L640" s="33">
        <f t="shared" si="129"/>
        <v>249.10440994405801</v>
      </c>
      <c r="M640" s="15">
        <f t="shared" si="121"/>
        <v>7.4417831742173721</v>
      </c>
      <c r="N640" s="6"/>
      <c r="O640" s="7">
        <f t="shared" si="122"/>
        <v>10.71776917227575</v>
      </c>
      <c r="P640" s="7"/>
      <c r="Q640" s="46">
        <f t="shared" si="123"/>
        <v>0.14870190194385624</v>
      </c>
      <c r="R640" s="22">
        <f t="shared" si="133"/>
        <v>1.0055160844014541</v>
      </c>
      <c r="S640" s="22">
        <f t="shared" si="134"/>
        <v>6.3790607578445133</v>
      </c>
      <c r="T640" s="39">
        <f t="shared" si="124"/>
        <v>0.11561987147598662</v>
      </c>
      <c r="U640" s="39">
        <f t="shared" si="125"/>
        <v>7.190681665087606E-2</v>
      </c>
      <c r="V640" s="39">
        <f t="shared" si="126"/>
        <v>4.3713054825110564E-2</v>
      </c>
      <c r="Y640" s="37"/>
      <c r="Z640" s="37"/>
    </row>
    <row r="641" spans="1:26">
      <c r="A641" s="1">
        <v>1923.09</v>
      </c>
      <c r="B641" s="11">
        <v>8.15</v>
      </c>
      <c r="C641" s="4">
        <v>0.52500000000000002</v>
      </c>
      <c r="D641" s="11">
        <v>0.90749999999999997</v>
      </c>
      <c r="E641" s="11">
        <v>17.2</v>
      </c>
      <c r="F641" s="4">
        <f t="shared" si="130"/>
        <v>1923.7083333332855</v>
      </c>
      <c r="G641" s="22">
        <f>G633*4/12+G645*8/12</f>
        <v>4.16</v>
      </c>
      <c r="H641" s="4">
        <f t="shared" si="127"/>
        <v>144.37819767441863</v>
      </c>
      <c r="I641" s="4">
        <f t="shared" si="128"/>
        <v>9.3004360465116296</v>
      </c>
      <c r="J641" s="33">
        <f t="shared" si="131"/>
        <v>2297.330921342998</v>
      </c>
      <c r="K641" s="4">
        <f t="shared" si="132"/>
        <v>16.076468023255817</v>
      </c>
      <c r="L641" s="33">
        <f t="shared" si="129"/>
        <v>255.80709338880621</v>
      </c>
      <c r="M641" s="15">
        <f t="shared" ref="M641:M704" si="135">H641/AVERAGE(K521:K640)</f>
        <v>7.4581838671897946</v>
      </c>
      <c r="N641" s="6"/>
      <c r="O641" s="7">
        <f t="shared" ref="O641:O704" si="136">J641/AVERAGE(L521:L640)</f>
        <v>10.745088848507409</v>
      </c>
      <c r="P641" s="7"/>
      <c r="Q641" s="46">
        <f t="shared" ref="Q641:Q704" si="137">1/M641-(G641/100-(((E641/E521)^(1/10))-1))</f>
        <v>0.14821085527765071</v>
      </c>
      <c r="R641" s="22">
        <f t="shared" si="133"/>
        <v>1.0054976084420746</v>
      </c>
      <c r="S641" s="22">
        <f t="shared" si="134"/>
        <v>6.3769560547159347</v>
      </c>
      <c r="T641" s="39">
        <f t="shared" si="124"/>
        <v>0.11444129250825585</v>
      </c>
      <c r="U641" s="39">
        <f t="shared" si="125"/>
        <v>7.2371361516544885E-2</v>
      </c>
      <c r="V641" s="39">
        <f t="shared" si="126"/>
        <v>4.2069930991710969E-2</v>
      </c>
      <c r="Y641" s="37"/>
      <c r="Z641" s="37"/>
    </row>
    <row r="642" spans="1:26">
      <c r="A642" s="1">
        <v>1923.1</v>
      </c>
      <c r="B642" s="11">
        <v>8.0299999999999994</v>
      </c>
      <c r="C642" s="4">
        <v>0.52669999999999995</v>
      </c>
      <c r="D642" s="11">
        <v>0.93169999999999997</v>
      </c>
      <c r="E642" s="11">
        <v>17.3</v>
      </c>
      <c r="F642" s="4">
        <f t="shared" si="130"/>
        <v>1923.7916666666188</v>
      </c>
      <c r="G642" s="22">
        <f>G633*3/12+G645*9/12</f>
        <v>4.1349999999999998</v>
      </c>
      <c r="H642" s="4">
        <f t="shared" si="127"/>
        <v>141.4301156069364</v>
      </c>
      <c r="I642" s="4">
        <f t="shared" si="128"/>
        <v>9.2766179190751448</v>
      </c>
      <c r="J642" s="33">
        <f t="shared" si="131"/>
        <v>2262.7220602163084</v>
      </c>
      <c r="K642" s="4">
        <f t="shared" si="132"/>
        <v>16.409768208092487</v>
      </c>
      <c r="L642" s="33">
        <f t="shared" si="129"/>
        <v>262.53775137030323</v>
      </c>
      <c r="M642" s="15">
        <f t="shared" si="135"/>
        <v>7.3174003956214762</v>
      </c>
      <c r="N642" s="6"/>
      <c r="O642" s="7">
        <f t="shared" si="136"/>
        <v>10.546507102779898</v>
      </c>
      <c r="P642" s="7"/>
      <c r="Q642" s="46">
        <f t="shared" si="137"/>
        <v>0.15165270760296168</v>
      </c>
      <c r="R642" s="22">
        <f t="shared" si="133"/>
        <v>1.005479136296801</v>
      </c>
      <c r="S642" s="22">
        <f t="shared" si="134"/>
        <v>6.3749503970579058</v>
      </c>
      <c r="T642" s="39">
        <f t="shared" ref="T642:T705" si="138">(($J762/$J642)^(1/10)-1)</f>
        <v>0.10519370076487333</v>
      </c>
      <c r="U642" s="39">
        <f t="shared" ref="U642:U705" si="139">(($S762/$S642)^(1/10)-1)</f>
        <v>7.2833150280132264E-2</v>
      </c>
      <c r="V642" s="39">
        <f t="shared" ref="V642:V705" si="140">T642-U642</f>
        <v>3.2360550484741069E-2</v>
      </c>
      <c r="Y642" s="37"/>
      <c r="Z642" s="37"/>
    </row>
    <row r="643" spans="1:26">
      <c r="A643" s="1">
        <v>1923.11</v>
      </c>
      <c r="B643" s="11">
        <v>8.27</v>
      </c>
      <c r="C643" s="4">
        <v>0.52829999999999999</v>
      </c>
      <c r="D643" s="11">
        <v>0.95579999999999998</v>
      </c>
      <c r="E643" s="11">
        <v>17.3</v>
      </c>
      <c r="F643" s="4">
        <f t="shared" si="130"/>
        <v>1923.874999999952</v>
      </c>
      <c r="G643" s="22">
        <f>G633*2/12+G645*10/12</f>
        <v>4.1099999999999994</v>
      </c>
      <c r="H643" s="4">
        <f t="shared" si="127"/>
        <v>145.65716763005781</v>
      </c>
      <c r="I643" s="4">
        <f t="shared" si="128"/>
        <v>9.304798265895954</v>
      </c>
      <c r="J643" s="33">
        <f t="shared" si="131"/>
        <v>2342.7556384420795</v>
      </c>
      <c r="K643" s="4">
        <f t="shared" si="132"/>
        <v>16.834234682080929</v>
      </c>
      <c r="L643" s="33">
        <f t="shared" si="129"/>
        <v>270.76249567387424</v>
      </c>
      <c r="M643" s="15">
        <f t="shared" si="135"/>
        <v>7.5463279119162321</v>
      </c>
      <c r="N643" s="6"/>
      <c r="O643" s="7">
        <f t="shared" si="136"/>
        <v>10.878671811855506</v>
      </c>
      <c r="P643" s="7"/>
      <c r="Q643" s="46">
        <f t="shared" si="137"/>
        <v>0.14670636211495341</v>
      </c>
      <c r="R643" s="22">
        <f t="shared" si="133"/>
        <v>1.0054606679727343</v>
      </c>
      <c r="S643" s="22">
        <f t="shared" si="134"/>
        <v>6.4098796191687315</v>
      </c>
      <c r="T643" s="39">
        <f t="shared" si="138"/>
        <v>0.10440085308835823</v>
      </c>
      <c r="U643" s="39">
        <f t="shared" si="139"/>
        <v>7.2673785052318696E-2</v>
      </c>
      <c r="V643" s="39">
        <f t="shared" si="140"/>
        <v>3.172706803603953E-2</v>
      </c>
      <c r="Y643" s="37"/>
      <c r="Z643" s="37"/>
    </row>
    <row r="644" spans="1:26">
      <c r="A644" s="1">
        <v>1923.12</v>
      </c>
      <c r="B644" s="11">
        <v>8.5500000000000007</v>
      </c>
      <c r="C644" s="4">
        <v>0.53</v>
      </c>
      <c r="D644" s="11">
        <v>0.98</v>
      </c>
      <c r="E644" s="11">
        <v>17.3</v>
      </c>
      <c r="F644" s="4">
        <f t="shared" si="130"/>
        <v>1923.9583333332853</v>
      </c>
      <c r="G644" s="22">
        <f>G633*1/12+G645*11/12</f>
        <v>4.085</v>
      </c>
      <c r="H644" s="4">
        <f t="shared" si="127"/>
        <v>150.58872832369943</v>
      </c>
      <c r="I644" s="4">
        <f t="shared" si="128"/>
        <v>9.3347398843930662</v>
      </c>
      <c r="J644" s="33">
        <f t="shared" si="131"/>
        <v>2434.5867492193838</v>
      </c>
      <c r="K644" s="4">
        <f t="shared" si="132"/>
        <v>17.260462427745669</v>
      </c>
      <c r="L644" s="33">
        <f t="shared" si="129"/>
        <v>279.05204844853762</v>
      </c>
      <c r="M644" s="15">
        <f t="shared" si="135"/>
        <v>7.8097391449387441</v>
      </c>
      <c r="N644" s="6"/>
      <c r="O644" s="7">
        <f t="shared" si="136"/>
        <v>11.258350617018134</v>
      </c>
      <c r="P644" s="7"/>
      <c r="Q644" s="46">
        <f t="shared" si="137"/>
        <v>0.14353740233689566</v>
      </c>
      <c r="R644" s="22">
        <f t="shared" si="133"/>
        <v>1.0054422034769896</v>
      </c>
      <c r="S644" s="22">
        <f t="shared" si="134"/>
        <v>6.4448818435142083</v>
      </c>
      <c r="T644" s="39">
        <f t="shared" si="138"/>
        <v>0.10268626500295097</v>
      </c>
      <c r="U644" s="39">
        <f t="shared" si="139"/>
        <v>7.2515111782604169E-2</v>
      </c>
      <c r="V644" s="39">
        <f t="shared" si="140"/>
        <v>3.0171153220346802E-2</v>
      </c>
      <c r="Y644" s="37"/>
      <c r="Z644" s="37"/>
    </row>
    <row r="645" spans="1:26">
      <c r="A645" s="1">
        <v>1924.01</v>
      </c>
      <c r="B645" s="11">
        <v>8.83</v>
      </c>
      <c r="C645" s="4">
        <v>0.53169999999999995</v>
      </c>
      <c r="D645" s="11">
        <v>0.9758</v>
      </c>
      <c r="E645" s="11">
        <v>17.3</v>
      </c>
      <c r="F645" s="4">
        <f t="shared" si="130"/>
        <v>1924.0416666666185</v>
      </c>
      <c r="G645" s="22">
        <v>4.0599999999999996</v>
      </c>
      <c r="H645" s="4">
        <f t="shared" si="127"/>
        <v>155.52028901734104</v>
      </c>
      <c r="I645" s="4">
        <f t="shared" si="128"/>
        <v>9.3646815028901731</v>
      </c>
      <c r="J645" s="33">
        <f t="shared" si="131"/>
        <v>2526.932570388361</v>
      </c>
      <c r="K645" s="4">
        <f t="shared" si="132"/>
        <v>17.186489017341042</v>
      </c>
      <c r="L645" s="33">
        <f t="shared" si="129"/>
        <v>279.25037397338201</v>
      </c>
      <c r="M645" s="15">
        <f t="shared" si="135"/>
        <v>8.0722494460373788</v>
      </c>
      <c r="N645" s="6"/>
      <c r="O645" s="7">
        <f t="shared" si="136"/>
        <v>11.633992739691031</v>
      </c>
      <c r="P645" s="7"/>
      <c r="Q645" s="46">
        <f t="shared" si="137"/>
        <v>0.13962335892935632</v>
      </c>
      <c r="R645" s="22">
        <f t="shared" si="133"/>
        <v>1.0047430787771652</v>
      </c>
      <c r="S645" s="22">
        <f t="shared" si="134"/>
        <v>6.4799562018917687</v>
      </c>
      <c r="T645" s="39">
        <f t="shared" si="138"/>
        <v>0.10509792838807575</v>
      </c>
      <c r="U645" s="39">
        <f t="shared" si="139"/>
        <v>7.2357129894484284E-2</v>
      </c>
      <c r="V645" s="39">
        <f t="shared" si="140"/>
        <v>3.2740798493591461E-2</v>
      </c>
      <c r="Y645" s="37"/>
      <c r="Z645" s="37"/>
    </row>
    <row r="646" spans="1:26">
      <c r="A646" s="1">
        <v>1924.02</v>
      </c>
      <c r="B646" s="11">
        <v>8.8699999999999992</v>
      </c>
      <c r="C646" s="4">
        <v>0.5333</v>
      </c>
      <c r="D646" s="11">
        <v>0.97170000000000001</v>
      </c>
      <c r="E646" s="11">
        <v>17.2</v>
      </c>
      <c r="F646" s="4">
        <f t="shared" si="130"/>
        <v>1924.1249999999518</v>
      </c>
      <c r="G646" s="22">
        <f>G645*11/12+G657*1/12</f>
        <v>4.043333333333333</v>
      </c>
      <c r="H646" s="4">
        <f t="shared" si="127"/>
        <v>157.13308139534885</v>
      </c>
      <c r="I646" s="4">
        <f t="shared" si="128"/>
        <v>9.4474715116279082</v>
      </c>
      <c r="J646" s="33">
        <f t="shared" si="131"/>
        <v>2565.9296979236938</v>
      </c>
      <c r="K646" s="4">
        <f t="shared" si="132"/>
        <v>17.213778488372096</v>
      </c>
      <c r="L646" s="33">
        <f t="shared" si="129"/>
        <v>281.09513951211426</v>
      </c>
      <c r="M646" s="15">
        <f t="shared" si="135"/>
        <v>8.162066220850356</v>
      </c>
      <c r="N646" s="6"/>
      <c r="O646" s="7">
        <f t="shared" si="136"/>
        <v>11.760979709538772</v>
      </c>
      <c r="P646" s="7"/>
      <c r="Q646" s="46">
        <f t="shared" si="137"/>
        <v>0.13887619650281113</v>
      </c>
      <c r="R646" s="22">
        <f t="shared" si="133"/>
        <v>1.0047302452630666</v>
      </c>
      <c r="S646" s="22">
        <f t="shared" si="134"/>
        <v>6.5485440001219564</v>
      </c>
      <c r="T646" s="39">
        <f t="shared" si="138"/>
        <v>0.11083473751217987</v>
      </c>
      <c r="U646" s="39">
        <f t="shared" si="139"/>
        <v>7.0948723075598297E-2</v>
      </c>
      <c r="V646" s="39">
        <f t="shared" si="140"/>
        <v>3.9886014436581574E-2</v>
      </c>
      <c r="Y646" s="37"/>
      <c r="Z646" s="37"/>
    </row>
    <row r="647" spans="1:26">
      <c r="A647" s="1">
        <v>1924.03</v>
      </c>
      <c r="B647" s="11">
        <v>8.6999999999999993</v>
      </c>
      <c r="C647" s="4">
        <v>0.53500000000000003</v>
      </c>
      <c r="D647" s="11">
        <v>0.96750000000000003</v>
      </c>
      <c r="E647" s="11">
        <v>17.100000000000001</v>
      </c>
      <c r="F647" s="4">
        <f t="shared" si="130"/>
        <v>1924.2083333332851</v>
      </c>
      <c r="G647" s="22">
        <f>G645*10/12+G657*2/12</f>
        <v>4.0266666666666664</v>
      </c>
      <c r="H647" s="4">
        <f t="shared" si="127"/>
        <v>155.02280701754387</v>
      </c>
      <c r="I647" s="4">
        <f t="shared" si="128"/>
        <v>9.533011695906433</v>
      </c>
      <c r="J647" s="33">
        <f t="shared" si="131"/>
        <v>2544.4422056123167</v>
      </c>
      <c r="K647" s="4">
        <f t="shared" si="132"/>
        <v>17.239605263157898</v>
      </c>
      <c r="L647" s="33">
        <f t="shared" si="129"/>
        <v>282.95952114136975</v>
      </c>
      <c r="M647" s="15">
        <f t="shared" si="135"/>
        <v>8.0580770441160912</v>
      </c>
      <c r="N647" s="6"/>
      <c r="O647" s="7">
        <f t="shared" si="136"/>
        <v>11.610015219838775</v>
      </c>
      <c r="P647" s="7"/>
      <c r="Q647" s="46">
        <f t="shared" si="137"/>
        <v>0.14000792613364049</v>
      </c>
      <c r="R647" s="22">
        <f t="shared" si="133"/>
        <v>1.004717412888221</v>
      </c>
      <c r="S647" s="22">
        <f t="shared" si="134"/>
        <v>6.617996945787513</v>
      </c>
      <c r="T647" s="39">
        <f t="shared" si="138"/>
        <v>0.10631629825857303</v>
      </c>
      <c r="U647" s="39">
        <f t="shared" si="139"/>
        <v>7.0345310103740788E-2</v>
      </c>
      <c r="V647" s="39">
        <f t="shared" si="140"/>
        <v>3.597098815483224E-2</v>
      </c>
      <c r="Y647" s="37"/>
      <c r="Z647" s="37"/>
    </row>
    <row r="648" spans="1:26">
      <c r="A648" s="1">
        <v>1924.04</v>
      </c>
      <c r="B648" s="11">
        <v>8.5</v>
      </c>
      <c r="C648" s="4">
        <v>0.53669999999999995</v>
      </c>
      <c r="D648" s="11">
        <v>0.96330000000000005</v>
      </c>
      <c r="E648" s="11">
        <v>17</v>
      </c>
      <c r="F648" s="4">
        <f t="shared" si="130"/>
        <v>1924.2916666666183</v>
      </c>
      <c r="G648" s="22">
        <f>G645*9/12+G657*3/12</f>
        <v>4.01</v>
      </c>
      <c r="H648" s="4">
        <f t="shared" si="127"/>
        <v>152.35000000000002</v>
      </c>
      <c r="I648" s="4">
        <f t="shared" si="128"/>
        <v>9.6195582352941198</v>
      </c>
      <c r="J648" s="33">
        <f t="shared" si="131"/>
        <v>2513.729936602414</v>
      </c>
      <c r="K648" s="4">
        <f t="shared" si="132"/>
        <v>17.265735882352946</v>
      </c>
      <c r="L648" s="33">
        <f t="shared" si="129"/>
        <v>284.87953505048301</v>
      </c>
      <c r="M648" s="15">
        <f t="shared" si="135"/>
        <v>7.9236203483279777</v>
      </c>
      <c r="N648" s="6"/>
      <c r="O648" s="7">
        <f t="shared" si="136"/>
        <v>11.416959092815105</v>
      </c>
      <c r="P648" s="7"/>
      <c r="Q648" s="46">
        <f t="shared" si="137"/>
        <v>0.14273334858362086</v>
      </c>
      <c r="R648" s="22">
        <f t="shared" si="133"/>
        <v>1.0047045816540427</v>
      </c>
      <c r="S648" s="22">
        <f t="shared" si="134"/>
        <v>6.6883298096965653</v>
      </c>
      <c r="T648" s="39">
        <f t="shared" si="138"/>
        <v>0.10987792776965311</v>
      </c>
      <c r="U648" s="39">
        <f t="shared" si="139"/>
        <v>6.9737831549172569E-2</v>
      </c>
      <c r="V648" s="39">
        <f t="shared" si="140"/>
        <v>4.0140096220480537E-2</v>
      </c>
      <c r="Y648" s="37"/>
      <c r="Z648" s="37"/>
    </row>
    <row r="649" spans="1:26">
      <c r="A649" s="1">
        <v>1924.05</v>
      </c>
      <c r="B649" s="11">
        <v>8.4700000000000006</v>
      </c>
      <c r="C649" s="4">
        <v>0.5383</v>
      </c>
      <c r="D649" s="11">
        <v>0.95920000000000005</v>
      </c>
      <c r="E649" s="11">
        <v>17</v>
      </c>
      <c r="F649" s="4">
        <f t="shared" si="130"/>
        <v>1924.3749999999516</v>
      </c>
      <c r="G649" s="22">
        <f>G645*8/12+G657*4/12</f>
        <v>3.9933333333333332</v>
      </c>
      <c r="H649" s="4">
        <f t="shared" si="127"/>
        <v>151.8122941176471</v>
      </c>
      <c r="I649" s="4">
        <f t="shared" si="128"/>
        <v>9.6482358823529424</v>
      </c>
      <c r="J649" s="33">
        <f t="shared" si="131"/>
        <v>2518.1240351092397</v>
      </c>
      <c r="K649" s="4">
        <f t="shared" si="132"/>
        <v>17.19224941176471</v>
      </c>
      <c r="L649" s="33">
        <f t="shared" si="129"/>
        <v>285.16937124873471</v>
      </c>
      <c r="M649" s="15">
        <f t="shared" si="135"/>
        <v>7.8996983306652888</v>
      </c>
      <c r="N649" s="6"/>
      <c r="O649" s="7">
        <f t="shared" si="136"/>
        <v>11.383531722775825</v>
      </c>
      <c r="P649" s="7"/>
      <c r="Q649" s="46">
        <f t="shared" si="137"/>
        <v>0.14221000739146017</v>
      </c>
      <c r="R649" s="22">
        <f t="shared" si="133"/>
        <v>1.0046917515619485</v>
      </c>
      <c r="S649" s="22">
        <f t="shared" si="134"/>
        <v>6.7197956034154513</v>
      </c>
      <c r="T649" s="39">
        <f t="shared" si="138"/>
        <v>9.8266073395384179E-2</v>
      </c>
      <c r="U649" s="39">
        <f t="shared" si="139"/>
        <v>6.9757192900352871E-2</v>
      </c>
      <c r="V649" s="39">
        <f t="shared" si="140"/>
        <v>2.8508880495031308E-2</v>
      </c>
      <c r="Y649" s="37"/>
      <c r="Z649" s="37"/>
    </row>
    <row r="650" spans="1:26">
      <c r="A650" s="1">
        <v>1924.06</v>
      </c>
      <c r="B650" s="11">
        <v>8.6300000000000008</v>
      </c>
      <c r="C650" s="4">
        <v>0.54</v>
      </c>
      <c r="D650" s="11">
        <v>0.95499999999999996</v>
      </c>
      <c r="E650" s="11">
        <v>17</v>
      </c>
      <c r="F650" s="4">
        <f t="shared" si="130"/>
        <v>1924.4583333332848</v>
      </c>
      <c r="G650" s="22">
        <f>G645*7/12+G657*5/12</f>
        <v>3.9766666666666666</v>
      </c>
      <c r="H650" s="4">
        <f t="shared" ref="H650:H713" si="141">B650*$E$1839/E650</f>
        <v>154.68005882352944</v>
      </c>
      <c r="I650" s="4">
        <f t="shared" ref="I650:I713" si="142">C650*$E$1839/E650</f>
        <v>9.6787058823529435</v>
      </c>
      <c r="J650" s="33">
        <f t="shared" si="131"/>
        <v>2579.0703665375031</v>
      </c>
      <c r="K650" s="4">
        <f t="shared" si="132"/>
        <v>17.116970588235297</v>
      </c>
      <c r="L650" s="33">
        <f t="shared" ref="L650:L713" si="143">K650*(J650/H650)</f>
        <v>285.40118192854175</v>
      </c>
      <c r="M650" s="15">
        <f t="shared" si="135"/>
        <v>8.0516769463966451</v>
      </c>
      <c r="N650" s="6"/>
      <c r="O650" s="7">
        <f t="shared" si="136"/>
        <v>11.603299337130547</v>
      </c>
      <c r="P650" s="7"/>
      <c r="Q650" s="46">
        <f t="shared" si="137"/>
        <v>0.13998729179276168</v>
      </c>
      <c r="R650" s="22">
        <f t="shared" si="133"/>
        <v>1.0046789226133559</v>
      </c>
      <c r="S650" s="22">
        <f t="shared" si="134"/>
        <v>6.7513232149337501</v>
      </c>
      <c r="T650" s="39">
        <f t="shared" si="138"/>
        <v>9.6672880962743735E-2</v>
      </c>
      <c r="U650" s="39">
        <f t="shared" si="139"/>
        <v>6.8974774421313834E-2</v>
      </c>
      <c r="V650" s="39">
        <f t="shared" si="140"/>
        <v>2.7698106541429901E-2</v>
      </c>
      <c r="Y650" s="37"/>
      <c r="Z650" s="37"/>
    </row>
    <row r="651" spans="1:26">
      <c r="A651" s="1">
        <v>1924.07</v>
      </c>
      <c r="B651" s="11">
        <v>9.0299999999999994</v>
      </c>
      <c r="C651" s="4">
        <v>0.54169999999999996</v>
      </c>
      <c r="D651" s="11">
        <v>0.95079999999999998</v>
      </c>
      <c r="E651" s="11">
        <v>17.100000000000001</v>
      </c>
      <c r="F651" s="4">
        <f t="shared" ref="F651:F714" si="144">F650+1/12</f>
        <v>1924.5416666666181</v>
      </c>
      <c r="G651" s="22">
        <f>G645*6/12+G657*6/12</f>
        <v>3.96</v>
      </c>
      <c r="H651" s="4">
        <f t="shared" si="141"/>
        <v>160.90298245614036</v>
      </c>
      <c r="I651" s="4">
        <f t="shared" si="142"/>
        <v>9.6523970760233908</v>
      </c>
      <c r="J651" s="33">
        <f t="shared" ref="J651:J714" si="145">J650*((H651+(I651/12))/H650)</f>
        <v>2696.2404508867203</v>
      </c>
      <c r="K651" s="4">
        <f t="shared" ref="K651:K714" si="146">D651*$E$1839/E651</f>
        <v>16.942032748538011</v>
      </c>
      <c r="L651" s="33">
        <f t="shared" si="143"/>
        <v>283.89650284641118</v>
      </c>
      <c r="M651" s="15">
        <f t="shared" si="135"/>
        <v>8.3777121399718322</v>
      </c>
      <c r="N651" s="6"/>
      <c r="O651" s="7">
        <f t="shared" si="136"/>
        <v>12.071823287457516</v>
      </c>
      <c r="P651" s="7"/>
      <c r="Q651" s="46">
        <f t="shared" si="137"/>
        <v>0.13487887811364768</v>
      </c>
      <c r="R651" s="22">
        <f t="shared" ref="R651:R714" si="147">((G651/G652+G651/1200+((1+G652/1200)^(-119))*(1-G651/G652)))</f>
        <v>1.0046660948096857</v>
      </c>
      <c r="S651" s="22">
        <f t="shared" ref="S651:S714" si="148">S650*R650*E650/E651</f>
        <v>6.7432459809649723</v>
      </c>
      <c r="T651" s="39">
        <f t="shared" si="138"/>
        <v>8.6960988830153019E-2</v>
      </c>
      <c r="U651" s="39">
        <f t="shared" si="139"/>
        <v>6.9619791761140082E-2</v>
      </c>
      <c r="V651" s="39">
        <f t="shared" si="140"/>
        <v>1.7341197069012937E-2</v>
      </c>
      <c r="Y651" s="37"/>
      <c r="Z651" s="37"/>
    </row>
    <row r="652" spans="1:26">
      <c r="A652" s="1">
        <v>1924.08</v>
      </c>
      <c r="B652" s="11">
        <v>9.34</v>
      </c>
      <c r="C652" s="4">
        <v>0.54330000000000001</v>
      </c>
      <c r="D652" s="11">
        <v>0.94669999999999999</v>
      </c>
      <c r="E652" s="11">
        <v>17</v>
      </c>
      <c r="F652" s="4">
        <f t="shared" si="144"/>
        <v>1924.6249999999513</v>
      </c>
      <c r="G652" s="22">
        <f>G645*5/12+G657*7/12</f>
        <v>3.9433333333333329</v>
      </c>
      <c r="H652" s="4">
        <f t="shared" si="141"/>
        <v>167.40576470588238</v>
      </c>
      <c r="I652" s="4">
        <f t="shared" si="142"/>
        <v>9.7378535294117654</v>
      </c>
      <c r="J652" s="33">
        <f t="shared" si="145"/>
        <v>2818.8051818813065</v>
      </c>
      <c r="K652" s="4">
        <f t="shared" si="146"/>
        <v>16.968205294117649</v>
      </c>
      <c r="L652" s="33">
        <f t="shared" si="143"/>
        <v>285.71336891724116</v>
      </c>
      <c r="M652" s="15">
        <f t="shared" si="135"/>
        <v>8.7174183085483286</v>
      </c>
      <c r="N652" s="6"/>
      <c r="O652" s="7">
        <f t="shared" si="136"/>
        <v>12.559042780803463</v>
      </c>
      <c r="P652" s="7"/>
      <c r="Q652" s="46">
        <f t="shared" si="137"/>
        <v>0.12768930742272613</v>
      </c>
      <c r="R652" s="22">
        <f t="shared" si="147"/>
        <v>1.0046532681523594</v>
      </c>
      <c r="S652" s="22">
        <f t="shared" si="148"/>
        <v>6.8145618448962297</v>
      </c>
      <c r="T652" s="39">
        <f t="shared" si="138"/>
        <v>7.8275524532663177E-2</v>
      </c>
      <c r="U652" s="39">
        <f t="shared" si="139"/>
        <v>6.9009742832124354E-2</v>
      </c>
      <c r="V652" s="39">
        <f t="shared" si="140"/>
        <v>9.2657817005388221E-3</v>
      </c>
      <c r="Y652" s="37"/>
      <c r="Z652" s="37"/>
    </row>
    <row r="653" spans="1:26">
      <c r="A653" s="1">
        <v>1924.09</v>
      </c>
      <c r="B653" s="11">
        <v>9.25</v>
      </c>
      <c r="C653" s="4">
        <v>0.54500000000000004</v>
      </c>
      <c r="D653" s="11">
        <v>0.9425</v>
      </c>
      <c r="E653" s="11">
        <v>17.100000000000001</v>
      </c>
      <c r="F653" s="4">
        <f t="shared" si="144"/>
        <v>1924.7083333332846</v>
      </c>
      <c r="G653" s="22">
        <f>G645*4/12+G657*8/12</f>
        <v>3.9266666666666667</v>
      </c>
      <c r="H653" s="4">
        <f t="shared" si="141"/>
        <v>164.82309941520469</v>
      </c>
      <c r="I653" s="4">
        <f t="shared" si="142"/>
        <v>9.7111988304093568</v>
      </c>
      <c r="J653" s="33">
        <f t="shared" si="145"/>
        <v>2788.9444090792267</v>
      </c>
      <c r="K653" s="4">
        <f t="shared" si="146"/>
        <v>16.794137426900587</v>
      </c>
      <c r="L653" s="33">
        <f t="shared" si="143"/>
        <v>284.17082222239685</v>
      </c>
      <c r="M653" s="15">
        <f t="shared" si="135"/>
        <v>8.5816703752090522</v>
      </c>
      <c r="N653" s="6"/>
      <c r="O653" s="7">
        <f t="shared" si="136"/>
        <v>12.362730876100681</v>
      </c>
      <c r="P653" s="7"/>
      <c r="Q653" s="46">
        <f t="shared" si="137"/>
        <v>0.13028797514421842</v>
      </c>
      <c r="R653" s="22">
        <f t="shared" si="147"/>
        <v>1.0046404426428017</v>
      </c>
      <c r="S653" s="22">
        <f t="shared" si="148"/>
        <v>6.8062351511417116</v>
      </c>
      <c r="T653" s="39">
        <f t="shared" si="138"/>
        <v>7.5642651751946177E-2</v>
      </c>
      <c r="U653" s="39">
        <f t="shared" si="139"/>
        <v>6.8069763845179265E-2</v>
      </c>
      <c r="V653" s="39">
        <f t="shared" si="140"/>
        <v>7.5728879067669119E-3</v>
      </c>
      <c r="Y653" s="37"/>
      <c r="Z653" s="37"/>
    </row>
    <row r="654" spans="1:26">
      <c r="A654" s="1">
        <v>1924.1</v>
      </c>
      <c r="B654" s="11">
        <v>9.1300000000000008</v>
      </c>
      <c r="C654" s="4">
        <v>0.54669999999999996</v>
      </c>
      <c r="D654" s="11">
        <v>0.93830000000000002</v>
      </c>
      <c r="E654" s="11">
        <v>17.2</v>
      </c>
      <c r="F654" s="4">
        <f t="shared" si="144"/>
        <v>1924.7916666666179</v>
      </c>
      <c r="G654" s="22">
        <f>G645*3/12+G657*9/12</f>
        <v>3.91</v>
      </c>
      <c r="H654" s="4">
        <f t="shared" si="141"/>
        <v>161.73901162790702</v>
      </c>
      <c r="I654" s="4">
        <f t="shared" si="142"/>
        <v>9.684854069767443</v>
      </c>
      <c r="J654" s="33">
        <f t="shared" si="145"/>
        <v>2750.4153874808821</v>
      </c>
      <c r="K654" s="4">
        <f t="shared" si="146"/>
        <v>16.622093604651166</v>
      </c>
      <c r="L654" s="33">
        <f t="shared" si="143"/>
        <v>282.66317174954122</v>
      </c>
      <c r="M654" s="15">
        <f t="shared" si="135"/>
        <v>8.4194910358724222</v>
      </c>
      <c r="N654" s="6"/>
      <c r="O654" s="7">
        <f t="shared" si="136"/>
        <v>12.130082536261678</v>
      </c>
      <c r="P654" s="7"/>
      <c r="Q654" s="46">
        <f t="shared" si="137"/>
        <v>0.13435201723474421</v>
      </c>
      <c r="R654" s="22">
        <f t="shared" si="147"/>
        <v>1.0046276182824381</v>
      </c>
      <c r="S654" s="22">
        <f t="shared" si="148"/>
        <v>6.7980643327939259</v>
      </c>
      <c r="T654" s="39">
        <f t="shared" si="138"/>
        <v>7.9231455131178574E-2</v>
      </c>
      <c r="U654" s="39">
        <f t="shared" si="139"/>
        <v>6.9497356889955952E-2</v>
      </c>
      <c r="V654" s="39">
        <f t="shared" si="140"/>
        <v>9.7340982412226218E-3</v>
      </c>
      <c r="Y654" s="37"/>
      <c r="Z654" s="37"/>
    </row>
    <row r="655" spans="1:26">
      <c r="A655" s="1">
        <v>1924.11</v>
      </c>
      <c r="B655" s="11">
        <v>9.64</v>
      </c>
      <c r="C655" s="4">
        <v>0.54830000000000001</v>
      </c>
      <c r="D655" s="11">
        <v>0.93420000000000003</v>
      </c>
      <c r="E655" s="11">
        <v>17.2</v>
      </c>
      <c r="F655" s="4">
        <f t="shared" si="144"/>
        <v>1924.8749999999511</v>
      </c>
      <c r="G655" s="22">
        <f>G645*2/12+G657*10/12</f>
        <v>3.8933333333333335</v>
      </c>
      <c r="H655" s="4">
        <f t="shared" si="141"/>
        <v>170.7737209302326</v>
      </c>
      <c r="I655" s="4">
        <f t="shared" si="142"/>
        <v>9.7131982558139569</v>
      </c>
      <c r="J655" s="33">
        <f t="shared" si="145"/>
        <v>2917.81767780891</v>
      </c>
      <c r="K655" s="4">
        <f t="shared" si="146"/>
        <v>16.549461627906979</v>
      </c>
      <c r="L655" s="33">
        <f t="shared" si="143"/>
        <v>282.76195794700038</v>
      </c>
      <c r="M655" s="15">
        <f t="shared" si="135"/>
        <v>8.8883273612509708</v>
      </c>
      <c r="N655" s="6"/>
      <c r="O655" s="7">
        <f t="shared" si="136"/>
        <v>12.803950814956561</v>
      </c>
      <c r="P655" s="7"/>
      <c r="Q655" s="46">
        <f t="shared" si="137"/>
        <v>0.12721517587619613</v>
      </c>
      <c r="R655" s="22">
        <f t="shared" si="147"/>
        <v>1.004614795072696</v>
      </c>
      <c r="S655" s="22">
        <f t="shared" si="148"/>
        <v>6.8295231795855535</v>
      </c>
      <c r="T655" s="39">
        <f t="shared" si="138"/>
        <v>7.6270500110678929E-2</v>
      </c>
      <c r="U655" s="39">
        <f t="shared" si="139"/>
        <v>6.9512243898488091E-2</v>
      </c>
      <c r="V655" s="39">
        <f t="shared" si="140"/>
        <v>6.7582562121908385E-3</v>
      </c>
      <c r="Y655" s="37"/>
      <c r="Z655" s="37"/>
    </row>
    <row r="656" spans="1:26">
      <c r="A656" s="1">
        <v>1924.12</v>
      </c>
      <c r="B656" s="11">
        <v>10.16</v>
      </c>
      <c r="C656" s="4">
        <v>0.55000000000000004</v>
      </c>
      <c r="D656" s="11">
        <v>0.93</v>
      </c>
      <c r="E656" s="11">
        <v>17.3</v>
      </c>
      <c r="F656" s="4">
        <f t="shared" si="144"/>
        <v>1924.9583333332844</v>
      </c>
      <c r="G656" s="22">
        <f>G645*1/12+G657*11/12</f>
        <v>3.8766666666666669</v>
      </c>
      <c r="H656" s="4">
        <f t="shared" si="141"/>
        <v>178.94520231213875</v>
      </c>
      <c r="I656" s="4">
        <f t="shared" si="142"/>
        <v>9.6869942196531813</v>
      </c>
      <c r="J656" s="33">
        <f t="shared" si="145"/>
        <v>3071.2271110766119</v>
      </c>
      <c r="K656" s="4">
        <f t="shared" si="146"/>
        <v>16.379826589595378</v>
      </c>
      <c r="L656" s="33">
        <f t="shared" si="143"/>
        <v>281.12610367138279</v>
      </c>
      <c r="M656" s="15">
        <f t="shared" si="135"/>
        <v>9.3106396804163758</v>
      </c>
      <c r="N656" s="6"/>
      <c r="O656" s="7">
        <f t="shared" si="136"/>
        <v>13.408391594348091</v>
      </c>
      <c r="P656" s="7"/>
      <c r="Q656" s="46">
        <f t="shared" si="137"/>
        <v>0.123928919192219</v>
      </c>
      <c r="R656" s="22">
        <f t="shared" si="147"/>
        <v>1.0046019730150058</v>
      </c>
      <c r="S656" s="22">
        <f t="shared" si="148"/>
        <v>6.8213808385815815</v>
      </c>
      <c r="T656" s="39">
        <f t="shared" si="138"/>
        <v>7.2696321943440223E-2</v>
      </c>
      <c r="U656" s="39">
        <f t="shared" si="139"/>
        <v>7.0942531993489544E-2</v>
      </c>
      <c r="V656" s="39">
        <f t="shared" si="140"/>
        <v>1.7537899499506793E-3</v>
      </c>
      <c r="Y656" s="37"/>
      <c r="Z656" s="37"/>
    </row>
    <row r="657" spans="1:26">
      <c r="A657" s="1">
        <v>1925.01</v>
      </c>
      <c r="B657" s="11">
        <v>10.58</v>
      </c>
      <c r="C657" s="4">
        <v>0.55420000000000003</v>
      </c>
      <c r="D657" s="11">
        <v>0.95669999999999999</v>
      </c>
      <c r="E657" s="11">
        <v>17.3</v>
      </c>
      <c r="F657" s="4">
        <f t="shared" si="144"/>
        <v>1925.0416666666176</v>
      </c>
      <c r="G657" s="22">
        <v>3.86</v>
      </c>
      <c r="H657" s="4">
        <f t="shared" si="141"/>
        <v>186.34254335260118</v>
      </c>
      <c r="I657" s="4">
        <f t="shared" si="142"/>
        <v>9.7609676300578059</v>
      </c>
      <c r="J657" s="33">
        <f t="shared" si="145"/>
        <v>3212.1478681696631</v>
      </c>
      <c r="K657" s="4">
        <f t="shared" si="146"/>
        <v>16.850086127167632</v>
      </c>
      <c r="L657" s="33">
        <f t="shared" si="143"/>
        <v>290.45953359904695</v>
      </c>
      <c r="M657" s="15">
        <f t="shared" si="135"/>
        <v>9.6926188522549968</v>
      </c>
      <c r="N657" s="6"/>
      <c r="O657" s="7">
        <f t="shared" si="136"/>
        <v>13.953065695481378</v>
      </c>
      <c r="P657" s="7"/>
      <c r="Q657" s="46">
        <f t="shared" si="137"/>
        <v>0.11986287085323862</v>
      </c>
      <c r="R657" s="22">
        <f t="shared" si="147"/>
        <v>1.0044518074010109</v>
      </c>
      <c r="S657" s="22">
        <f t="shared" si="148"/>
        <v>6.8527726491258116</v>
      </c>
      <c r="T657" s="39">
        <f t="shared" si="138"/>
        <v>6.6744815695120252E-2</v>
      </c>
      <c r="U657" s="39">
        <f t="shared" si="139"/>
        <v>6.937049498737724E-2</v>
      </c>
      <c r="V657" s="39">
        <f t="shared" si="140"/>
        <v>-2.6256792922569883E-3</v>
      </c>
      <c r="Y657" s="37"/>
      <c r="Z657" s="37"/>
    </row>
    <row r="658" spans="1:26">
      <c r="A658" s="1">
        <v>1925.02</v>
      </c>
      <c r="B658" s="11">
        <v>10.67</v>
      </c>
      <c r="C658" s="4">
        <v>0.55830000000000002</v>
      </c>
      <c r="D658" s="11">
        <v>0.98329999999999995</v>
      </c>
      <c r="E658" s="11">
        <v>17.2</v>
      </c>
      <c r="F658" s="4">
        <f t="shared" si="144"/>
        <v>1925.1249999999509</v>
      </c>
      <c r="G658" s="22">
        <f>G657*11/12+G669*1/12</f>
        <v>3.8450000000000002</v>
      </c>
      <c r="H658" s="4">
        <f t="shared" si="141"/>
        <v>189.02029069767445</v>
      </c>
      <c r="I658" s="4">
        <f t="shared" si="142"/>
        <v>9.8903494186046537</v>
      </c>
      <c r="J658" s="33">
        <f t="shared" si="145"/>
        <v>3272.5138960072118</v>
      </c>
      <c r="K658" s="4">
        <f t="shared" si="146"/>
        <v>17.419273837209303</v>
      </c>
      <c r="L658" s="33">
        <f t="shared" si="143"/>
        <v>301.58040430589415</v>
      </c>
      <c r="M658" s="15">
        <f t="shared" si="135"/>
        <v>9.8308047228195754</v>
      </c>
      <c r="N658" s="6"/>
      <c r="O658" s="7">
        <f t="shared" si="136"/>
        <v>14.143902484635948</v>
      </c>
      <c r="P658" s="7"/>
      <c r="Q658" s="46">
        <f t="shared" si="137"/>
        <v>0.11900102849113872</v>
      </c>
      <c r="R658" s="22">
        <f t="shared" si="147"/>
        <v>1.0044401732636803</v>
      </c>
      <c r="S658" s="22">
        <f t="shared" si="148"/>
        <v>6.9232989421524191</v>
      </c>
      <c r="T658" s="39">
        <f t="shared" si="138"/>
        <v>6.1161034514012336E-2</v>
      </c>
      <c r="U658" s="39">
        <f t="shared" si="139"/>
        <v>6.7849285998279107E-2</v>
      </c>
      <c r="V658" s="39">
        <f t="shared" si="140"/>
        <v>-6.6882514842667717E-3</v>
      </c>
      <c r="Y658" s="37"/>
      <c r="Z658" s="37"/>
    </row>
    <row r="659" spans="1:26">
      <c r="A659" s="1">
        <v>1925.03</v>
      </c>
      <c r="B659" s="11">
        <v>10.39</v>
      </c>
      <c r="C659" s="4">
        <v>0.5625</v>
      </c>
      <c r="D659" s="11">
        <v>1.01</v>
      </c>
      <c r="E659" s="11">
        <v>17.3</v>
      </c>
      <c r="F659" s="4">
        <f t="shared" si="144"/>
        <v>1925.2083333332841</v>
      </c>
      <c r="G659" s="22">
        <f>G657*10/12+G669*2/12</f>
        <v>3.83</v>
      </c>
      <c r="H659" s="4">
        <f t="shared" si="141"/>
        <v>182.99612716763008</v>
      </c>
      <c r="I659" s="4">
        <f t="shared" si="142"/>
        <v>9.9071531791907521</v>
      </c>
      <c r="J659" s="33">
        <f t="shared" si="145"/>
        <v>3182.5109439588746</v>
      </c>
      <c r="K659" s="4">
        <f t="shared" si="146"/>
        <v>17.788843930635842</v>
      </c>
      <c r="L659" s="33">
        <f t="shared" si="143"/>
        <v>309.36824383045848</v>
      </c>
      <c r="M659" s="15">
        <f t="shared" si="135"/>
        <v>9.5185375388100297</v>
      </c>
      <c r="N659" s="6"/>
      <c r="O659" s="7">
        <f t="shared" si="136"/>
        <v>13.685923349947961</v>
      </c>
      <c r="P659" s="7"/>
      <c r="Q659" s="46">
        <f t="shared" si="137"/>
        <v>0.12416250134532485</v>
      </c>
      <c r="R659" s="22">
        <f t="shared" si="147"/>
        <v>1.0044285399691208</v>
      </c>
      <c r="S659" s="22">
        <f t="shared" si="148"/>
        <v>6.9138428283817035</v>
      </c>
      <c r="T659" s="39">
        <f t="shared" si="138"/>
        <v>5.7639446446891673E-2</v>
      </c>
      <c r="U659" s="39">
        <f t="shared" si="139"/>
        <v>6.8349938960863721E-2</v>
      </c>
      <c r="V659" s="39">
        <f t="shared" si="140"/>
        <v>-1.0710492513972047E-2</v>
      </c>
      <c r="Y659" s="37"/>
      <c r="Z659" s="37"/>
    </row>
    <row r="660" spans="1:26">
      <c r="A660" s="1">
        <v>1925.04</v>
      </c>
      <c r="B660" s="11">
        <v>10.28</v>
      </c>
      <c r="C660" s="4">
        <v>0.56669999999999998</v>
      </c>
      <c r="D660" s="11">
        <v>1.0369999999999999</v>
      </c>
      <c r="E660" s="11">
        <v>17.2</v>
      </c>
      <c r="F660" s="4">
        <f t="shared" si="144"/>
        <v>1925.2916666666174</v>
      </c>
      <c r="G660" s="22">
        <f>G657*9/12+G669*3/12</f>
        <v>3.8149999999999999</v>
      </c>
      <c r="H660" s="4">
        <f t="shared" si="141"/>
        <v>182.11139534883722</v>
      </c>
      <c r="I660" s="4">
        <f t="shared" si="142"/>
        <v>10.039156395348838</v>
      </c>
      <c r="J660" s="33">
        <f t="shared" si="145"/>
        <v>3181.6738136502249</v>
      </c>
      <c r="K660" s="4">
        <f t="shared" si="146"/>
        <v>18.37057558139535</v>
      </c>
      <c r="L660" s="33">
        <f t="shared" si="143"/>
        <v>320.95289345868514</v>
      </c>
      <c r="M660" s="15">
        <f t="shared" si="135"/>
        <v>9.4765667879030673</v>
      </c>
      <c r="N660" s="6"/>
      <c r="O660" s="7">
        <f t="shared" si="136"/>
        <v>13.615545452014171</v>
      </c>
      <c r="P660" s="7"/>
      <c r="Q660" s="46">
        <f t="shared" si="137"/>
        <v>0.1231034037044843</v>
      </c>
      <c r="R660" s="22">
        <f t="shared" si="147"/>
        <v>1.0044169075182756</v>
      </c>
      <c r="S660" s="22">
        <f t="shared" si="148"/>
        <v>6.9848358312786178</v>
      </c>
      <c r="T660" s="39">
        <f t="shared" si="138"/>
        <v>6.4998290855300622E-2</v>
      </c>
      <c r="U660" s="39">
        <f t="shared" si="139"/>
        <v>6.6836389105776162E-2</v>
      </c>
      <c r="V660" s="39">
        <f t="shared" si="140"/>
        <v>-1.8380982504755394E-3</v>
      </c>
      <c r="Y660" s="37"/>
      <c r="Z660" s="37"/>
    </row>
    <row r="661" spans="1:26">
      <c r="A661" s="1">
        <v>1925.05</v>
      </c>
      <c r="B661" s="11">
        <v>10.61</v>
      </c>
      <c r="C661" s="4">
        <v>0.57079999999999997</v>
      </c>
      <c r="D661" s="11">
        <v>1.0629999999999999</v>
      </c>
      <c r="E661" s="11">
        <v>17.3</v>
      </c>
      <c r="F661" s="4">
        <f t="shared" si="144"/>
        <v>1925.3749999999507</v>
      </c>
      <c r="G661" s="22">
        <f>G657*8/12+G669*4/12</f>
        <v>3.8</v>
      </c>
      <c r="H661" s="4">
        <f t="shared" si="141"/>
        <v>186.87092485549132</v>
      </c>
      <c r="I661" s="4">
        <f t="shared" si="142"/>
        <v>10.0533387283237</v>
      </c>
      <c r="J661" s="33">
        <f t="shared" si="145"/>
        <v>3279.464549974783</v>
      </c>
      <c r="K661" s="4">
        <f t="shared" si="146"/>
        <v>18.722317919075145</v>
      </c>
      <c r="L661" s="33">
        <f t="shared" si="143"/>
        <v>328.56463870152635</v>
      </c>
      <c r="M661" s="15">
        <f t="shared" si="135"/>
        <v>9.7290076940213286</v>
      </c>
      <c r="N661" s="6"/>
      <c r="O661" s="7">
        <f t="shared" si="136"/>
        <v>13.963817337114968</v>
      </c>
      <c r="P661" s="7"/>
      <c r="Q661" s="46">
        <f t="shared" si="137"/>
        <v>0.12007698527266283</v>
      </c>
      <c r="R661" s="22">
        <f t="shared" si="147"/>
        <v>1.0044052759120881</v>
      </c>
      <c r="S661" s="22">
        <f t="shared" si="148"/>
        <v>6.9751340999434834</v>
      </c>
      <c r="T661" s="39">
        <f t="shared" si="138"/>
        <v>7.0242150417554106E-2</v>
      </c>
      <c r="U661" s="39">
        <f t="shared" si="139"/>
        <v>6.7337090545177558E-2</v>
      </c>
      <c r="V661" s="39">
        <f t="shared" si="140"/>
        <v>2.9050598723765475E-3</v>
      </c>
      <c r="Y661" s="37"/>
      <c r="Z661" s="37"/>
    </row>
    <row r="662" spans="1:26">
      <c r="A662" s="1">
        <v>1925.06</v>
      </c>
      <c r="B662" s="11">
        <v>10.8</v>
      </c>
      <c r="C662" s="4">
        <v>0.57499999999999996</v>
      </c>
      <c r="D662" s="11">
        <v>1.0900000000000001</v>
      </c>
      <c r="E662" s="11">
        <v>17.5</v>
      </c>
      <c r="F662" s="4">
        <f t="shared" si="144"/>
        <v>1925.4583333332839</v>
      </c>
      <c r="G662" s="22">
        <f>G657*7/12+G669*5/12</f>
        <v>3.7850000000000001</v>
      </c>
      <c r="H662" s="4">
        <f t="shared" si="141"/>
        <v>188.04342857142862</v>
      </c>
      <c r="I662" s="4">
        <f t="shared" si="142"/>
        <v>10.011571428571429</v>
      </c>
      <c r="J662" s="33">
        <f t="shared" si="145"/>
        <v>3314.6826227809961</v>
      </c>
      <c r="K662" s="4">
        <f t="shared" si="146"/>
        <v>18.978457142857145</v>
      </c>
      <c r="L662" s="33">
        <f t="shared" si="143"/>
        <v>334.53741285474865</v>
      </c>
      <c r="M662" s="15">
        <f t="shared" si="135"/>
        <v>9.7963861804506109</v>
      </c>
      <c r="N662" s="6"/>
      <c r="O662" s="7">
        <f t="shared" si="136"/>
        <v>14.043411328040772</v>
      </c>
      <c r="P662" s="7"/>
      <c r="Q662" s="46">
        <f t="shared" si="137"/>
        <v>0.12073372793126161</v>
      </c>
      <c r="R662" s="22">
        <f t="shared" si="147"/>
        <v>1.0043936451515041</v>
      </c>
      <c r="S662" s="22">
        <f t="shared" si="148"/>
        <v>6.9257945017183768</v>
      </c>
      <c r="T662" s="39">
        <f t="shared" si="138"/>
        <v>7.4258158038316147E-2</v>
      </c>
      <c r="U662" s="39">
        <f t="shared" si="139"/>
        <v>6.922417579358453E-2</v>
      </c>
      <c r="V662" s="39">
        <f t="shared" si="140"/>
        <v>5.0339822447316163E-3</v>
      </c>
      <c r="Y662" s="37"/>
      <c r="Z662" s="37"/>
    </row>
    <row r="663" spans="1:26">
      <c r="A663" s="1">
        <v>1925.07</v>
      </c>
      <c r="B663" s="11">
        <v>11.1</v>
      </c>
      <c r="C663" s="4">
        <v>0.57920000000000005</v>
      </c>
      <c r="D663" s="11">
        <v>1.117</v>
      </c>
      <c r="E663" s="11">
        <v>17.7</v>
      </c>
      <c r="F663" s="4">
        <f t="shared" si="144"/>
        <v>1925.5416666666172</v>
      </c>
      <c r="G663" s="22">
        <f>G657*6/12+G669*6/12</f>
        <v>3.77</v>
      </c>
      <c r="H663" s="4">
        <f t="shared" si="141"/>
        <v>191.08305084745766</v>
      </c>
      <c r="I663" s="4">
        <f t="shared" si="142"/>
        <v>9.9707480225988725</v>
      </c>
      <c r="J663" s="33">
        <f t="shared" si="145"/>
        <v>3382.9090887071079</v>
      </c>
      <c r="K663" s="4">
        <f t="shared" si="146"/>
        <v>19.228807909604523</v>
      </c>
      <c r="L663" s="33">
        <f t="shared" si="143"/>
        <v>340.42427496268823</v>
      </c>
      <c r="M663" s="15">
        <f t="shared" si="135"/>
        <v>9.9639938917878013</v>
      </c>
      <c r="N663" s="6"/>
      <c r="O663" s="7">
        <f t="shared" si="136"/>
        <v>14.263012384495751</v>
      </c>
      <c r="P663" s="7"/>
      <c r="Q663" s="46">
        <f t="shared" si="137"/>
        <v>0.12036790116256753</v>
      </c>
      <c r="R663" s="22">
        <f t="shared" si="147"/>
        <v>1.0043820152374694</v>
      </c>
      <c r="S663" s="22">
        <f t="shared" si="148"/>
        <v>6.8776225841890053</v>
      </c>
      <c r="T663" s="39">
        <f t="shared" si="138"/>
        <v>7.7928607588556575E-2</v>
      </c>
      <c r="U663" s="39">
        <f t="shared" si="139"/>
        <v>7.0322166402230879E-2</v>
      </c>
      <c r="V663" s="39">
        <f t="shared" si="140"/>
        <v>7.6064411863256964E-3</v>
      </c>
      <c r="Y663" s="37"/>
      <c r="Z663" s="37"/>
    </row>
    <row r="664" spans="1:26">
      <c r="A664" s="1">
        <v>1925.08</v>
      </c>
      <c r="B664" s="11">
        <v>11.25</v>
      </c>
      <c r="C664" s="4">
        <v>0.58330000000000004</v>
      </c>
      <c r="D664" s="11">
        <v>1.143</v>
      </c>
      <c r="E664" s="11">
        <v>17.7</v>
      </c>
      <c r="F664" s="4">
        <f t="shared" si="144"/>
        <v>1925.6249999999504</v>
      </c>
      <c r="G664" s="22">
        <f>G657*5/12+G669*7/12</f>
        <v>3.7550000000000003</v>
      </c>
      <c r="H664" s="4">
        <f t="shared" si="141"/>
        <v>193.66525423728817</v>
      </c>
      <c r="I664" s="4">
        <f t="shared" si="142"/>
        <v>10.041328248587574</v>
      </c>
      <c r="J664" s="33">
        <f t="shared" si="145"/>
        <v>3443.4382721238921</v>
      </c>
      <c r="K664" s="4">
        <f t="shared" si="146"/>
        <v>19.67638983050848</v>
      </c>
      <c r="L664" s="33">
        <f t="shared" si="143"/>
        <v>349.85332844778748</v>
      </c>
      <c r="M664" s="15">
        <f t="shared" si="135"/>
        <v>10.110918458488944</v>
      </c>
      <c r="N664" s="6"/>
      <c r="O664" s="7">
        <f t="shared" si="136"/>
        <v>14.449940451105396</v>
      </c>
      <c r="P664" s="7"/>
      <c r="Q664" s="46">
        <f t="shared" si="137"/>
        <v>0.11905952231040799</v>
      </c>
      <c r="R664" s="22">
        <f t="shared" si="147"/>
        <v>1.0043703861709314</v>
      </c>
      <c r="S664" s="22">
        <f t="shared" si="148"/>
        <v>6.9077604311504848</v>
      </c>
      <c r="T664" s="39">
        <f t="shared" si="138"/>
        <v>8.342964520027385E-2</v>
      </c>
      <c r="U664" s="39">
        <f t="shared" si="139"/>
        <v>7.020470103126053E-2</v>
      </c>
      <c r="V664" s="39">
        <f t="shared" si="140"/>
        <v>1.322494416901332E-2</v>
      </c>
      <c r="Y664" s="37"/>
      <c r="Z664" s="37"/>
    </row>
    <row r="665" spans="1:26">
      <c r="A665" s="1">
        <v>1925.09</v>
      </c>
      <c r="B665" s="11">
        <v>11.51</v>
      </c>
      <c r="C665" s="4">
        <v>0.58750000000000002</v>
      </c>
      <c r="D665" s="11">
        <v>1.17</v>
      </c>
      <c r="E665" s="11">
        <v>17.7</v>
      </c>
      <c r="F665" s="4">
        <f t="shared" si="144"/>
        <v>1925.7083333332837</v>
      </c>
      <c r="G665" s="22">
        <f>G657*4/12+G669*8/12</f>
        <v>3.74</v>
      </c>
      <c r="H665" s="4">
        <f t="shared" si="141"/>
        <v>198.14107344632774</v>
      </c>
      <c r="I665" s="4">
        <f t="shared" si="142"/>
        <v>10.113629943502827</v>
      </c>
      <c r="J665" s="33">
        <f t="shared" si="145"/>
        <v>3538.00528985648</v>
      </c>
      <c r="K665" s="4">
        <f t="shared" si="146"/>
        <v>20.14118644067797</v>
      </c>
      <c r="L665" s="33">
        <f t="shared" si="143"/>
        <v>359.64085048932071</v>
      </c>
      <c r="M665" s="15">
        <f t="shared" si="135"/>
        <v>10.359247611348506</v>
      </c>
      <c r="N665" s="6"/>
      <c r="O665" s="7">
        <f t="shared" si="136"/>
        <v>14.777258376991171</v>
      </c>
      <c r="P665" s="7"/>
      <c r="Q665" s="46">
        <f t="shared" si="137"/>
        <v>0.11683864606599485</v>
      </c>
      <c r="R665" s="22">
        <f t="shared" si="147"/>
        <v>1.0043587579528388</v>
      </c>
      <c r="S665" s="22">
        <f t="shared" si="148"/>
        <v>6.9379500118108925</v>
      </c>
      <c r="T665" s="39">
        <f t="shared" si="138"/>
        <v>8.3099150693536794E-2</v>
      </c>
      <c r="U665" s="39">
        <f t="shared" si="139"/>
        <v>7.0087510734673231E-2</v>
      </c>
      <c r="V665" s="39">
        <f t="shared" si="140"/>
        <v>1.3011639958863563E-2</v>
      </c>
      <c r="Y665" s="37"/>
      <c r="Z665" s="37"/>
    </row>
    <row r="666" spans="1:26">
      <c r="A666" s="1">
        <v>1925.1</v>
      </c>
      <c r="B666" s="11">
        <v>11.89</v>
      </c>
      <c r="C666" s="4">
        <v>0.5917</v>
      </c>
      <c r="D666" s="11">
        <v>1.1970000000000001</v>
      </c>
      <c r="E666" s="11">
        <v>17.7</v>
      </c>
      <c r="F666" s="4">
        <f t="shared" si="144"/>
        <v>1925.7916666666169</v>
      </c>
      <c r="G666" s="22">
        <f>G657*3/12+G669*9/12</f>
        <v>3.7250000000000001</v>
      </c>
      <c r="H666" s="4">
        <f t="shared" si="141"/>
        <v>204.68265536723169</v>
      </c>
      <c r="I666" s="4">
        <f t="shared" si="142"/>
        <v>10.185931638418081</v>
      </c>
      <c r="J666" s="33">
        <f t="shared" si="145"/>
        <v>3669.9683788497732</v>
      </c>
      <c r="K666" s="4">
        <f t="shared" si="146"/>
        <v>20.605983050847463</v>
      </c>
      <c r="L666" s="33">
        <f t="shared" si="143"/>
        <v>369.46611854358105</v>
      </c>
      <c r="M666" s="15">
        <f t="shared" si="135"/>
        <v>10.718495997022933</v>
      </c>
      <c r="N666" s="6"/>
      <c r="O666" s="7">
        <f t="shared" si="136"/>
        <v>15.256796100151359</v>
      </c>
      <c r="P666" s="7"/>
      <c r="Q666" s="46">
        <f t="shared" si="137"/>
        <v>0.11271163979524512</v>
      </c>
      <c r="R666" s="22">
        <f t="shared" si="147"/>
        <v>1.0043471305841412</v>
      </c>
      <c r="S666" s="22">
        <f t="shared" si="148"/>
        <v>6.9681908566012716</v>
      </c>
      <c r="T666" s="39">
        <f t="shared" si="138"/>
        <v>8.2327386844403216E-2</v>
      </c>
      <c r="U666" s="39">
        <f t="shared" si="139"/>
        <v>6.9970595385996814E-2</v>
      </c>
      <c r="V666" s="39">
        <f t="shared" si="140"/>
        <v>1.2356791458406402E-2</v>
      </c>
      <c r="Y666" s="37"/>
      <c r="Z666" s="37"/>
    </row>
    <row r="667" spans="1:26">
      <c r="A667" s="1">
        <v>1925.11</v>
      </c>
      <c r="B667" s="11">
        <v>12.26</v>
      </c>
      <c r="C667" s="4">
        <v>0.5958</v>
      </c>
      <c r="D667" s="11">
        <v>1.2230000000000001</v>
      </c>
      <c r="E667" s="11">
        <v>18</v>
      </c>
      <c r="F667" s="4">
        <f t="shared" si="144"/>
        <v>1925.8749999999502</v>
      </c>
      <c r="G667" s="22">
        <f>G657*2/12+G669*10/12</f>
        <v>3.71</v>
      </c>
      <c r="H667" s="4">
        <f t="shared" si="141"/>
        <v>207.53455555555558</v>
      </c>
      <c r="I667" s="4">
        <f t="shared" si="142"/>
        <v>10.085570000000001</v>
      </c>
      <c r="J667" s="33">
        <f t="shared" si="145"/>
        <v>3736.1726226910268</v>
      </c>
      <c r="K667" s="4">
        <f t="shared" si="146"/>
        <v>20.702672222222226</v>
      </c>
      <c r="L667" s="33">
        <f t="shared" si="143"/>
        <v>372.70302753271829</v>
      </c>
      <c r="M667" s="15">
        <f t="shared" si="135"/>
        <v>10.886317440307938</v>
      </c>
      <c r="N667" s="6"/>
      <c r="O667" s="7">
        <f t="shared" si="136"/>
        <v>15.458345172036246</v>
      </c>
      <c r="P667" s="7"/>
      <c r="Q667" s="46">
        <f t="shared" si="137"/>
        <v>0.11216870688545677</v>
      </c>
      <c r="R667" s="22">
        <f t="shared" si="147"/>
        <v>1.0043355040657889</v>
      </c>
      <c r="S667" s="22">
        <f t="shared" si="148"/>
        <v>6.8818411173202998</v>
      </c>
      <c r="T667" s="39">
        <f t="shared" si="138"/>
        <v>8.9667378175011248E-2</v>
      </c>
      <c r="U667" s="39">
        <f t="shared" si="139"/>
        <v>7.0874478450491996E-2</v>
      </c>
      <c r="V667" s="39">
        <f t="shared" si="140"/>
        <v>1.8792899724519252E-2</v>
      </c>
      <c r="Y667" s="37"/>
      <c r="Z667" s="37"/>
    </row>
    <row r="668" spans="1:26">
      <c r="A668" s="1">
        <v>1925.12</v>
      </c>
      <c r="B668" s="11">
        <v>12.46</v>
      </c>
      <c r="C668" s="4">
        <v>0.6</v>
      </c>
      <c r="D668" s="11">
        <v>1.25</v>
      </c>
      <c r="E668" s="11">
        <v>17.899999999999999</v>
      </c>
      <c r="F668" s="4">
        <f t="shared" si="144"/>
        <v>1925.9583333332835</v>
      </c>
      <c r="G668" s="22">
        <f>G657*1/12+G669*11/12</f>
        <v>3.6950000000000003</v>
      </c>
      <c r="H668" s="4">
        <f t="shared" si="141"/>
        <v>212.09843575419001</v>
      </c>
      <c r="I668" s="4">
        <f t="shared" si="142"/>
        <v>10.213407821229053</v>
      </c>
      <c r="J668" s="33">
        <f t="shared" si="145"/>
        <v>3833.6569448611804</v>
      </c>
      <c r="K668" s="4">
        <f t="shared" si="146"/>
        <v>21.27793296089386</v>
      </c>
      <c r="L668" s="33">
        <f t="shared" si="143"/>
        <v>384.59640297564005</v>
      </c>
      <c r="M668" s="15">
        <f t="shared" si="135"/>
        <v>11.147365239137256</v>
      </c>
      <c r="N668" s="6"/>
      <c r="O668" s="7">
        <f t="shared" si="136"/>
        <v>15.788866974247382</v>
      </c>
      <c r="P668" s="7"/>
      <c r="Q668" s="46">
        <f t="shared" si="137"/>
        <v>0.10957865215542234</v>
      </c>
      <c r="R668" s="22">
        <f t="shared" si="147"/>
        <v>1.0043238783987345</v>
      </c>
      <c r="S668" s="22">
        <f t="shared" si="148"/>
        <v>6.9502900901878215</v>
      </c>
      <c r="T668" s="39">
        <f t="shared" si="138"/>
        <v>8.7190293496408389E-2</v>
      </c>
      <c r="U668" s="39">
        <f t="shared" si="139"/>
        <v>7.0161643644488958E-2</v>
      </c>
      <c r="V668" s="39">
        <f t="shared" si="140"/>
        <v>1.7028649851919431E-2</v>
      </c>
      <c r="Y668" s="37"/>
      <c r="Z668" s="37"/>
    </row>
    <row r="669" spans="1:26">
      <c r="A669" s="1">
        <v>1926.01</v>
      </c>
      <c r="B669" s="11">
        <v>12.65</v>
      </c>
      <c r="C669" s="4">
        <v>0.60750000000000004</v>
      </c>
      <c r="D669" s="11">
        <v>1.2490000000000001</v>
      </c>
      <c r="E669" s="11">
        <v>17.899999999999999</v>
      </c>
      <c r="F669" s="4">
        <f t="shared" si="144"/>
        <v>1926.0416666666167</v>
      </c>
      <c r="G669" s="22">
        <v>3.68</v>
      </c>
      <c r="H669" s="4">
        <f t="shared" si="141"/>
        <v>215.33268156424586</v>
      </c>
      <c r="I669" s="4">
        <f t="shared" si="142"/>
        <v>10.341075418994416</v>
      </c>
      <c r="J669" s="33">
        <f t="shared" si="145"/>
        <v>3907.691752433991</v>
      </c>
      <c r="K669" s="4">
        <f t="shared" si="146"/>
        <v>21.260910614525145</v>
      </c>
      <c r="L669" s="33">
        <f t="shared" si="143"/>
        <v>385.82664022055769</v>
      </c>
      <c r="M669" s="15">
        <f t="shared" si="135"/>
        <v>11.34096618850624</v>
      </c>
      <c r="N669" s="6"/>
      <c r="O669" s="7">
        <f t="shared" si="136"/>
        <v>16.018850836070296</v>
      </c>
      <c r="P669" s="7"/>
      <c r="Q669" s="46">
        <f t="shared" si="137"/>
        <v>0.10717666605596016</v>
      </c>
      <c r="R669" s="22">
        <f t="shared" si="147"/>
        <v>1.0054209127544818</v>
      </c>
      <c r="S669" s="22">
        <f t="shared" si="148"/>
        <v>6.9803422993737234</v>
      </c>
      <c r="T669" s="39">
        <f t="shared" si="138"/>
        <v>9.1277021951106763E-2</v>
      </c>
      <c r="U669" s="39">
        <f t="shared" si="139"/>
        <v>7.0045506362641285E-2</v>
      </c>
      <c r="V669" s="39">
        <f t="shared" si="140"/>
        <v>2.1231515588465477E-2</v>
      </c>
      <c r="Y669" s="37"/>
      <c r="Z669" s="37"/>
    </row>
    <row r="670" spans="1:26">
      <c r="A670" s="1">
        <v>1926.02</v>
      </c>
      <c r="B670" s="11">
        <v>12.67</v>
      </c>
      <c r="C670" s="4">
        <v>0.61499999999999999</v>
      </c>
      <c r="D670" s="11">
        <v>1.248</v>
      </c>
      <c r="E670" s="11">
        <v>17.899999999999999</v>
      </c>
      <c r="F670" s="4">
        <f t="shared" si="144"/>
        <v>1926.12499999995</v>
      </c>
      <c r="G670" s="22">
        <f>G669*11/12+G681*1/12</f>
        <v>3.6516666666666668</v>
      </c>
      <c r="H670" s="4">
        <f t="shared" si="141"/>
        <v>215.67312849162016</v>
      </c>
      <c r="I670" s="4">
        <f t="shared" si="142"/>
        <v>10.468743016759779</v>
      </c>
      <c r="J670" s="33">
        <f t="shared" si="145"/>
        <v>3929.7014787075818</v>
      </c>
      <c r="K670" s="4">
        <f t="shared" si="146"/>
        <v>21.243888268156429</v>
      </c>
      <c r="L670" s="33">
        <f t="shared" si="143"/>
        <v>387.07714644254634</v>
      </c>
      <c r="M670" s="15">
        <f t="shared" si="135"/>
        <v>11.389435672748016</v>
      </c>
      <c r="N670" s="6"/>
      <c r="O670" s="7">
        <f t="shared" si="136"/>
        <v>16.041273315196619</v>
      </c>
      <c r="P670" s="7"/>
      <c r="Q670" s="46">
        <f t="shared" si="137"/>
        <v>0.10708475333291055</v>
      </c>
      <c r="R670" s="22">
        <f t="shared" si="147"/>
        <v>1.0054004313264016</v>
      </c>
      <c r="S670" s="22">
        <f t="shared" si="148"/>
        <v>7.0181821259750468</v>
      </c>
      <c r="T670" s="39">
        <f t="shared" si="138"/>
        <v>9.7077355087881401E-2</v>
      </c>
      <c r="U670" s="39">
        <f t="shared" si="139"/>
        <v>6.967985956692857E-2</v>
      </c>
      <c r="V670" s="39">
        <f t="shared" si="140"/>
        <v>2.739749552095283E-2</v>
      </c>
      <c r="Y670" s="37"/>
      <c r="Z670" s="37"/>
    </row>
    <row r="671" spans="1:26">
      <c r="A671" s="1">
        <v>1926.03</v>
      </c>
      <c r="B671" s="11">
        <v>11.81</v>
      </c>
      <c r="C671" s="4">
        <v>0.62250000000000005</v>
      </c>
      <c r="D671" s="11">
        <v>1.248</v>
      </c>
      <c r="E671" s="11">
        <v>17.8</v>
      </c>
      <c r="F671" s="4">
        <f t="shared" si="144"/>
        <v>1926.2083333332832</v>
      </c>
      <c r="G671" s="22">
        <f>G669*10/12+G681*2/12</f>
        <v>3.6233333333333335</v>
      </c>
      <c r="H671" s="4">
        <f t="shared" si="141"/>
        <v>202.16331460674161</v>
      </c>
      <c r="I671" s="4">
        <f t="shared" si="142"/>
        <v>10.655941011235958</v>
      </c>
      <c r="J671" s="33">
        <f t="shared" si="145"/>
        <v>3699.7239179811927</v>
      </c>
      <c r="K671" s="4">
        <f t="shared" si="146"/>
        <v>21.363235955056183</v>
      </c>
      <c r="L671" s="33">
        <f t="shared" si="143"/>
        <v>390.96151140055275</v>
      </c>
      <c r="M671" s="15">
        <f t="shared" si="135"/>
        <v>10.712352062732487</v>
      </c>
      <c r="N671" s="6"/>
      <c r="O671" s="7">
        <f t="shared" si="136"/>
        <v>15.04686940175298</v>
      </c>
      <c r="P671" s="7"/>
      <c r="Q671" s="46">
        <f t="shared" si="137"/>
        <v>0.1113169891624648</v>
      </c>
      <c r="R671" s="22">
        <f t="shared" si="147"/>
        <v>1.0053799556662915</v>
      </c>
      <c r="S671" s="22">
        <f t="shared" si="148"/>
        <v>7.0957242542038035</v>
      </c>
      <c r="T671" s="39">
        <f t="shared" si="138"/>
        <v>0.10715725991272818</v>
      </c>
      <c r="U671" s="39">
        <f t="shared" si="139"/>
        <v>6.9495385832488932E-2</v>
      </c>
      <c r="V671" s="39">
        <f t="shared" si="140"/>
        <v>3.7661874080239244E-2</v>
      </c>
      <c r="Y671" s="37"/>
      <c r="Z671" s="37"/>
    </row>
    <row r="672" spans="1:26">
      <c r="A672" s="1">
        <v>1926.04</v>
      </c>
      <c r="B672" s="11">
        <v>11.48</v>
      </c>
      <c r="C672" s="4">
        <v>0.63</v>
      </c>
      <c r="D672" s="11">
        <v>1.2470000000000001</v>
      </c>
      <c r="E672" s="11">
        <v>17.899999999999999</v>
      </c>
      <c r="F672" s="4">
        <f t="shared" si="144"/>
        <v>1926.2916666666165</v>
      </c>
      <c r="G672" s="22">
        <f>G669*9/12+G681*3/12</f>
        <v>3.5950000000000002</v>
      </c>
      <c r="H672" s="4">
        <f t="shared" si="141"/>
        <v>195.41653631284922</v>
      </c>
      <c r="I672" s="4">
        <f t="shared" si="142"/>
        <v>10.724078212290506</v>
      </c>
      <c r="J672" s="33">
        <f t="shared" si="145"/>
        <v>3592.6081783608356</v>
      </c>
      <c r="K672" s="4">
        <f t="shared" si="146"/>
        <v>21.226865921787716</v>
      </c>
      <c r="L672" s="33">
        <f t="shared" si="143"/>
        <v>390.24236919999669</v>
      </c>
      <c r="M672" s="15">
        <f t="shared" si="135"/>
        <v>10.395587685954732</v>
      </c>
      <c r="N672" s="6"/>
      <c r="O672" s="7">
        <f t="shared" si="136"/>
        <v>14.5623667282574</v>
      </c>
      <c r="P672" s="7"/>
      <c r="Q672" s="46">
        <f t="shared" si="137"/>
        <v>0.11403621939591529</v>
      </c>
      <c r="R672" s="22">
        <f t="shared" si="147"/>
        <v>1.0053594857863619</v>
      </c>
      <c r="S672" s="22">
        <f t="shared" si="148"/>
        <v>7.0940447521110261</v>
      </c>
      <c r="T672" s="39">
        <f t="shared" si="138"/>
        <v>0.11088512929981276</v>
      </c>
      <c r="U672" s="39">
        <f t="shared" si="139"/>
        <v>6.9733856888830381E-2</v>
      </c>
      <c r="V672" s="39">
        <f t="shared" si="140"/>
        <v>4.1151272410982376E-2</v>
      </c>
      <c r="Y672" s="37"/>
      <c r="Z672" s="37"/>
    </row>
    <row r="673" spans="1:26">
      <c r="A673" s="1">
        <v>1926.05</v>
      </c>
      <c r="B673" s="11">
        <v>11.56</v>
      </c>
      <c r="C673" s="4">
        <v>0.63749999999999996</v>
      </c>
      <c r="D673" s="11">
        <v>1.246</v>
      </c>
      <c r="E673" s="11">
        <v>17.8</v>
      </c>
      <c r="F673" s="4">
        <f t="shared" si="144"/>
        <v>1926.3749999999498</v>
      </c>
      <c r="G673" s="22">
        <f>G669*8/12+G681*4/12</f>
        <v>3.5666666666666669</v>
      </c>
      <c r="H673" s="4">
        <f t="shared" si="141"/>
        <v>197.88382022471913</v>
      </c>
      <c r="I673" s="4">
        <f t="shared" si="142"/>
        <v>10.912710674157303</v>
      </c>
      <c r="J673" s="33">
        <f t="shared" si="145"/>
        <v>3654.686218037953</v>
      </c>
      <c r="K673" s="4">
        <f t="shared" si="146"/>
        <v>21.329000000000004</v>
      </c>
      <c r="L673" s="33">
        <f t="shared" si="143"/>
        <v>393.92206121758562</v>
      </c>
      <c r="M673" s="15">
        <f t="shared" si="135"/>
        <v>10.575158463806103</v>
      </c>
      <c r="N673" s="6"/>
      <c r="O673" s="7">
        <f t="shared" si="136"/>
        <v>14.771860041900313</v>
      </c>
      <c r="P673" s="7"/>
      <c r="Q673" s="46">
        <f t="shared" si="137"/>
        <v>0.11110746549615286</v>
      </c>
      <c r="R673" s="22">
        <f t="shared" si="147"/>
        <v>1.0053390216988511</v>
      </c>
      <c r="S673" s="22">
        <f t="shared" si="148"/>
        <v>7.1721329660610822</v>
      </c>
      <c r="T673" s="39">
        <f t="shared" si="138"/>
        <v>0.10329769326495719</v>
      </c>
      <c r="U673" s="39">
        <f t="shared" si="139"/>
        <v>6.8776601827087447E-2</v>
      </c>
      <c r="V673" s="39">
        <f t="shared" si="140"/>
        <v>3.4521091437869744E-2</v>
      </c>
      <c r="Y673" s="37"/>
      <c r="Z673" s="37"/>
    </row>
    <row r="674" spans="1:26">
      <c r="A674" s="1">
        <v>1926.06</v>
      </c>
      <c r="B674" s="11">
        <v>12.11</v>
      </c>
      <c r="C674" s="4">
        <v>0.64500000000000002</v>
      </c>
      <c r="D674" s="11">
        <v>1.2450000000000001</v>
      </c>
      <c r="E674" s="11">
        <v>17.7</v>
      </c>
      <c r="F674" s="4">
        <f t="shared" si="144"/>
        <v>1926.458333333283</v>
      </c>
      <c r="G674" s="22">
        <f>G669*7/12+G681*5/12</f>
        <v>3.5383333333333336</v>
      </c>
      <c r="H674" s="4">
        <f t="shared" si="141"/>
        <v>208.46988700564975</v>
      </c>
      <c r="I674" s="4">
        <f t="shared" si="142"/>
        <v>11.103474576271188</v>
      </c>
      <c r="J674" s="33">
        <f t="shared" si="145"/>
        <v>3867.2877095523859</v>
      </c>
      <c r="K674" s="4">
        <f t="shared" si="146"/>
        <v>21.432288135593225</v>
      </c>
      <c r="L674" s="33">
        <f t="shared" si="143"/>
        <v>397.58655643209914</v>
      </c>
      <c r="M674" s="15">
        <f t="shared" si="135"/>
        <v>11.197979740229959</v>
      </c>
      <c r="N674" s="6"/>
      <c r="O674" s="7">
        <f t="shared" si="136"/>
        <v>15.591949753085144</v>
      </c>
      <c r="P674" s="7"/>
      <c r="Q674" s="46">
        <f t="shared" si="137"/>
        <v>0.1045609564136776</v>
      </c>
      <c r="R674" s="22">
        <f t="shared" si="147"/>
        <v>1.0053185634160247</v>
      </c>
      <c r="S674" s="22">
        <f t="shared" si="148"/>
        <v>7.2511620047893741</v>
      </c>
      <c r="T674" s="39">
        <f t="shared" si="138"/>
        <v>0.10120351831446617</v>
      </c>
      <c r="U674" s="39">
        <f t="shared" si="139"/>
        <v>6.7042914557499333E-2</v>
      </c>
      <c r="V674" s="39">
        <f t="shared" si="140"/>
        <v>3.4160603756966834E-2</v>
      </c>
      <c r="Y674" s="37"/>
      <c r="Z674" s="37"/>
    </row>
    <row r="675" spans="1:26">
      <c r="A675" s="1">
        <v>1926.07</v>
      </c>
      <c r="B675" s="11">
        <v>12.62</v>
      </c>
      <c r="C675" s="4">
        <v>0.65249999999999997</v>
      </c>
      <c r="D675" s="11">
        <v>1.244</v>
      </c>
      <c r="E675" s="11">
        <v>17.5</v>
      </c>
      <c r="F675" s="4">
        <f t="shared" si="144"/>
        <v>1926.5416666666163</v>
      </c>
      <c r="G675" s="22">
        <f>G669*6/12+G681*6/12</f>
        <v>3.51</v>
      </c>
      <c r="H675" s="4">
        <f t="shared" si="141"/>
        <v>219.73222857142858</v>
      </c>
      <c r="I675" s="4">
        <f t="shared" si="142"/>
        <v>11.360957142857144</v>
      </c>
      <c r="J675" s="33">
        <f t="shared" si="145"/>
        <v>4093.7763244002208</v>
      </c>
      <c r="K675" s="4">
        <f t="shared" si="146"/>
        <v>21.659817142857147</v>
      </c>
      <c r="L675" s="33">
        <f t="shared" si="143"/>
        <v>403.53864877605992</v>
      </c>
      <c r="M675" s="15">
        <f t="shared" si="135"/>
        <v>11.869694058481279</v>
      </c>
      <c r="N675" s="6"/>
      <c r="O675" s="7">
        <f t="shared" si="136"/>
        <v>16.469124743360336</v>
      </c>
      <c r="P675" s="7"/>
      <c r="Q675" s="46">
        <f t="shared" si="137"/>
        <v>9.8597390299536347E-2</v>
      </c>
      <c r="R675" s="22">
        <f t="shared" si="147"/>
        <v>1.0052981109501766</v>
      </c>
      <c r="S675" s="22">
        <f t="shared" si="148"/>
        <v>7.3730389442631621</v>
      </c>
      <c r="T675" s="39">
        <f t="shared" si="138"/>
        <v>0.10081264835027293</v>
      </c>
      <c r="U675" s="39">
        <f t="shared" si="139"/>
        <v>6.4709778589431721E-2</v>
      </c>
      <c r="V675" s="39">
        <f t="shared" si="140"/>
        <v>3.6102869760841205E-2</v>
      </c>
      <c r="Y675" s="37"/>
      <c r="Z675" s="37"/>
    </row>
    <row r="676" spans="1:26">
      <c r="A676" s="1">
        <v>1926.08</v>
      </c>
      <c r="B676" s="11">
        <v>13.12</v>
      </c>
      <c r="C676" s="4">
        <v>0.66</v>
      </c>
      <c r="D676" s="11">
        <v>1.2430000000000001</v>
      </c>
      <c r="E676" s="11">
        <v>17.399999999999999</v>
      </c>
      <c r="F676" s="4">
        <f t="shared" si="144"/>
        <v>1926.6249999999495</v>
      </c>
      <c r="G676" s="22">
        <f>G669*5/12+G681*7/12</f>
        <v>3.4816666666666665</v>
      </c>
      <c r="H676" s="4">
        <f t="shared" si="141"/>
        <v>229.75080459770118</v>
      </c>
      <c r="I676" s="4">
        <f t="shared" si="142"/>
        <v>11.557586206896554</v>
      </c>
      <c r="J676" s="33">
        <f t="shared" si="145"/>
        <v>4298.3737899818116</v>
      </c>
      <c r="K676" s="4">
        <f t="shared" si="146"/>
        <v>21.766787356321846</v>
      </c>
      <c r="L676" s="33">
        <f t="shared" si="143"/>
        <v>407.23160220635617</v>
      </c>
      <c r="M676" s="15">
        <f t="shared" si="135"/>
        <v>12.488808219521877</v>
      </c>
      <c r="N676" s="6"/>
      <c r="O676" s="7">
        <f t="shared" si="136"/>
        <v>17.260693795594289</v>
      </c>
      <c r="P676" s="7"/>
      <c r="Q676" s="46">
        <f t="shared" si="137"/>
        <v>9.3136770867251015E-2</v>
      </c>
      <c r="R676" s="22">
        <f t="shared" si="147"/>
        <v>1.0052776643136292</v>
      </c>
      <c r="S676" s="22">
        <f t="shared" si="148"/>
        <v>7.4547004106909336</v>
      </c>
      <c r="T676" s="39">
        <f t="shared" si="138"/>
        <v>9.7173107482416698E-2</v>
      </c>
      <c r="U676" s="39">
        <f t="shared" si="139"/>
        <v>6.2988249465290247E-2</v>
      </c>
      <c r="V676" s="39">
        <f t="shared" si="140"/>
        <v>3.4184858017126452E-2</v>
      </c>
      <c r="Y676" s="37"/>
      <c r="Z676" s="37"/>
    </row>
    <row r="677" spans="1:26">
      <c r="A677" s="1">
        <v>1926.09</v>
      </c>
      <c r="B677" s="11">
        <v>13.32</v>
      </c>
      <c r="C677" s="4">
        <v>0.66749999999999998</v>
      </c>
      <c r="D677" s="11">
        <v>1.242</v>
      </c>
      <c r="E677" s="11">
        <v>17.5</v>
      </c>
      <c r="F677" s="4">
        <f t="shared" si="144"/>
        <v>1926.7083333332828</v>
      </c>
      <c r="G677" s="22">
        <f>G669*4/12+G681*8/12</f>
        <v>3.4533333333333331</v>
      </c>
      <c r="H677" s="4">
        <f t="shared" si="141"/>
        <v>231.92022857142862</v>
      </c>
      <c r="I677" s="4">
        <f t="shared" si="142"/>
        <v>11.622128571428572</v>
      </c>
      <c r="J677" s="33">
        <f t="shared" si="145"/>
        <v>4357.0809455073313</v>
      </c>
      <c r="K677" s="4">
        <f t="shared" si="146"/>
        <v>21.62499428571429</v>
      </c>
      <c r="L677" s="33">
        <f t="shared" si="143"/>
        <v>406.26835843244032</v>
      </c>
      <c r="M677" s="15">
        <f t="shared" si="135"/>
        <v>12.692614823344719</v>
      </c>
      <c r="N677" s="6"/>
      <c r="O677" s="7">
        <f t="shared" si="136"/>
        <v>17.470213778374848</v>
      </c>
      <c r="P677" s="7"/>
      <c r="Q677" s="46">
        <f t="shared" si="137"/>
        <v>9.0830411840195344E-2</v>
      </c>
      <c r="R677" s="22">
        <f t="shared" si="147"/>
        <v>1.0052572235187336</v>
      </c>
      <c r="S677" s="22">
        <f t="shared" si="148"/>
        <v>7.4512207094914205</v>
      </c>
      <c r="T677" s="39">
        <f t="shared" si="138"/>
        <v>9.7269107033777225E-2</v>
      </c>
      <c r="U677" s="39">
        <f t="shared" si="139"/>
        <v>6.3250861066933117E-2</v>
      </c>
      <c r="V677" s="39">
        <f t="shared" si="140"/>
        <v>3.4018245966844107E-2</v>
      </c>
      <c r="Y677" s="37"/>
      <c r="Z677" s="37"/>
    </row>
    <row r="678" spans="1:26">
      <c r="A678" s="1">
        <v>1926.1</v>
      </c>
      <c r="B678" s="11">
        <v>13.02</v>
      </c>
      <c r="C678" s="4">
        <v>0.67500000000000004</v>
      </c>
      <c r="D678" s="11">
        <v>1.242</v>
      </c>
      <c r="E678" s="11">
        <v>17.600000000000001</v>
      </c>
      <c r="F678" s="4">
        <f t="shared" si="144"/>
        <v>1926.791666666616</v>
      </c>
      <c r="G678" s="22">
        <f>G669*3/12+G681*9/12</f>
        <v>3.4249999999999998</v>
      </c>
      <c r="H678" s="4">
        <f t="shared" si="141"/>
        <v>225.40875</v>
      </c>
      <c r="I678" s="4">
        <f t="shared" si="142"/>
        <v>11.685937500000001</v>
      </c>
      <c r="J678" s="33">
        <f t="shared" si="145"/>
        <v>4253.045211360135</v>
      </c>
      <c r="K678" s="4">
        <f t="shared" si="146"/>
        <v>21.502125000000003</v>
      </c>
      <c r="L678" s="33">
        <f t="shared" si="143"/>
        <v>405.705234447718</v>
      </c>
      <c r="M678" s="15">
        <f t="shared" si="135"/>
        <v>12.426517521583346</v>
      </c>
      <c r="N678" s="6"/>
      <c r="O678" s="7">
        <f t="shared" si="136"/>
        <v>17.033811722274976</v>
      </c>
      <c r="P678" s="7"/>
      <c r="Q678" s="46">
        <f t="shared" si="137"/>
        <v>9.1529018787589289E-2</v>
      </c>
      <c r="R678" s="22">
        <f t="shared" si="147"/>
        <v>1.0052367885778679</v>
      </c>
      <c r="S678" s="22">
        <f t="shared" si="148"/>
        <v>7.4478343885994933</v>
      </c>
      <c r="T678" s="39">
        <f t="shared" si="138"/>
        <v>0.10590168770457797</v>
      </c>
      <c r="U678" s="39">
        <f t="shared" si="139"/>
        <v>6.3512451184954077E-2</v>
      </c>
      <c r="V678" s="39">
        <f t="shared" si="140"/>
        <v>4.2389236519623896E-2</v>
      </c>
      <c r="Y678" s="37"/>
      <c r="Z678" s="37"/>
    </row>
    <row r="679" spans="1:26">
      <c r="A679" s="1">
        <v>1926.11</v>
      </c>
      <c r="B679" s="11">
        <v>13.19</v>
      </c>
      <c r="C679" s="4">
        <v>0.6825</v>
      </c>
      <c r="D679" s="11">
        <v>1.2410000000000001</v>
      </c>
      <c r="E679" s="11">
        <v>17.7</v>
      </c>
      <c r="F679" s="4">
        <f t="shared" si="144"/>
        <v>1926.8749999999493</v>
      </c>
      <c r="G679" s="22">
        <f>G669*2/12+G681*10/12</f>
        <v>3.3966666666666665</v>
      </c>
      <c r="H679" s="4">
        <f t="shared" si="141"/>
        <v>227.0617514124294</v>
      </c>
      <c r="I679" s="4">
        <f t="shared" si="142"/>
        <v>11.749025423728815</v>
      </c>
      <c r="J679" s="33">
        <f t="shared" si="145"/>
        <v>4302.7078106804775</v>
      </c>
      <c r="K679" s="4">
        <f t="shared" si="146"/>
        <v>21.36342937853108</v>
      </c>
      <c r="L679" s="33">
        <f t="shared" si="143"/>
        <v>404.82641342338695</v>
      </c>
      <c r="M679" s="15">
        <f t="shared" si="135"/>
        <v>12.61525121234448</v>
      </c>
      <c r="N679" s="6"/>
      <c r="O679" s="7">
        <f t="shared" si="136"/>
        <v>17.219085274376599</v>
      </c>
      <c r="P679" s="7"/>
      <c r="Q679" s="46">
        <f t="shared" si="137"/>
        <v>8.9367477165152615E-2</v>
      </c>
      <c r="R679" s="22">
        <f t="shared" si="147"/>
        <v>1.0052163595034402</v>
      </c>
      <c r="S679" s="22">
        <f t="shared" si="148"/>
        <v>7.4445386078383011</v>
      </c>
      <c r="T679" s="39">
        <f t="shared" si="138"/>
        <v>0.10801736537684659</v>
      </c>
      <c r="U679" s="39">
        <f t="shared" si="139"/>
        <v>6.377305781836129E-2</v>
      </c>
      <c r="V679" s="39">
        <f t="shared" si="140"/>
        <v>4.4244307558485296E-2</v>
      </c>
      <c r="Y679" s="37"/>
      <c r="Z679" s="37"/>
    </row>
    <row r="680" spans="1:26">
      <c r="A680" s="1">
        <v>1926.12</v>
      </c>
      <c r="B680" s="11">
        <v>13.49</v>
      </c>
      <c r="C680" s="4">
        <v>0.69</v>
      </c>
      <c r="D680" s="11">
        <v>1.24</v>
      </c>
      <c r="E680" s="11">
        <v>17.7</v>
      </c>
      <c r="F680" s="4">
        <f t="shared" si="144"/>
        <v>1926.9583333332826</v>
      </c>
      <c r="G680" s="22">
        <f>G669*1/12+G681*11/12</f>
        <v>3.3683333333333327</v>
      </c>
      <c r="H680" s="4">
        <f t="shared" si="141"/>
        <v>232.22615819209042</v>
      </c>
      <c r="I680" s="4">
        <f t="shared" si="142"/>
        <v>11.878135593220341</v>
      </c>
      <c r="J680" s="33">
        <f t="shared" si="145"/>
        <v>4419.3278290518401</v>
      </c>
      <c r="K680" s="4">
        <f t="shared" si="146"/>
        <v>21.34621468926554</v>
      </c>
      <c r="L680" s="33">
        <f t="shared" si="143"/>
        <v>406.22435196621814</v>
      </c>
      <c r="M680" s="15">
        <f t="shared" si="135"/>
        <v>13.009052728993128</v>
      </c>
      <c r="N680" s="6"/>
      <c r="O680" s="7">
        <f t="shared" si="136"/>
        <v>17.67784190354477</v>
      </c>
      <c r="P680" s="7"/>
      <c r="Q680" s="46">
        <f t="shared" si="137"/>
        <v>8.634766050322909E-2</v>
      </c>
      <c r="R680" s="22">
        <f t="shared" si="147"/>
        <v>1.0051959363078855</v>
      </c>
      <c r="S680" s="22">
        <f t="shared" si="148"/>
        <v>7.483371997554026</v>
      </c>
      <c r="T680" s="39">
        <f t="shared" si="138"/>
        <v>0.1035208278604256</v>
      </c>
      <c r="U680" s="39">
        <f t="shared" si="139"/>
        <v>6.3433430531809165E-2</v>
      </c>
      <c r="V680" s="39">
        <f t="shared" si="140"/>
        <v>4.0087397328616436E-2</v>
      </c>
      <c r="Y680" s="37"/>
      <c r="Z680" s="37"/>
    </row>
    <row r="681" spans="1:26">
      <c r="A681" s="1">
        <v>1927.01</v>
      </c>
      <c r="B681" s="11">
        <v>13.4</v>
      </c>
      <c r="C681" s="4">
        <v>0.69669999999999999</v>
      </c>
      <c r="D681" s="11">
        <v>1.2290000000000001</v>
      </c>
      <c r="E681" s="11">
        <v>17.5</v>
      </c>
      <c r="F681" s="4">
        <f t="shared" si="144"/>
        <v>1927.0416666666158</v>
      </c>
      <c r="G681" s="22">
        <v>3.34</v>
      </c>
      <c r="H681" s="4">
        <f t="shared" si="141"/>
        <v>233.31314285714291</v>
      </c>
      <c r="I681" s="4">
        <f t="shared" si="142"/>
        <v>12.130542285714288</v>
      </c>
      <c r="J681" s="33">
        <f t="shared" si="145"/>
        <v>4459.2507440423751</v>
      </c>
      <c r="K681" s="4">
        <f t="shared" si="146"/>
        <v>21.39864571428572</v>
      </c>
      <c r="L681" s="33">
        <f t="shared" si="143"/>
        <v>408.9865048080656</v>
      </c>
      <c r="M681" s="15">
        <f t="shared" si="135"/>
        <v>13.185930628677788</v>
      </c>
      <c r="N681" s="6"/>
      <c r="O681" s="7">
        <f t="shared" si="136"/>
        <v>17.836264453737652</v>
      </c>
      <c r="P681" s="7"/>
      <c r="Q681" s="46">
        <f t="shared" si="137"/>
        <v>8.3521082543100131E-2</v>
      </c>
      <c r="R681" s="22">
        <f t="shared" si="147"/>
        <v>1.0028536005602389</v>
      </c>
      <c r="S681" s="22">
        <f t="shared" si="148"/>
        <v>7.6082237517852054</v>
      </c>
      <c r="T681" s="39">
        <f t="shared" si="138"/>
        <v>0.10550186110804294</v>
      </c>
      <c r="U681" s="39">
        <f t="shared" si="139"/>
        <v>6.1133377478449047E-2</v>
      </c>
      <c r="V681" s="39">
        <f t="shared" si="140"/>
        <v>4.4368483629593891E-2</v>
      </c>
      <c r="Y681" s="37"/>
      <c r="Z681" s="37"/>
    </row>
    <row r="682" spans="1:26">
      <c r="A682" s="1">
        <v>1927.02</v>
      </c>
      <c r="B682" s="11">
        <v>13.66</v>
      </c>
      <c r="C682" s="4">
        <v>0.70330000000000004</v>
      </c>
      <c r="D682" s="11">
        <v>1.218</v>
      </c>
      <c r="E682" s="11">
        <v>17.399999999999999</v>
      </c>
      <c r="F682" s="4">
        <f t="shared" si="144"/>
        <v>1927.1249999999491</v>
      </c>
      <c r="G682" s="22">
        <f>G681*11/12+G693*1/12</f>
        <v>3.339166666666666</v>
      </c>
      <c r="H682" s="4">
        <f t="shared" si="141"/>
        <v>239.2070114942529</v>
      </c>
      <c r="I682" s="4">
        <f t="shared" si="142"/>
        <v>12.315833908045979</v>
      </c>
      <c r="J682" s="33">
        <f t="shared" si="145"/>
        <v>4591.5144206070736</v>
      </c>
      <c r="K682" s="4">
        <f t="shared" si="146"/>
        <v>21.329000000000004</v>
      </c>
      <c r="L682" s="33">
        <f t="shared" si="143"/>
        <v>409.40443369688262</v>
      </c>
      <c r="M682" s="15">
        <f t="shared" si="135"/>
        <v>13.63396613221621</v>
      </c>
      <c r="N682" s="6"/>
      <c r="O682" s="7">
        <f t="shared" si="136"/>
        <v>18.358019636037497</v>
      </c>
      <c r="P682" s="7"/>
      <c r="Q682" s="46">
        <f t="shared" si="137"/>
        <v>7.7809844861314176E-2</v>
      </c>
      <c r="R682" s="22">
        <f t="shared" si="147"/>
        <v>1.0028529088762781</v>
      </c>
      <c r="S682" s="22">
        <f t="shared" si="148"/>
        <v>7.6737847821005838</v>
      </c>
      <c r="T682" s="39">
        <f t="shared" si="138"/>
        <v>0.10586716757743009</v>
      </c>
      <c r="U682" s="39">
        <f t="shared" si="139"/>
        <v>6.0551898984331887E-2</v>
      </c>
      <c r="V682" s="39">
        <f t="shared" si="140"/>
        <v>4.5315268593098201E-2</v>
      </c>
      <c r="Y682" s="37"/>
      <c r="Z682" s="37"/>
    </row>
    <row r="683" spans="1:26">
      <c r="A683" s="1">
        <v>1927.03</v>
      </c>
      <c r="B683" s="11">
        <v>13.87</v>
      </c>
      <c r="C683" s="4">
        <v>0.71</v>
      </c>
      <c r="D683" s="11">
        <v>1.208</v>
      </c>
      <c r="E683" s="11">
        <v>17.3</v>
      </c>
      <c r="F683" s="4">
        <f t="shared" si="144"/>
        <v>1927.2083333332823</v>
      </c>
      <c r="G683" s="22">
        <f>G681*10/12+G693*2/12</f>
        <v>3.3383333333333334</v>
      </c>
      <c r="H683" s="4">
        <f t="shared" si="141"/>
        <v>244.28838150289019</v>
      </c>
      <c r="I683" s="4">
        <f t="shared" si="142"/>
        <v>12.505028901734105</v>
      </c>
      <c r="J683" s="33">
        <f t="shared" si="145"/>
        <v>4709.0525111776715</v>
      </c>
      <c r="K683" s="4">
        <f t="shared" si="146"/>
        <v>21.276161849710984</v>
      </c>
      <c r="L683" s="33">
        <f t="shared" si="143"/>
        <v>410.13233118259751</v>
      </c>
      <c r="M683" s="15">
        <f t="shared" si="135"/>
        <v>14.033257507604493</v>
      </c>
      <c r="N683" s="6"/>
      <c r="O683" s="7">
        <f t="shared" si="136"/>
        <v>18.811934763187693</v>
      </c>
      <c r="P683" s="7"/>
      <c r="Q683" s="46">
        <f t="shared" si="137"/>
        <v>7.5133224962694589E-2</v>
      </c>
      <c r="R683" s="22">
        <f t="shared" si="147"/>
        <v>1.002852217192467</v>
      </c>
      <c r="S683" s="22">
        <f t="shared" si="148"/>
        <v>7.7401610751600858</v>
      </c>
      <c r="T683" s="39">
        <f t="shared" si="138"/>
        <v>0.1025545418595506</v>
      </c>
      <c r="U683" s="39">
        <f t="shared" si="139"/>
        <v>5.9217643081540539E-2</v>
      </c>
      <c r="V683" s="39">
        <f t="shared" si="140"/>
        <v>4.3336898778010058E-2</v>
      </c>
      <c r="Y683" s="37"/>
      <c r="Z683" s="37"/>
    </row>
    <row r="684" spans="1:26">
      <c r="A684" s="1">
        <v>1927.04</v>
      </c>
      <c r="B684" s="11">
        <v>14.21</v>
      </c>
      <c r="C684" s="4">
        <v>0.7167</v>
      </c>
      <c r="D684" s="11">
        <v>1.1970000000000001</v>
      </c>
      <c r="E684" s="11">
        <v>17.3</v>
      </c>
      <c r="F684" s="4">
        <f t="shared" si="144"/>
        <v>1927.2916666666156</v>
      </c>
      <c r="G684" s="22">
        <f>G681*9/12+G693*3/12</f>
        <v>3.3374999999999999</v>
      </c>
      <c r="H684" s="4">
        <f t="shared" si="141"/>
        <v>250.2767052023122</v>
      </c>
      <c r="I684" s="4">
        <f t="shared" si="142"/>
        <v>12.623034104046244</v>
      </c>
      <c r="J684" s="33">
        <f t="shared" si="145"/>
        <v>4844.7645526362512</v>
      </c>
      <c r="K684" s="4">
        <f t="shared" si="146"/>
        <v>21.082421965317923</v>
      </c>
      <c r="L684" s="33">
        <f t="shared" si="143"/>
        <v>408.1057825127088</v>
      </c>
      <c r="M684" s="15">
        <f t="shared" si="135"/>
        <v>14.488222209157055</v>
      </c>
      <c r="N684" s="6"/>
      <c r="O684" s="7">
        <f t="shared" si="136"/>
        <v>19.33512346405815</v>
      </c>
      <c r="P684" s="7"/>
      <c r="Q684" s="46">
        <f t="shared" si="137"/>
        <v>6.7855377278557782E-2</v>
      </c>
      <c r="R684" s="22">
        <f t="shared" si="147"/>
        <v>1.002851525508806</v>
      </c>
      <c r="S684" s="22">
        <f t="shared" si="148"/>
        <v>7.7622376956511214</v>
      </c>
      <c r="T684" s="39">
        <f t="shared" si="138"/>
        <v>9.2329376802516627E-2</v>
      </c>
      <c r="U684" s="39">
        <f t="shared" si="139"/>
        <v>5.8499462318934548E-2</v>
      </c>
      <c r="V684" s="39">
        <f t="shared" si="140"/>
        <v>3.382991448358208E-2</v>
      </c>
      <c r="Y684" s="37"/>
      <c r="Z684" s="37"/>
    </row>
    <row r="685" spans="1:26">
      <c r="A685" s="1">
        <v>1927.05</v>
      </c>
      <c r="B685" s="11">
        <v>14.7</v>
      </c>
      <c r="C685" s="4">
        <v>0.72330000000000005</v>
      </c>
      <c r="D685" s="11">
        <v>1.1859999999999999</v>
      </c>
      <c r="E685" s="11">
        <v>17.399999999999999</v>
      </c>
      <c r="F685" s="4">
        <f t="shared" si="144"/>
        <v>1927.3749999999488</v>
      </c>
      <c r="G685" s="22">
        <f>G681*8/12+G693*4/12</f>
        <v>3.3366666666666669</v>
      </c>
      <c r="H685" s="4">
        <f t="shared" si="141"/>
        <v>257.41896551724142</v>
      </c>
      <c r="I685" s="4">
        <f t="shared" si="142"/>
        <v>12.666063793103453</v>
      </c>
      <c r="J685" s="33">
        <f t="shared" si="145"/>
        <v>5003.4538893361505</v>
      </c>
      <c r="K685" s="4">
        <f t="shared" si="146"/>
        <v>20.76863218390805</v>
      </c>
      <c r="L685" s="33">
        <f t="shared" si="143"/>
        <v>403.68002127569218</v>
      </c>
      <c r="M685" s="15">
        <f t="shared" si="135"/>
        <v>15.002347055737113</v>
      </c>
      <c r="N685" s="6"/>
      <c r="O685" s="7">
        <f t="shared" si="136"/>
        <v>19.936096682958418</v>
      </c>
      <c r="P685" s="7"/>
      <c r="Q685" s="46">
        <f t="shared" si="137"/>
        <v>6.4468256503694921E-2</v>
      </c>
      <c r="R685" s="22">
        <f t="shared" si="147"/>
        <v>1.0028508338252951</v>
      </c>
      <c r="S685" s="22">
        <f t="shared" si="148"/>
        <v>7.7396341448224355</v>
      </c>
      <c r="T685" s="39">
        <f t="shared" si="138"/>
        <v>8.3543063670522999E-2</v>
      </c>
      <c r="U685" s="39">
        <f t="shared" si="139"/>
        <v>5.8396031918390712E-2</v>
      </c>
      <c r="V685" s="39">
        <f t="shared" si="140"/>
        <v>2.5147031752132287E-2</v>
      </c>
      <c r="Y685" s="37"/>
      <c r="Z685" s="37"/>
    </row>
    <row r="686" spans="1:26">
      <c r="A686" s="1">
        <v>1927.06</v>
      </c>
      <c r="B686" s="11">
        <v>14.89</v>
      </c>
      <c r="C686" s="4">
        <v>0.73</v>
      </c>
      <c r="D686" s="11">
        <v>1.175</v>
      </c>
      <c r="E686" s="11">
        <v>17.600000000000001</v>
      </c>
      <c r="F686" s="4">
        <f t="shared" si="144"/>
        <v>1927.4583333332821</v>
      </c>
      <c r="G686" s="22">
        <f>G681*7/12+G693*5/12</f>
        <v>3.3358333333333334</v>
      </c>
      <c r="H686" s="4">
        <f t="shared" si="141"/>
        <v>257.78312500000004</v>
      </c>
      <c r="I686" s="4">
        <f t="shared" si="142"/>
        <v>12.638125</v>
      </c>
      <c r="J686" s="33">
        <f t="shared" si="145"/>
        <v>5031.0026681911249</v>
      </c>
      <c r="K686" s="4">
        <f t="shared" si="146"/>
        <v>20.342187500000005</v>
      </c>
      <c r="L686" s="33">
        <f t="shared" si="143"/>
        <v>397.00659067324193</v>
      </c>
      <c r="M686" s="15">
        <f t="shared" si="135"/>
        <v>15.120333481747528</v>
      </c>
      <c r="N686" s="6"/>
      <c r="O686" s="7">
        <f t="shared" si="136"/>
        <v>20.010588031136443</v>
      </c>
      <c r="P686" s="7"/>
      <c r="Q686" s="46">
        <f t="shared" si="137"/>
        <v>6.3536290068551424E-2</v>
      </c>
      <c r="R686" s="22">
        <f t="shared" si="147"/>
        <v>1.002850142141934</v>
      </c>
      <c r="S686" s="22">
        <f t="shared" si="148"/>
        <v>7.6734974356874721</v>
      </c>
      <c r="T686" s="39">
        <f t="shared" si="138"/>
        <v>7.9294574012976904E-2</v>
      </c>
      <c r="U686" s="39">
        <f t="shared" si="139"/>
        <v>5.9629704232518232E-2</v>
      </c>
      <c r="V686" s="39">
        <f t="shared" si="140"/>
        <v>1.9664869780458671E-2</v>
      </c>
      <c r="Y686" s="37"/>
      <c r="Z686" s="37"/>
    </row>
    <row r="687" spans="1:26">
      <c r="A687" s="1">
        <v>1927.07</v>
      </c>
      <c r="B687" s="11">
        <v>15.22</v>
      </c>
      <c r="C687" s="4">
        <v>0.73670000000000002</v>
      </c>
      <c r="D687" s="11">
        <v>1.1639999999999999</v>
      </c>
      <c r="E687" s="11">
        <v>17.3</v>
      </c>
      <c r="F687" s="4">
        <f t="shared" si="144"/>
        <v>1927.5416666666154</v>
      </c>
      <c r="G687" s="22">
        <f>G681*6/12+G693*6/12</f>
        <v>3.335</v>
      </c>
      <c r="H687" s="4">
        <f t="shared" si="141"/>
        <v>268.06554913294798</v>
      </c>
      <c r="I687" s="4">
        <f t="shared" si="142"/>
        <v>12.975288439306361</v>
      </c>
      <c r="J687" s="33">
        <f t="shared" si="145"/>
        <v>5252.7813273316679</v>
      </c>
      <c r="K687" s="4">
        <f t="shared" si="146"/>
        <v>20.50120231213873</v>
      </c>
      <c r="L687" s="33">
        <f t="shared" si="143"/>
        <v>401.72388074993836</v>
      </c>
      <c r="M687" s="15">
        <f t="shared" si="135"/>
        <v>15.820802594477749</v>
      </c>
      <c r="N687" s="6"/>
      <c r="O687" s="7">
        <f t="shared" si="136"/>
        <v>20.854728675080452</v>
      </c>
      <c r="P687" s="7"/>
      <c r="Q687" s="46">
        <f t="shared" si="137"/>
        <v>6.0442434969226279E-2</v>
      </c>
      <c r="R687" s="22">
        <f t="shared" si="147"/>
        <v>1.0028494504587229</v>
      </c>
      <c r="S687" s="22">
        <f t="shared" si="148"/>
        <v>7.8288136818639931</v>
      </c>
      <c r="T687" s="39">
        <f t="shared" si="138"/>
        <v>8.0569108078625717E-2</v>
      </c>
      <c r="U687" s="39">
        <f t="shared" si="139"/>
        <v>5.7100268759432193E-2</v>
      </c>
      <c r="V687" s="39">
        <f t="shared" si="140"/>
        <v>2.3468839319193524E-2</v>
      </c>
      <c r="Y687" s="37"/>
      <c r="Z687" s="37"/>
    </row>
    <row r="688" spans="1:26">
      <c r="A688" s="1">
        <v>1927.08</v>
      </c>
      <c r="B688" s="11">
        <v>16.03</v>
      </c>
      <c r="C688" s="4">
        <v>0.74329999999999996</v>
      </c>
      <c r="D688" s="11">
        <v>1.153</v>
      </c>
      <c r="E688" s="11">
        <v>17.2</v>
      </c>
      <c r="F688" s="4">
        <f t="shared" si="144"/>
        <v>1927.6249999999486</v>
      </c>
      <c r="G688" s="22">
        <f>G681*5/12+G693*7/12</f>
        <v>3.3341666666666665</v>
      </c>
      <c r="H688" s="4">
        <f t="shared" si="141"/>
        <v>283.97331395348846</v>
      </c>
      <c r="I688" s="4">
        <f t="shared" si="142"/>
        <v>13.16764593023256</v>
      </c>
      <c r="J688" s="33">
        <f t="shared" si="145"/>
        <v>5585.9979877844498</v>
      </c>
      <c r="K688" s="4">
        <f t="shared" si="146"/>
        <v>20.425529069767446</v>
      </c>
      <c r="L688" s="33">
        <f t="shared" si="143"/>
        <v>401.7876281918571</v>
      </c>
      <c r="M688" s="15">
        <f t="shared" si="135"/>
        <v>16.86286185276381</v>
      </c>
      <c r="N688" s="6"/>
      <c r="O688" s="7">
        <f t="shared" si="136"/>
        <v>22.13560838055453</v>
      </c>
      <c r="P688" s="7"/>
      <c r="Q688" s="46">
        <f t="shared" si="137"/>
        <v>5.4351821876082618E-2</v>
      </c>
      <c r="R688" s="22">
        <f t="shared" si="147"/>
        <v>1.0028487587756614</v>
      </c>
      <c r="S688" s="22">
        <f t="shared" si="148"/>
        <v>7.8967675538254616</v>
      </c>
      <c r="T688" s="39">
        <f t="shared" si="138"/>
        <v>7.5463992313564709E-2</v>
      </c>
      <c r="U688" s="39">
        <f t="shared" si="139"/>
        <v>5.6509414338211217E-2</v>
      </c>
      <c r="V688" s="39">
        <f t="shared" si="140"/>
        <v>1.8954577975353493E-2</v>
      </c>
      <c r="Y688" s="37"/>
      <c r="Z688" s="37"/>
    </row>
    <row r="689" spans="1:26">
      <c r="A689" s="1">
        <v>1927.09</v>
      </c>
      <c r="B689" s="11">
        <v>16.940000000000001</v>
      </c>
      <c r="C689" s="4">
        <v>0.75</v>
      </c>
      <c r="D689" s="11">
        <v>1.143</v>
      </c>
      <c r="E689" s="11">
        <v>17.3</v>
      </c>
      <c r="F689" s="4">
        <f t="shared" si="144"/>
        <v>1927.7083333332819</v>
      </c>
      <c r="G689" s="22">
        <f>G681*4/12+G693*8/12</f>
        <v>3.3333333333333335</v>
      </c>
      <c r="H689" s="4">
        <f t="shared" si="141"/>
        <v>298.35942196531801</v>
      </c>
      <c r="I689" s="4">
        <f t="shared" si="142"/>
        <v>13.209537572254337</v>
      </c>
      <c r="J689" s="33">
        <f t="shared" si="145"/>
        <v>5890.6386130832998</v>
      </c>
      <c r="K689" s="4">
        <f t="shared" si="146"/>
        <v>20.131335260115609</v>
      </c>
      <c r="L689" s="33">
        <f t="shared" si="143"/>
        <v>397.46162542822964</v>
      </c>
      <c r="M689" s="15">
        <f t="shared" si="135"/>
        <v>17.81872371351643</v>
      </c>
      <c r="N689" s="6"/>
      <c r="O689" s="7">
        <f t="shared" si="136"/>
        <v>23.292169691516676</v>
      </c>
      <c r="P689" s="7"/>
      <c r="Q689" s="46">
        <f t="shared" si="137"/>
        <v>4.9430399146075589E-2</v>
      </c>
      <c r="R689" s="22">
        <f t="shared" si="147"/>
        <v>1.0028480670927502</v>
      </c>
      <c r="S689" s="22">
        <f t="shared" si="148"/>
        <v>7.8734874498689607</v>
      </c>
      <c r="T689" s="39">
        <f t="shared" si="138"/>
        <v>5.3306719320163287E-2</v>
      </c>
      <c r="U689" s="39">
        <f t="shared" si="139"/>
        <v>5.6416783900685719E-2</v>
      </c>
      <c r="V689" s="39">
        <f t="shared" si="140"/>
        <v>-3.1100645805224314E-3</v>
      </c>
      <c r="Y689" s="37"/>
      <c r="Z689" s="37"/>
    </row>
    <row r="690" spans="1:26">
      <c r="A690" s="1">
        <v>1927.1</v>
      </c>
      <c r="B690" s="11">
        <v>16.68</v>
      </c>
      <c r="C690" s="4">
        <v>0.75670000000000004</v>
      </c>
      <c r="D690" s="11">
        <v>1.1319999999999999</v>
      </c>
      <c r="E690" s="11">
        <v>17.399999999999999</v>
      </c>
      <c r="F690" s="4">
        <f t="shared" si="144"/>
        <v>1927.7916666666151</v>
      </c>
      <c r="G690" s="22">
        <f>G681*3/12+G693*9/12</f>
        <v>3.3325</v>
      </c>
      <c r="H690" s="4">
        <f t="shared" si="141"/>
        <v>292.09172413793112</v>
      </c>
      <c r="I690" s="4">
        <f t="shared" si="142"/>
        <v>13.250947701149428</v>
      </c>
      <c r="J690" s="33">
        <f t="shared" si="145"/>
        <v>5788.6943519599345</v>
      </c>
      <c r="K690" s="4">
        <f t="shared" si="146"/>
        <v>19.823011494252878</v>
      </c>
      <c r="L690" s="33">
        <f t="shared" si="143"/>
        <v>392.8538373152665</v>
      </c>
      <c r="M690" s="15">
        <f t="shared" si="135"/>
        <v>17.537237852261093</v>
      </c>
      <c r="N690" s="6"/>
      <c r="O690" s="7">
        <f t="shared" si="136"/>
        <v>22.835106977288739</v>
      </c>
      <c r="P690" s="7"/>
      <c r="Q690" s="46">
        <f t="shared" si="137"/>
        <v>4.9399338657378451E-2</v>
      </c>
      <c r="R690" s="22">
        <f t="shared" si="147"/>
        <v>1.0028473754099891</v>
      </c>
      <c r="S690" s="22">
        <f t="shared" si="148"/>
        <v>7.8505328676767814</v>
      </c>
      <c r="T690" s="39">
        <f t="shared" si="138"/>
        <v>3.9241457614447528E-2</v>
      </c>
      <c r="U690" s="39">
        <f t="shared" si="139"/>
        <v>5.7046116745716802E-2</v>
      </c>
      <c r="V690" s="39">
        <f t="shared" si="140"/>
        <v>-1.7804659131269274E-2</v>
      </c>
      <c r="Y690" s="37"/>
      <c r="Z690" s="37"/>
    </row>
    <row r="691" spans="1:26">
      <c r="A691" s="1">
        <v>1927.11</v>
      </c>
      <c r="B691" s="11">
        <v>17.059999999999999</v>
      </c>
      <c r="C691" s="4">
        <v>0.76329999999999998</v>
      </c>
      <c r="D691" s="11">
        <v>1.121</v>
      </c>
      <c r="E691" s="11">
        <v>17.3</v>
      </c>
      <c r="F691" s="4">
        <f t="shared" si="144"/>
        <v>1927.8749999999484</v>
      </c>
      <c r="G691" s="22">
        <f>G681*2/12+G693*10/12</f>
        <v>3.3316666666666666</v>
      </c>
      <c r="H691" s="4">
        <f t="shared" si="141"/>
        <v>300.47294797687863</v>
      </c>
      <c r="I691" s="4">
        <f t="shared" si="142"/>
        <v>13.443786705202312</v>
      </c>
      <c r="J691" s="33">
        <f t="shared" si="145"/>
        <v>5976.9965286436563</v>
      </c>
      <c r="K691" s="4">
        <f t="shared" si="146"/>
        <v>19.74385549132948</v>
      </c>
      <c r="L691" s="33">
        <f t="shared" si="143"/>
        <v>392.74402746831993</v>
      </c>
      <c r="M691" s="15">
        <f t="shared" si="135"/>
        <v>18.13130143495243</v>
      </c>
      <c r="N691" s="6"/>
      <c r="O691" s="7">
        <f t="shared" si="136"/>
        <v>23.520186815644767</v>
      </c>
      <c r="P691" s="7"/>
      <c r="Q691" s="46">
        <f t="shared" si="137"/>
        <v>4.6948374092751648E-2</v>
      </c>
      <c r="R691" s="22">
        <f t="shared" si="147"/>
        <v>1.0028466837273777</v>
      </c>
      <c r="S691" s="22">
        <f t="shared" si="148"/>
        <v>7.9183942951097999</v>
      </c>
      <c r="T691" s="39">
        <f t="shared" si="138"/>
        <v>2.7735139391429797E-2</v>
      </c>
      <c r="U691" s="39">
        <f t="shared" si="139"/>
        <v>5.7182879262307029E-2</v>
      </c>
      <c r="V691" s="39">
        <f t="shared" si="140"/>
        <v>-2.9447739870877232E-2</v>
      </c>
      <c r="Y691" s="37"/>
      <c r="Z691" s="37"/>
    </row>
    <row r="692" spans="1:26">
      <c r="A692" s="1">
        <v>1927.12</v>
      </c>
      <c r="B692" s="11">
        <v>17.46</v>
      </c>
      <c r="C692" s="4">
        <v>0.77</v>
      </c>
      <c r="D692" s="11">
        <v>1.1100000000000001</v>
      </c>
      <c r="E692" s="11">
        <v>17.3</v>
      </c>
      <c r="F692" s="4">
        <f t="shared" si="144"/>
        <v>1927.9583333332816</v>
      </c>
      <c r="G692" s="22">
        <f>G681*1/12+G693*11/12</f>
        <v>3.3308333333333335</v>
      </c>
      <c r="H692" s="4">
        <f t="shared" si="141"/>
        <v>307.51803468208095</v>
      </c>
      <c r="I692" s="4">
        <f t="shared" si="142"/>
        <v>13.561791907514452</v>
      </c>
      <c r="J692" s="33">
        <f t="shared" si="145"/>
        <v>6139.6180148909461</v>
      </c>
      <c r="K692" s="4">
        <f t="shared" si="146"/>
        <v>19.550115606936423</v>
      </c>
      <c r="L692" s="33">
        <f t="shared" si="143"/>
        <v>390.31935833499148</v>
      </c>
      <c r="M692" s="15">
        <f t="shared" si="135"/>
        <v>18.646624021402531</v>
      </c>
      <c r="N692" s="6"/>
      <c r="O692" s="7">
        <f t="shared" si="136"/>
        <v>24.099196924913016</v>
      </c>
      <c r="P692" s="7"/>
      <c r="Q692" s="46">
        <f t="shared" si="137"/>
        <v>4.3926042689999494E-2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c r="A693" s="1">
        <v>1928.01</v>
      </c>
      <c r="B693" s="11">
        <v>17.53</v>
      </c>
      <c r="C693" s="4">
        <v>0.77669999999999995</v>
      </c>
      <c r="D693" s="11">
        <v>1.133</v>
      </c>
      <c r="E693" s="11">
        <v>17.3</v>
      </c>
      <c r="F693" s="4">
        <f t="shared" si="144"/>
        <v>1928.0416666666149</v>
      </c>
      <c r="G693" s="22">
        <v>3.33</v>
      </c>
      <c r="H693" s="4">
        <f t="shared" si="141"/>
        <v>308.75092485549141</v>
      </c>
      <c r="I693" s="4">
        <f t="shared" si="142"/>
        <v>13.679797109826589</v>
      </c>
      <c r="J693" s="33">
        <f t="shared" si="145"/>
        <v>6186.9925874600294</v>
      </c>
      <c r="K693" s="4">
        <f t="shared" si="146"/>
        <v>19.955208092485552</v>
      </c>
      <c r="L693" s="33">
        <f t="shared" si="143"/>
        <v>399.87807196761054</v>
      </c>
      <c r="M693" s="15">
        <f t="shared" si="135"/>
        <v>18.806128571700771</v>
      </c>
      <c r="N693" s="6"/>
      <c r="O693" s="7">
        <f t="shared" si="136"/>
        <v>24.220417357765456</v>
      </c>
      <c r="P693" s="7"/>
      <c r="Q693" s="46">
        <f t="shared" si="137"/>
        <v>4.1264637828492733E-2</v>
      </c>
      <c r="R693" s="22">
        <f t="shared" si="147"/>
        <v>1.0008789768522124</v>
      </c>
      <c r="S693" s="22">
        <f t="shared" si="148"/>
        <v>7.9635352984430012</v>
      </c>
      <c r="T693" s="39">
        <f t="shared" si="138"/>
        <v>2.8558581777757164E-2</v>
      </c>
      <c r="U693" s="39">
        <f t="shared" si="139"/>
        <v>5.9432226320381032E-2</v>
      </c>
      <c r="V693" s="39">
        <f t="shared" si="140"/>
        <v>-3.0873644542623868E-2</v>
      </c>
      <c r="Y693" s="37"/>
      <c r="Z693" s="37"/>
    </row>
    <row r="694" spans="1:26">
      <c r="A694" s="1">
        <v>1928.02</v>
      </c>
      <c r="B694" s="11">
        <v>17.32</v>
      </c>
      <c r="C694" s="4">
        <v>0.7833</v>
      </c>
      <c r="D694" s="11">
        <v>1.155</v>
      </c>
      <c r="E694" s="11">
        <v>17.100000000000001</v>
      </c>
      <c r="F694" s="4">
        <f t="shared" si="144"/>
        <v>1928.1249999999482</v>
      </c>
      <c r="G694" s="22">
        <f>G693*11/12+G705*1/12</f>
        <v>3.3525</v>
      </c>
      <c r="H694" s="4">
        <f t="shared" si="141"/>
        <v>308.62011695906432</v>
      </c>
      <c r="I694" s="4">
        <f t="shared" si="142"/>
        <v>13.957398245614037</v>
      </c>
      <c r="J694" s="33">
        <f t="shared" si="145"/>
        <v>6207.6787953083149</v>
      </c>
      <c r="K694" s="4">
        <f t="shared" si="146"/>
        <v>20.58061403508772</v>
      </c>
      <c r="L694" s="33">
        <f t="shared" si="143"/>
        <v>413.96472335918611</v>
      </c>
      <c r="M694" s="15">
        <f t="shared" si="135"/>
        <v>18.868850519584033</v>
      </c>
      <c r="N694" s="6"/>
      <c r="O694" s="7">
        <f t="shared" si="136"/>
        <v>24.221421773126742</v>
      </c>
      <c r="P694" s="7"/>
      <c r="Q694" s="46">
        <f t="shared" si="137"/>
        <v>3.8950026927498264E-2</v>
      </c>
      <c r="R694" s="22">
        <f t="shared" si="147"/>
        <v>1.0008997359696088</v>
      </c>
      <c r="S694" s="22">
        <f t="shared" si="148"/>
        <v>8.0637576939319011</v>
      </c>
      <c r="T694" s="39">
        <f t="shared" si="138"/>
        <v>2.706696264617614E-2</v>
      </c>
      <c r="U694" s="39">
        <f t="shared" si="139"/>
        <v>5.9235920714716395E-2</v>
      </c>
      <c r="V694" s="39">
        <f t="shared" si="140"/>
        <v>-3.2168958068540254E-2</v>
      </c>
      <c r="Y694" s="37"/>
      <c r="Z694" s="37"/>
    </row>
    <row r="695" spans="1:26">
      <c r="A695" s="1">
        <v>1928.03</v>
      </c>
      <c r="B695" s="11">
        <v>18.25</v>
      </c>
      <c r="C695" s="4">
        <v>0.79</v>
      </c>
      <c r="D695" s="11">
        <v>1.177</v>
      </c>
      <c r="E695" s="11">
        <v>17.100000000000001</v>
      </c>
      <c r="F695" s="4">
        <f t="shared" si="144"/>
        <v>1928.2083333332814</v>
      </c>
      <c r="G695" s="22">
        <f>G693*10/12+G705*2/12</f>
        <v>3.375</v>
      </c>
      <c r="H695" s="4">
        <f t="shared" si="141"/>
        <v>325.19152046783626</v>
      </c>
      <c r="I695" s="4">
        <f t="shared" si="142"/>
        <v>14.076783625730997</v>
      </c>
      <c r="J695" s="33">
        <f t="shared" si="145"/>
        <v>6564.5964319708173</v>
      </c>
      <c r="K695" s="4">
        <f t="shared" si="146"/>
        <v>20.972625730994157</v>
      </c>
      <c r="L695" s="33">
        <f t="shared" si="143"/>
        <v>423.37150687285771</v>
      </c>
      <c r="M695" s="15">
        <f t="shared" si="135"/>
        <v>19.943417799064544</v>
      </c>
      <c r="N695" s="6"/>
      <c r="O695" s="7">
        <f t="shared" si="136"/>
        <v>25.513762948699377</v>
      </c>
      <c r="P695" s="7"/>
      <c r="Q695" s="46">
        <f t="shared" si="137"/>
        <v>3.6595352942590594E-2</v>
      </c>
      <c r="R695" s="22">
        <f t="shared" si="147"/>
        <v>1.000920492144399</v>
      </c>
      <c r="S695" s="22">
        <f t="shared" si="148"/>
        <v>8.0710129467793408</v>
      </c>
      <c r="T695" s="39">
        <f t="shared" si="138"/>
        <v>1.5015754780042023E-2</v>
      </c>
      <c r="U695" s="39">
        <f t="shared" si="139"/>
        <v>5.9519234998288262E-2</v>
      </c>
      <c r="V695" s="39">
        <f t="shared" si="140"/>
        <v>-4.4503480218246239E-2</v>
      </c>
      <c r="Y695" s="37"/>
      <c r="Z695" s="37"/>
    </row>
    <row r="696" spans="1:26">
      <c r="A696" s="1">
        <v>1928.04</v>
      </c>
      <c r="B696" s="11">
        <v>19.399999999999999</v>
      </c>
      <c r="C696" s="4">
        <v>0.79669999999999996</v>
      </c>
      <c r="D696" s="11">
        <v>1.2</v>
      </c>
      <c r="E696" s="11">
        <v>17.100000000000001</v>
      </c>
      <c r="F696" s="4">
        <f t="shared" si="144"/>
        <v>1928.2916666666147</v>
      </c>
      <c r="G696" s="22">
        <f>G693*9/12+G705*3/12</f>
        <v>3.3975</v>
      </c>
      <c r="H696" s="4">
        <f t="shared" si="141"/>
        <v>345.68304093567252</v>
      </c>
      <c r="I696" s="4">
        <f t="shared" si="142"/>
        <v>14.196169005847954</v>
      </c>
      <c r="J696" s="33">
        <f t="shared" si="145"/>
        <v>7002.1372755258317</v>
      </c>
      <c r="K696" s="4">
        <f t="shared" si="146"/>
        <v>21.382456140350879</v>
      </c>
      <c r="L696" s="33">
        <f t="shared" si="143"/>
        <v>433.12189333149479</v>
      </c>
      <c r="M696" s="15">
        <f t="shared" si="135"/>
        <v>21.257909249487501</v>
      </c>
      <c r="N696" s="6"/>
      <c r="O696" s="7">
        <f t="shared" si="136"/>
        <v>27.09863918946477</v>
      </c>
      <c r="P696" s="7"/>
      <c r="Q696" s="46">
        <f t="shared" si="137"/>
        <v>3.1823715303227099E-2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c r="A697" s="1">
        <v>1928.05</v>
      </c>
      <c r="B697" s="11">
        <v>20</v>
      </c>
      <c r="C697" s="4">
        <v>0.80330000000000001</v>
      </c>
      <c r="D697" s="11">
        <v>1.222</v>
      </c>
      <c r="E697" s="11">
        <v>17.2</v>
      </c>
      <c r="F697" s="4">
        <f t="shared" si="144"/>
        <v>1928.3749999999479</v>
      </c>
      <c r="G697" s="22">
        <f>G693*8/12+G705*4/12</f>
        <v>3.42</v>
      </c>
      <c r="H697" s="4">
        <f t="shared" si="141"/>
        <v>354.30232558139539</v>
      </c>
      <c r="I697" s="4">
        <f t="shared" si="142"/>
        <v>14.230552906976747</v>
      </c>
      <c r="J697" s="33">
        <f t="shared" si="145"/>
        <v>7200.7501566604906</v>
      </c>
      <c r="K697" s="4">
        <f t="shared" si="146"/>
        <v>21.64787209302326</v>
      </c>
      <c r="L697" s="33">
        <f t="shared" si="143"/>
        <v>439.96583457195601</v>
      </c>
      <c r="M697" s="15">
        <f t="shared" si="135"/>
        <v>21.832732178740031</v>
      </c>
      <c r="N697" s="6"/>
      <c r="O697" s="7">
        <f t="shared" si="136"/>
        <v>27.733593696413848</v>
      </c>
      <c r="P697" s="7"/>
      <c r="Q697" s="46">
        <f t="shared" si="137"/>
        <v>2.8825490853708967E-2</v>
      </c>
      <c r="R697" s="22">
        <f t="shared" si="147"/>
        <v>1.0009619956859277</v>
      </c>
      <c r="S697" s="22">
        <f t="shared" si="148"/>
        <v>8.0390341516291244</v>
      </c>
      <c r="T697" s="39">
        <f t="shared" si="138"/>
        <v>3.6793310603575602E-3</v>
      </c>
      <c r="U697" s="39">
        <f t="shared" si="139"/>
        <v>6.0693766160895501E-2</v>
      </c>
      <c r="V697" s="39">
        <f t="shared" si="140"/>
        <v>-5.7014435100537941E-2</v>
      </c>
      <c r="Y697" s="37"/>
      <c r="Z697" s="37"/>
    </row>
    <row r="698" spans="1:26">
      <c r="A698" s="1">
        <v>1928.06</v>
      </c>
      <c r="B698" s="11">
        <v>19.02</v>
      </c>
      <c r="C698" s="4">
        <v>0.81</v>
      </c>
      <c r="D698" s="11">
        <v>1.2450000000000001</v>
      </c>
      <c r="E698" s="11">
        <v>17.100000000000001</v>
      </c>
      <c r="F698" s="4">
        <f t="shared" si="144"/>
        <v>1928.4583333332812</v>
      </c>
      <c r="G698" s="22">
        <f>G693*7/12+G705*5/12</f>
        <v>3.4424999999999999</v>
      </c>
      <c r="H698" s="4">
        <f t="shared" si="141"/>
        <v>338.91192982456147</v>
      </c>
      <c r="I698" s="4">
        <f t="shared" si="142"/>
        <v>14.433157894736844</v>
      </c>
      <c r="J698" s="33">
        <f t="shared" si="145"/>
        <v>6912.4043280187798</v>
      </c>
      <c r="K698" s="4">
        <f t="shared" si="146"/>
        <v>22.184298245614038</v>
      </c>
      <c r="L698" s="33">
        <f t="shared" si="143"/>
        <v>452.46810664476232</v>
      </c>
      <c r="M698" s="15">
        <f t="shared" si="135"/>
        <v>20.91342157686671</v>
      </c>
      <c r="N698" s="6"/>
      <c r="O698" s="7">
        <f t="shared" si="136"/>
        <v>26.482054104053216</v>
      </c>
      <c r="P698" s="7"/>
      <c r="Q698" s="46">
        <f t="shared" si="137"/>
        <v>2.8629212973394963E-2</v>
      </c>
      <c r="R698" s="22">
        <f t="shared" si="147"/>
        <v>1.0009827430625267</v>
      </c>
      <c r="S698" s="22">
        <f t="shared" si="148"/>
        <v>8.0938247886663568</v>
      </c>
      <c r="T698" s="39">
        <f t="shared" si="138"/>
        <v>1.0696773439133445E-2</v>
      </c>
      <c r="U698" s="39">
        <f t="shared" si="139"/>
        <v>6.0348374848206321E-2</v>
      </c>
      <c r="V698" s="39">
        <f t="shared" si="140"/>
        <v>-4.9651601409072876E-2</v>
      </c>
      <c r="Y698" s="37"/>
      <c r="Z698" s="37"/>
    </row>
    <row r="699" spans="1:26">
      <c r="A699" s="1">
        <v>1928.07</v>
      </c>
      <c r="B699" s="11">
        <v>19.16</v>
      </c>
      <c r="C699" s="4">
        <v>0.81669999999999998</v>
      </c>
      <c r="D699" s="11">
        <v>1.268</v>
      </c>
      <c r="E699" s="11">
        <v>17.100000000000001</v>
      </c>
      <c r="F699" s="4">
        <f t="shared" si="144"/>
        <v>1928.5416666666144</v>
      </c>
      <c r="G699" s="22">
        <f>G693*6/12+G705*6/12</f>
        <v>3.4649999999999999</v>
      </c>
      <c r="H699" s="4">
        <f t="shared" si="141"/>
        <v>341.40654970760232</v>
      </c>
      <c r="I699" s="4">
        <f t="shared" si="142"/>
        <v>14.552543274853802</v>
      </c>
      <c r="J699" s="33">
        <f t="shared" si="145"/>
        <v>6988.0185932035165</v>
      </c>
      <c r="K699" s="4">
        <f t="shared" si="146"/>
        <v>22.594128654970763</v>
      </c>
      <c r="L699" s="33">
        <f t="shared" si="143"/>
        <v>462.46386096983616</v>
      </c>
      <c r="M699" s="15">
        <f t="shared" si="135"/>
        <v>21.081905435296797</v>
      </c>
      <c r="N699" s="6"/>
      <c r="O699" s="7">
        <f t="shared" si="136"/>
        <v>26.613845391227297</v>
      </c>
      <c r="P699" s="7"/>
      <c r="Q699" s="46">
        <f t="shared" si="137"/>
        <v>2.5300092823006874E-2</v>
      </c>
      <c r="R699" s="22">
        <f t="shared" si="147"/>
        <v>1.0010034875162417</v>
      </c>
      <c r="S699" s="22">
        <f t="shared" si="148"/>
        <v>8.1017789388267243</v>
      </c>
      <c r="T699" s="39">
        <f t="shared" si="138"/>
        <v>2.8571206438092966E-2</v>
      </c>
      <c r="U699" s="39">
        <f t="shared" si="139"/>
        <v>6.0617812873735577E-2</v>
      </c>
      <c r="V699" s="39">
        <f t="shared" si="140"/>
        <v>-3.2046606435642611E-2</v>
      </c>
      <c r="Y699" s="37"/>
      <c r="Z699" s="37"/>
    </row>
    <row r="700" spans="1:26">
      <c r="A700" s="1">
        <v>1928.08</v>
      </c>
      <c r="B700" s="11">
        <v>19.78</v>
      </c>
      <c r="C700" s="4">
        <v>0.82330000000000003</v>
      </c>
      <c r="D700" s="11">
        <v>1.29</v>
      </c>
      <c r="E700" s="11">
        <v>17.100000000000001</v>
      </c>
      <c r="F700" s="4">
        <f t="shared" si="144"/>
        <v>1928.6249999999477</v>
      </c>
      <c r="G700" s="22">
        <f>G693*5/12+G705*7/12</f>
        <v>3.4874999999999998</v>
      </c>
      <c r="H700" s="4">
        <f t="shared" si="141"/>
        <v>352.45415204678369</v>
      </c>
      <c r="I700" s="4">
        <f t="shared" si="142"/>
        <v>14.670146783625734</v>
      </c>
      <c r="J700" s="33">
        <f t="shared" si="145"/>
        <v>7239.1672276903773</v>
      </c>
      <c r="K700" s="4">
        <f t="shared" si="146"/>
        <v>22.986140350877193</v>
      </c>
      <c r="L700" s="33">
        <f t="shared" si="143"/>
        <v>472.11960180589409</v>
      </c>
      <c r="M700" s="15">
        <f t="shared" si="135"/>
        <v>21.762131502579248</v>
      </c>
      <c r="N700" s="6"/>
      <c r="O700" s="7">
        <f t="shared" si="136"/>
        <v>27.390718137541466</v>
      </c>
      <c r="P700" s="7"/>
      <c r="Q700" s="46">
        <f t="shared" si="137"/>
        <v>2.1602490360549072E-2</v>
      </c>
      <c r="R700" s="22">
        <f t="shared" si="147"/>
        <v>1.0010242290519806</v>
      </c>
      <c r="S700" s="22">
        <f t="shared" si="148"/>
        <v>8.1099089728511871</v>
      </c>
      <c r="T700" s="39">
        <f t="shared" si="138"/>
        <v>2.6006191754111674E-2</v>
      </c>
      <c r="U700" s="39">
        <f t="shared" si="139"/>
        <v>6.088377622711727E-2</v>
      </c>
      <c r="V700" s="39">
        <f t="shared" si="140"/>
        <v>-3.4877584473005596E-2</v>
      </c>
      <c r="Y700" s="37"/>
      <c r="Z700" s="37"/>
    </row>
    <row r="701" spans="1:26">
      <c r="A701" s="1">
        <v>1928.09</v>
      </c>
      <c r="B701" s="11">
        <v>21.17</v>
      </c>
      <c r="C701" s="4">
        <v>0.83</v>
      </c>
      <c r="D701" s="11">
        <v>1.3120000000000001</v>
      </c>
      <c r="E701" s="11">
        <v>17.3</v>
      </c>
      <c r="F701" s="4">
        <f t="shared" si="144"/>
        <v>1928.708333333281</v>
      </c>
      <c r="G701" s="22">
        <f>G693*4/12+G705*8/12</f>
        <v>3.51</v>
      </c>
      <c r="H701" s="4">
        <f t="shared" si="141"/>
        <v>372.86121387283242</v>
      </c>
      <c r="I701" s="4">
        <f t="shared" si="142"/>
        <v>14.618554913294799</v>
      </c>
      <c r="J701" s="33">
        <f t="shared" si="145"/>
        <v>7683.3355804983748</v>
      </c>
      <c r="K701" s="4">
        <f t="shared" si="146"/>
        <v>23.107884393063589</v>
      </c>
      <c r="L701" s="33">
        <f t="shared" si="143"/>
        <v>476.17082104930887</v>
      </c>
      <c r="M701" s="15">
        <f t="shared" si="135"/>
        <v>23.004649446159242</v>
      </c>
      <c r="N701" s="6"/>
      <c r="O701" s="7">
        <f t="shared" si="136"/>
        <v>28.866481380788997</v>
      </c>
      <c r="P701" s="7"/>
      <c r="Q701" s="46">
        <f t="shared" si="137"/>
        <v>1.8121294561627824E-2</v>
      </c>
      <c r="R701" s="22">
        <f t="shared" si="147"/>
        <v>1.0010449676746427</v>
      </c>
      <c r="S701" s="22">
        <f t="shared" si="148"/>
        <v>8.0243631763372658</v>
      </c>
      <c r="T701" s="39">
        <f t="shared" si="138"/>
        <v>1.5651364291484615E-2</v>
      </c>
      <c r="U701" s="39">
        <f t="shared" si="139"/>
        <v>6.2380885312701029E-2</v>
      </c>
      <c r="V701" s="39">
        <f t="shared" si="140"/>
        <v>-4.6729521021216414E-2</v>
      </c>
      <c r="Y701" s="37"/>
      <c r="Z701" s="37"/>
    </row>
    <row r="702" spans="1:26">
      <c r="A702" s="1">
        <v>1928.1</v>
      </c>
      <c r="B702" s="11">
        <v>21.6</v>
      </c>
      <c r="C702" s="4">
        <v>0.8367</v>
      </c>
      <c r="D702" s="11">
        <v>1.335</v>
      </c>
      <c r="E702" s="11">
        <v>17.2</v>
      </c>
      <c r="F702" s="4">
        <f t="shared" si="144"/>
        <v>1928.7916666666142</v>
      </c>
      <c r="G702" s="22">
        <f>G693*3/12+G705*9/12</f>
        <v>3.5324999999999998</v>
      </c>
      <c r="H702" s="4">
        <f t="shared" si="141"/>
        <v>382.64651162790705</v>
      </c>
      <c r="I702" s="4">
        <f t="shared" si="142"/>
        <v>14.822237790697677</v>
      </c>
      <c r="J702" s="33">
        <f t="shared" si="145"/>
        <v>7910.428331116851</v>
      </c>
      <c r="K702" s="4">
        <f t="shared" si="146"/>
        <v>23.649680232558143</v>
      </c>
      <c r="L702" s="33">
        <f t="shared" si="143"/>
        <v>488.90841768708316</v>
      </c>
      <c r="M702" s="15">
        <f t="shared" si="135"/>
        <v>23.578344239585046</v>
      </c>
      <c r="N702" s="6"/>
      <c r="O702" s="7">
        <f t="shared" si="136"/>
        <v>29.500230182003197</v>
      </c>
      <c r="P702" s="7"/>
      <c r="Q702" s="46">
        <f t="shared" si="137"/>
        <v>1.4345079847843722E-2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c r="A703" s="1">
        <v>1928.11</v>
      </c>
      <c r="B703" s="11">
        <v>23.06</v>
      </c>
      <c r="C703" s="4">
        <v>0.84330000000000005</v>
      </c>
      <c r="D703" s="11">
        <v>1.357</v>
      </c>
      <c r="E703" s="11">
        <v>17.2</v>
      </c>
      <c r="F703" s="4">
        <f t="shared" si="144"/>
        <v>1928.8749999999475</v>
      </c>
      <c r="G703" s="22">
        <f>G693*2/12+G705*10/12</f>
        <v>3.5550000000000002</v>
      </c>
      <c r="H703" s="4">
        <f t="shared" si="141"/>
        <v>408.51058139534888</v>
      </c>
      <c r="I703" s="4">
        <f t="shared" si="142"/>
        <v>14.939157558139538</v>
      </c>
      <c r="J703" s="33">
        <f t="shared" si="145"/>
        <v>8470.8510493761023</v>
      </c>
      <c r="K703" s="4">
        <f t="shared" si="146"/>
        <v>24.039412790697678</v>
      </c>
      <c r="L703" s="33">
        <f t="shared" si="143"/>
        <v>498.47982974862845</v>
      </c>
      <c r="M703" s="15">
        <f t="shared" si="135"/>
        <v>25.1219845711096</v>
      </c>
      <c r="N703" s="6"/>
      <c r="O703" s="7">
        <f t="shared" si="136"/>
        <v>31.338079943327795</v>
      </c>
      <c r="P703" s="7"/>
      <c r="Q703" s="46">
        <f t="shared" si="137"/>
        <v>9.6446681414624966E-3</v>
      </c>
      <c r="R703" s="22">
        <f t="shared" si="147"/>
        <v>1.0010864362002887</v>
      </c>
      <c r="S703" s="22">
        <f t="shared" si="148"/>
        <v>8.0880606995862294</v>
      </c>
      <c r="T703" s="39">
        <f t="shared" si="138"/>
        <v>1.8036415439050657E-2</v>
      </c>
      <c r="U703" s="39">
        <f t="shared" si="139"/>
        <v>6.3036366658804743E-2</v>
      </c>
      <c r="V703" s="39">
        <f t="shared" si="140"/>
        <v>-4.4999951219754086E-2</v>
      </c>
      <c r="Y703" s="37"/>
      <c r="Z703" s="37"/>
    </row>
    <row r="704" spans="1:26">
      <c r="A704" s="1">
        <v>1928.12</v>
      </c>
      <c r="B704" s="11">
        <v>23.15</v>
      </c>
      <c r="C704" s="4">
        <v>0.85</v>
      </c>
      <c r="D704" s="11">
        <v>1.38</v>
      </c>
      <c r="E704" s="11">
        <v>17.100000000000001</v>
      </c>
      <c r="F704" s="4">
        <f t="shared" si="144"/>
        <v>1928.9583333332807</v>
      </c>
      <c r="G704" s="22">
        <f>G693*1/12+G705*11/12</f>
        <v>3.5775000000000001</v>
      </c>
      <c r="H704" s="4">
        <f t="shared" si="141"/>
        <v>412.50321637426902</v>
      </c>
      <c r="I704" s="4">
        <f t="shared" si="142"/>
        <v>15.145906432748538</v>
      </c>
      <c r="J704" s="33">
        <f t="shared" si="145"/>
        <v>8579.8141411819979</v>
      </c>
      <c r="K704" s="4">
        <f t="shared" si="146"/>
        <v>24.58982456140351</v>
      </c>
      <c r="L704" s="33">
        <f t="shared" si="143"/>
        <v>511.45328357801981</v>
      </c>
      <c r="M704" s="15">
        <f t="shared" si="135"/>
        <v>25.301591027426159</v>
      </c>
      <c r="N704" s="6"/>
      <c r="O704" s="7">
        <f t="shared" si="136"/>
        <v>31.472825431435918</v>
      </c>
      <c r="P704" s="7"/>
      <c r="Q704" s="46">
        <f t="shared" si="137"/>
        <v>7.326400993958565E-3</v>
      </c>
      <c r="R704" s="22">
        <f t="shared" si="147"/>
        <v>1.0011071661130269</v>
      </c>
      <c r="S704" s="22">
        <f t="shared" si="148"/>
        <v>8.1441978490146614</v>
      </c>
      <c r="T704" s="39">
        <f t="shared" si="138"/>
        <v>1.407958398751874E-2</v>
      </c>
      <c r="U704" s="39">
        <f t="shared" si="139"/>
        <v>6.2668922020399531E-2</v>
      </c>
      <c r="V704" s="39">
        <f t="shared" si="140"/>
        <v>-4.8589338032880791E-2</v>
      </c>
      <c r="Y704" s="37"/>
      <c r="Z704" s="37"/>
    </row>
    <row r="705" spans="1:26">
      <c r="A705" s="1">
        <v>1929.01</v>
      </c>
      <c r="B705" s="11">
        <v>24.86</v>
      </c>
      <c r="C705" s="4">
        <v>0.86</v>
      </c>
      <c r="D705" s="11">
        <v>1.399</v>
      </c>
      <c r="E705" s="11">
        <v>17.100000000000001</v>
      </c>
      <c r="F705" s="4">
        <f t="shared" si="144"/>
        <v>1929.041666666614</v>
      </c>
      <c r="G705" s="22">
        <v>3.6</v>
      </c>
      <c r="H705" s="4">
        <f t="shared" si="141"/>
        <v>442.97321637426899</v>
      </c>
      <c r="I705" s="4">
        <f t="shared" si="142"/>
        <v>15.324093567251463</v>
      </c>
      <c r="J705" s="33">
        <f t="shared" si="145"/>
        <v>9240.1324505357461</v>
      </c>
      <c r="K705" s="4">
        <f t="shared" si="146"/>
        <v>24.928380116959065</v>
      </c>
      <c r="L705" s="33">
        <f t="shared" si="143"/>
        <v>519.98975455750235</v>
      </c>
      <c r="M705" s="15">
        <f t="shared" ref="M705:M768" si="149">H705/AVERAGE(K585:K704)</f>
        <v>27.083199620832783</v>
      </c>
      <c r="N705" s="6"/>
      <c r="O705" s="7">
        <f t="shared" ref="O705:O768" si="150">J705/AVERAGE(L585:L704)</f>
        <v>33.590937699106377</v>
      </c>
      <c r="P705" s="7"/>
      <c r="Q705" s="46">
        <f t="shared" ref="Q705:Q768" si="151">1/M705-(G705/100-(((E705/E585)^(1/10))-1))</f>
        <v>4.5014539849113425E-3</v>
      </c>
      <c r="R705" s="22">
        <f t="shared" si="147"/>
        <v>1.005154336235617</v>
      </c>
      <c r="S705" s="22">
        <f t="shared" si="148"/>
        <v>8.1532148288908761</v>
      </c>
      <c r="T705" s="39">
        <f t="shared" si="138"/>
        <v>5.4146710609990212E-3</v>
      </c>
      <c r="U705" s="39">
        <f t="shared" si="139"/>
        <v>6.2917657053549014E-2</v>
      </c>
      <c r="V705" s="39">
        <f t="shared" si="140"/>
        <v>-5.7502985992549993E-2</v>
      </c>
      <c r="Y705" s="37"/>
      <c r="Z705" s="37"/>
    </row>
    <row r="706" spans="1:26">
      <c r="A706" s="1">
        <v>1929.02</v>
      </c>
      <c r="B706" s="11">
        <v>24.99</v>
      </c>
      <c r="C706" s="4">
        <v>0.87</v>
      </c>
      <c r="D706" s="11">
        <v>1.4179999999999999</v>
      </c>
      <c r="E706" s="11">
        <v>17.100000000000001</v>
      </c>
      <c r="F706" s="4">
        <f t="shared" si="144"/>
        <v>1929.1249999999472</v>
      </c>
      <c r="G706" s="22">
        <f>G705*11/12+G717*1/12</f>
        <v>3.5741666666666667</v>
      </c>
      <c r="H706" s="4">
        <f t="shared" si="141"/>
        <v>445.28964912280702</v>
      </c>
      <c r="I706" s="4">
        <f t="shared" si="142"/>
        <v>15.502280701754389</v>
      </c>
      <c r="J706" s="33">
        <f t="shared" si="145"/>
        <v>9315.3990161525398</v>
      </c>
      <c r="K706" s="4">
        <f t="shared" si="146"/>
        <v>25.26693567251462</v>
      </c>
      <c r="L706" s="33">
        <f t="shared" si="143"/>
        <v>528.58086454198894</v>
      </c>
      <c r="M706" s="15">
        <f t="shared" si="149"/>
        <v>27.131672798247397</v>
      </c>
      <c r="N706" s="6"/>
      <c r="O706" s="7">
        <f t="shared" si="150"/>
        <v>33.555039532540235</v>
      </c>
      <c r="P706" s="7"/>
      <c r="Q706" s="46">
        <f t="shared" si="151"/>
        <v>6.5369906477101142E-3</v>
      </c>
      <c r="R706" s="22">
        <f t="shared" si="147"/>
        <v>1.0051354231371381</v>
      </c>
      <c r="S706" s="22">
        <f t="shared" si="148"/>
        <v>8.1952392395201983</v>
      </c>
      <c r="T706" s="39">
        <f t="shared" ref="T706:T769" si="152">(($J826/$J706)^(1/10)-1)</f>
        <v>4.8608310280360278E-3</v>
      </c>
      <c r="U706" s="39">
        <f t="shared" ref="U706:U769" si="153">(($S826/$S706)^(1/10)-1)</f>
        <v>6.3459273342527656E-2</v>
      </c>
      <c r="V706" s="39">
        <f t="shared" ref="V706:V769" si="154">T706-U706</f>
        <v>-5.8598442314491628E-2</v>
      </c>
      <c r="Y706" s="37"/>
      <c r="Z706" s="37"/>
    </row>
    <row r="707" spans="1:26">
      <c r="A707" s="1">
        <v>1929.03</v>
      </c>
      <c r="B707" s="11">
        <v>25.43</v>
      </c>
      <c r="C707" s="4">
        <v>0.88</v>
      </c>
      <c r="D707" s="11">
        <v>1.4379999999999999</v>
      </c>
      <c r="E707" s="11">
        <v>17</v>
      </c>
      <c r="F707" s="4">
        <f t="shared" si="144"/>
        <v>1929.2083333332805</v>
      </c>
      <c r="G707" s="22">
        <f>G705*10/12+G717*2/12</f>
        <v>3.5483333333333333</v>
      </c>
      <c r="H707" s="4">
        <f t="shared" si="141"/>
        <v>455.79535294117653</v>
      </c>
      <c r="I707" s="4">
        <f t="shared" si="142"/>
        <v>15.772705882352943</v>
      </c>
      <c r="J707" s="33">
        <f t="shared" si="145"/>
        <v>9562.6738194977679</v>
      </c>
      <c r="K707" s="4">
        <f t="shared" si="146"/>
        <v>25.774035294117649</v>
      </c>
      <c r="L707" s="33">
        <f t="shared" si="143"/>
        <v>540.74419789373928</v>
      </c>
      <c r="M707" s="15">
        <f t="shared" si="149"/>
        <v>27.675748437861888</v>
      </c>
      <c r="N707" s="6"/>
      <c r="O707" s="7">
        <f t="shared" si="150"/>
        <v>34.12929095561018</v>
      </c>
      <c r="P707" s="7"/>
      <c r="Q707" s="46">
        <f t="shared" si="151"/>
        <v>4.2490483780683874E-3</v>
      </c>
      <c r="R707" s="22">
        <f t="shared" si="147"/>
        <v>1.0051165144351146</v>
      </c>
      <c r="S707" s="22">
        <f t="shared" si="148"/>
        <v>8.2857801152000672</v>
      </c>
      <c r="T707" s="39">
        <f t="shared" si="152"/>
        <v>2.500779898800376E-3</v>
      </c>
      <c r="U707" s="39">
        <f t="shared" si="153"/>
        <v>6.2616257629791949E-2</v>
      </c>
      <c r="V707" s="39">
        <f t="shared" si="154"/>
        <v>-6.0115477730991573E-2</v>
      </c>
      <c r="Y707" s="37"/>
      <c r="Z707" s="37"/>
    </row>
    <row r="708" spans="1:26">
      <c r="A708" s="1">
        <v>1929.04</v>
      </c>
      <c r="B708" s="11">
        <v>25.28</v>
      </c>
      <c r="C708" s="4">
        <v>0.89</v>
      </c>
      <c r="D708" s="11">
        <v>1.4570000000000001</v>
      </c>
      <c r="E708" s="11">
        <v>16.899999999999999</v>
      </c>
      <c r="F708" s="4">
        <f t="shared" si="144"/>
        <v>1929.2916666666138</v>
      </c>
      <c r="G708" s="22">
        <f>G705*9/12+G717*3/12</f>
        <v>3.5225</v>
      </c>
      <c r="H708" s="4">
        <f t="shared" si="141"/>
        <v>455.78792899408296</v>
      </c>
      <c r="I708" s="4">
        <f t="shared" si="142"/>
        <v>16.046331360946748</v>
      </c>
      <c r="J708" s="33">
        <f t="shared" si="145"/>
        <v>9590.5726558222905</v>
      </c>
      <c r="K708" s="4">
        <f t="shared" si="146"/>
        <v>26.269106508875744</v>
      </c>
      <c r="L708" s="33">
        <f t="shared" si="143"/>
        <v>552.74779903216279</v>
      </c>
      <c r="M708" s="15">
        <f t="shared" si="149"/>
        <v>27.568454472898306</v>
      </c>
      <c r="N708" s="6"/>
      <c r="O708" s="7">
        <f t="shared" si="150"/>
        <v>33.902563138115276</v>
      </c>
      <c r="P708" s="7"/>
      <c r="Q708" s="46">
        <f t="shared" si="151"/>
        <v>2.2395419813419845E-3</v>
      </c>
      <c r="R708" s="22">
        <f t="shared" si="147"/>
        <v>1.0050976101380349</v>
      </c>
      <c r="S708" s="22">
        <f t="shared" si="148"/>
        <v>8.3774535673974242</v>
      </c>
      <c r="T708" s="39">
        <f t="shared" si="152"/>
        <v>-1.0075621235658971E-2</v>
      </c>
      <c r="U708" s="39">
        <f t="shared" si="153"/>
        <v>6.2538103166611236E-2</v>
      </c>
      <c r="V708" s="39">
        <f t="shared" si="154"/>
        <v>-7.2613724402270208E-2</v>
      </c>
      <c r="Y708" s="37"/>
      <c r="Z708" s="37"/>
    </row>
    <row r="709" spans="1:26">
      <c r="A709" s="1">
        <v>1929.05</v>
      </c>
      <c r="B709" s="11">
        <v>25.66</v>
      </c>
      <c r="C709" s="4">
        <v>0.9</v>
      </c>
      <c r="D709" s="11">
        <v>1.476</v>
      </c>
      <c r="E709" s="11">
        <v>17</v>
      </c>
      <c r="F709" s="4">
        <f t="shared" si="144"/>
        <v>1929.374999999947</v>
      </c>
      <c r="G709" s="22">
        <f>G705*8/12+G717*4/12</f>
        <v>3.4966666666666666</v>
      </c>
      <c r="H709" s="4">
        <f t="shared" si="141"/>
        <v>459.9177647058824</v>
      </c>
      <c r="I709" s="4">
        <f t="shared" si="142"/>
        <v>16.13117647058824</v>
      </c>
      <c r="J709" s="33">
        <f t="shared" si="145"/>
        <v>9705.7572722664136</v>
      </c>
      <c r="K709" s="4">
        <f t="shared" si="146"/>
        <v>26.455129411764712</v>
      </c>
      <c r="L709" s="33">
        <f t="shared" si="143"/>
        <v>558.28907770324349</v>
      </c>
      <c r="M709" s="15">
        <f t="shared" si="149"/>
        <v>27.698586875008139</v>
      </c>
      <c r="N709" s="6"/>
      <c r="O709" s="7">
        <f t="shared" si="150"/>
        <v>33.970071523184771</v>
      </c>
      <c r="P709" s="7"/>
      <c r="Q709" s="46">
        <f t="shared" si="151"/>
        <v>1.7264044494609276E-3</v>
      </c>
      <c r="R709" s="22">
        <f t="shared" si="147"/>
        <v>1.0050787102544052</v>
      </c>
      <c r="S709" s="22">
        <f t="shared" si="148"/>
        <v>8.3706282151650733</v>
      </c>
      <c r="T709" s="39">
        <f t="shared" si="152"/>
        <v>-7.2770535602361131E-3</v>
      </c>
      <c r="U709" s="39">
        <f t="shared" si="153"/>
        <v>6.2947552851443822E-2</v>
      </c>
      <c r="V709" s="39">
        <f t="shared" si="154"/>
        <v>-7.0224606411679935E-2</v>
      </c>
      <c r="Y709" s="37"/>
      <c r="Z709" s="37"/>
    </row>
    <row r="710" spans="1:26">
      <c r="A710" s="1">
        <v>1929.06</v>
      </c>
      <c r="B710" s="11">
        <v>26.15</v>
      </c>
      <c r="C710" s="4">
        <v>0.91</v>
      </c>
      <c r="D710" s="11">
        <v>1.4950000000000001</v>
      </c>
      <c r="E710" s="11">
        <v>17.100000000000001</v>
      </c>
      <c r="F710" s="4">
        <f t="shared" si="144"/>
        <v>1929.4583333332803</v>
      </c>
      <c r="G710" s="22">
        <f>G705*7/12+G717*5/12</f>
        <v>3.4708333333333332</v>
      </c>
      <c r="H710" s="4">
        <f t="shared" si="141"/>
        <v>465.95935672514622</v>
      </c>
      <c r="I710" s="4">
        <f t="shared" si="142"/>
        <v>16.215029239766082</v>
      </c>
      <c r="J710" s="33">
        <f t="shared" si="145"/>
        <v>9861.770280127892</v>
      </c>
      <c r="K710" s="4">
        <f t="shared" si="146"/>
        <v>26.638976608187139</v>
      </c>
      <c r="L710" s="33">
        <f t="shared" si="143"/>
        <v>563.79910396907076</v>
      </c>
      <c r="M710" s="15">
        <f t="shared" si="149"/>
        <v>27.935467830288697</v>
      </c>
      <c r="N710" s="6"/>
      <c r="O710" s="7">
        <f t="shared" si="150"/>
        <v>34.169786393113874</v>
      </c>
      <c r="P710" s="7"/>
      <c r="Q710" s="46">
        <f t="shared" si="151"/>
        <v>2.2656304519137749E-3</v>
      </c>
      <c r="R710" s="22">
        <f t="shared" si="147"/>
        <v>1.0050598147927496</v>
      </c>
      <c r="S710" s="22">
        <f t="shared" si="148"/>
        <v>8.3639405601633428</v>
      </c>
      <c r="T710" s="39">
        <f t="shared" si="152"/>
        <v>-6.7246569397465539E-3</v>
      </c>
      <c r="U710" s="39">
        <f t="shared" si="153"/>
        <v>6.3354446534160225E-2</v>
      </c>
      <c r="V710" s="39">
        <f t="shared" si="154"/>
        <v>-7.0079103473906779E-2</v>
      </c>
      <c r="Y710" s="37"/>
      <c r="Z710" s="37"/>
    </row>
    <row r="711" spans="1:26">
      <c r="A711" s="1">
        <v>1929.07</v>
      </c>
      <c r="B711" s="11">
        <v>28.48</v>
      </c>
      <c r="C711" s="4">
        <v>0.92</v>
      </c>
      <c r="D711" s="11">
        <v>1.514</v>
      </c>
      <c r="E711" s="11">
        <v>17.3</v>
      </c>
      <c r="F711" s="4">
        <f t="shared" si="144"/>
        <v>1929.5416666666135</v>
      </c>
      <c r="G711" s="22">
        <f>G705*6/12+G717*6/12</f>
        <v>3.4450000000000003</v>
      </c>
      <c r="H711" s="4">
        <f t="shared" si="141"/>
        <v>501.61017341040468</v>
      </c>
      <c r="I711" s="4">
        <f t="shared" si="142"/>
        <v>16.203699421965322</v>
      </c>
      <c r="J711" s="33">
        <f t="shared" si="145"/>
        <v>10644.878483232071</v>
      </c>
      <c r="K711" s="4">
        <f t="shared" si="146"/>
        <v>26.665653179190755</v>
      </c>
      <c r="L711" s="33">
        <f t="shared" si="143"/>
        <v>565.88293622237904</v>
      </c>
      <c r="M711" s="15">
        <f t="shared" si="149"/>
        <v>29.933289406842217</v>
      </c>
      <c r="N711" s="6"/>
      <c r="O711" s="7">
        <f t="shared" si="150"/>
        <v>36.510951968420393</v>
      </c>
      <c r="P711" s="7"/>
      <c r="Q711" s="46">
        <f t="shared" si="151"/>
        <v>-1.6185829941180729E-3</v>
      </c>
      <c r="R711" s="22">
        <f t="shared" si="147"/>
        <v>1.0050409237616102</v>
      </c>
      <c r="S711" s="22">
        <f t="shared" si="148"/>
        <v>8.3090783474412859</v>
      </c>
      <c r="T711" s="39">
        <f t="shared" si="152"/>
        <v>-1.151812043731415E-2</v>
      </c>
      <c r="U711" s="39">
        <f t="shared" si="153"/>
        <v>6.4375675992686343E-2</v>
      </c>
      <c r="V711" s="39">
        <f t="shared" si="154"/>
        <v>-7.5893796430000493E-2</v>
      </c>
      <c r="Y711" s="37"/>
      <c r="Z711" s="37"/>
    </row>
    <row r="712" spans="1:26">
      <c r="A712" s="1">
        <v>1929.08</v>
      </c>
      <c r="B712" s="11">
        <v>30.1</v>
      </c>
      <c r="C712" s="4">
        <v>0.93</v>
      </c>
      <c r="D712" s="11">
        <v>1.5329999999999999</v>
      </c>
      <c r="E712" s="11">
        <v>17.3</v>
      </c>
      <c r="F712" s="4">
        <f t="shared" si="144"/>
        <v>1929.6249999999468</v>
      </c>
      <c r="G712" s="22">
        <f>G705*5/12+G717*7/12</f>
        <v>3.4191666666666665</v>
      </c>
      <c r="H712" s="4">
        <f t="shared" si="141"/>
        <v>530.14277456647403</v>
      </c>
      <c r="I712" s="4">
        <f t="shared" si="142"/>
        <v>16.379826589595378</v>
      </c>
      <c r="J712" s="33">
        <f t="shared" si="145"/>
        <v>11279.347627378364</v>
      </c>
      <c r="K712" s="4">
        <f t="shared" si="146"/>
        <v>27.000294797687864</v>
      </c>
      <c r="L712" s="33">
        <f t="shared" si="143"/>
        <v>574.45979776647948</v>
      </c>
      <c r="M712" s="15">
        <f t="shared" si="149"/>
        <v>31.480313247173012</v>
      </c>
      <c r="N712" s="6"/>
      <c r="O712" s="7">
        <f t="shared" si="150"/>
        <v>38.291695558437219</v>
      </c>
      <c r="P712" s="7"/>
      <c r="Q712" s="46">
        <f t="shared" si="151"/>
        <v>-4.7089853208238872E-3</v>
      </c>
      <c r="R712" s="22">
        <f t="shared" si="147"/>
        <v>1.0050220371695462</v>
      </c>
      <c r="S712" s="22">
        <f t="shared" si="148"/>
        <v>8.3509637779199846</v>
      </c>
      <c r="T712" s="39">
        <f t="shared" si="152"/>
        <v>-1.827144510165446E-2</v>
      </c>
      <c r="U712" s="39">
        <f t="shared" si="153"/>
        <v>6.4160723180495705E-2</v>
      </c>
      <c r="V712" s="39">
        <f t="shared" si="154"/>
        <v>-8.2432168282150164E-2</v>
      </c>
      <c r="Y712" s="37"/>
      <c r="Z712" s="37"/>
    </row>
    <row r="713" spans="1:26">
      <c r="A713" s="1">
        <v>1929.09</v>
      </c>
      <c r="B713" s="11">
        <v>31.3</v>
      </c>
      <c r="C713" s="4">
        <v>0.94</v>
      </c>
      <c r="D713" s="11">
        <v>1.552</v>
      </c>
      <c r="E713" s="11">
        <v>17.3</v>
      </c>
      <c r="F713" s="4">
        <f t="shared" si="144"/>
        <v>1929.7083333332801</v>
      </c>
      <c r="G713" s="22">
        <f>G705*4/12+G717*8/12</f>
        <v>3.3933333333333335</v>
      </c>
      <c r="H713" s="4">
        <f t="shared" si="141"/>
        <v>551.27803468208106</v>
      </c>
      <c r="I713" s="4">
        <f t="shared" si="142"/>
        <v>16.555953757225435</v>
      </c>
      <c r="J713" s="33">
        <f t="shared" si="145"/>
        <v>11758.376399814642</v>
      </c>
      <c r="K713" s="4">
        <f t="shared" si="146"/>
        <v>27.334936416184973</v>
      </c>
      <c r="L713" s="33">
        <f t="shared" si="143"/>
        <v>583.03514928154391</v>
      </c>
      <c r="M713" s="15">
        <f t="shared" si="149"/>
        <v>32.563788598776718</v>
      </c>
      <c r="N713" s="6"/>
      <c r="O713" s="7">
        <f t="shared" si="150"/>
        <v>39.500688697971867</v>
      </c>
      <c r="P713" s="7"/>
      <c r="Q713" s="46">
        <f t="shared" si="151"/>
        <v>-6.0695163108649836E-3</v>
      </c>
      <c r="R713" s="22">
        <f t="shared" si="147"/>
        <v>1.0050031550251359</v>
      </c>
      <c r="S713" s="22">
        <f t="shared" si="148"/>
        <v>8.3929026284142321</v>
      </c>
      <c r="T713" s="39">
        <f t="shared" si="152"/>
        <v>-1.4156423600160783E-2</v>
      </c>
      <c r="U713" s="39">
        <f t="shared" si="153"/>
        <v>6.1661091802936552E-2</v>
      </c>
      <c r="V713" s="39">
        <f t="shared" si="154"/>
        <v>-7.5817515403097335E-2</v>
      </c>
      <c r="Y713" s="37"/>
      <c r="Z713" s="37"/>
    </row>
    <row r="714" spans="1:26">
      <c r="A714" s="1">
        <v>1929.1</v>
      </c>
      <c r="B714" s="11">
        <v>27.99</v>
      </c>
      <c r="C714" s="4">
        <v>0.95</v>
      </c>
      <c r="D714" s="11">
        <v>1.5720000000000001</v>
      </c>
      <c r="E714" s="11">
        <v>17.3</v>
      </c>
      <c r="F714" s="4">
        <f t="shared" si="144"/>
        <v>1929.7916666666133</v>
      </c>
      <c r="G714" s="22">
        <f>G705*3/12+G717*9/12</f>
        <v>3.3674999999999997</v>
      </c>
      <c r="H714" s="4">
        <f t="shared" ref="H714:H777" si="155">B714*$E$1839/E714</f>
        <v>492.97994219653185</v>
      </c>
      <c r="I714" s="4">
        <f t="shared" ref="I714:I777" si="156">C714*$E$1839/E714</f>
        <v>16.732080924855492</v>
      </c>
      <c r="J714" s="33">
        <f t="shared" si="145"/>
        <v>10544.659006255499</v>
      </c>
      <c r="K714" s="4">
        <f t="shared" si="146"/>
        <v>27.68719075144509</v>
      </c>
      <c r="L714" s="33">
        <f t="shared" ref="L714:L777" si="157">K714*(J714/H714)</f>
        <v>592.21879091938706</v>
      </c>
      <c r="M714" s="15">
        <f t="shared" si="149"/>
        <v>28.961067164354802</v>
      </c>
      <c r="N714" s="6"/>
      <c r="O714" s="7">
        <f t="shared" si="150"/>
        <v>35.047458190086353</v>
      </c>
      <c r="P714" s="7"/>
      <c r="Q714" s="46">
        <f t="shared" si="151"/>
        <v>-3.6562270419570053E-3</v>
      </c>
      <c r="R714" s="22">
        <f t="shared" si="147"/>
        <v>1.0049842773369742</v>
      </c>
      <c r="S714" s="22">
        <f t="shared" si="148"/>
        <v>8.4348936213750587</v>
      </c>
      <c r="T714" s="39">
        <f t="shared" si="152"/>
        <v>-1.2635553549187328E-3</v>
      </c>
      <c r="U714" s="39">
        <f t="shared" si="153"/>
        <v>6.2204364033594972E-2</v>
      </c>
      <c r="V714" s="39">
        <f t="shared" si="154"/>
        <v>-6.3467919388513705E-2</v>
      </c>
      <c r="Y714" s="37"/>
      <c r="Z714" s="37"/>
    </row>
    <row r="715" spans="1:26">
      <c r="A715" s="1">
        <v>1929.11</v>
      </c>
      <c r="B715" s="11">
        <v>20.58</v>
      </c>
      <c r="C715" s="4">
        <v>0.96</v>
      </c>
      <c r="D715" s="11">
        <v>1.591</v>
      </c>
      <c r="E715" s="11">
        <v>17.3</v>
      </c>
      <c r="F715" s="4">
        <f t="shared" ref="F715:F778" si="158">F714+1/12</f>
        <v>1929.8749999999466</v>
      </c>
      <c r="G715" s="22">
        <f>G705*2/12+G717*10/12</f>
        <v>3.3416666666666668</v>
      </c>
      <c r="H715" s="4">
        <f t="shared" si="155"/>
        <v>362.46971098265897</v>
      </c>
      <c r="I715" s="4">
        <f t="shared" si="156"/>
        <v>16.908208092485552</v>
      </c>
      <c r="J715" s="33">
        <f t="shared" ref="J715:J778" si="159">J714*((H715+(I715/12))/H714)</f>
        <v>7783.231692362936</v>
      </c>
      <c r="K715" s="4">
        <f t="shared" ref="K715:K778" si="160">D715*$E$1839/E715</f>
        <v>28.021832369942196</v>
      </c>
      <c r="L715" s="33">
        <f t="shared" si="157"/>
        <v>601.70659001697913</v>
      </c>
      <c r="M715" s="15">
        <f t="shared" si="149"/>
        <v>21.171036000097047</v>
      </c>
      <c r="N715" s="6"/>
      <c r="O715" s="7">
        <f t="shared" si="150"/>
        <v>25.588770763962717</v>
      </c>
      <c r="P715" s="7"/>
      <c r="Q715" s="46">
        <f t="shared" si="151"/>
        <v>7.1336922722850526E-3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c r="A716" s="1">
        <v>1929.12</v>
      </c>
      <c r="B716" s="11">
        <v>21.4</v>
      </c>
      <c r="C716" s="4">
        <v>0.97</v>
      </c>
      <c r="D716" s="11">
        <v>1.61</v>
      </c>
      <c r="E716" s="11">
        <v>17.2</v>
      </c>
      <c r="F716" s="4">
        <f t="shared" si="158"/>
        <v>1929.9583333332798</v>
      </c>
      <c r="G716" s="22">
        <f>G705*1/12+G717*11/12</f>
        <v>3.315833333333333</v>
      </c>
      <c r="H716" s="4">
        <f t="shared" si="155"/>
        <v>379.10348837209307</v>
      </c>
      <c r="I716" s="4">
        <f t="shared" si="156"/>
        <v>17.183662790697678</v>
      </c>
      <c r="J716" s="33">
        <f t="shared" si="159"/>
        <v>8171.1535190683408</v>
      </c>
      <c r="K716" s="4">
        <f t="shared" si="160"/>
        <v>28.521337209302335</v>
      </c>
      <c r="L716" s="33">
        <f t="shared" si="157"/>
        <v>614.7456619485996</v>
      </c>
      <c r="M716" s="15">
        <f t="shared" si="149"/>
        <v>22.007373176418348</v>
      </c>
      <c r="N716" s="6"/>
      <c r="O716" s="7">
        <f t="shared" si="150"/>
        <v>26.566024428345145</v>
      </c>
      <c r="P716" s="7"/>
      <c r="Q716" s="46">
        <f t="shared" si="151"/>
        <v>2.9000080484936561E-3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c r="A717" s="1">
        <v>1930.01</v>
      </c>
      <c r="B717" s="11">
        <v>21.71</v>
      </c>
      <c r="C717" s="4">
        <v>0.9708</v>
      </c>
      <c r="D717" s="11">
        <v>1.5569999999999999</v>
      </c>
      <c r="E717" s="11">
        <v>17.100000000000001</v>
      </c>
      <c r="F717" s="4">
        <f t="shared" si="158"/>
        <v>1930.0416666666131</v>
      </c>
      <c r="G717" s="22">
        <v>3.29</v>
      </c>
      <c r="H717" s="4">
        <f t="shared" si="155"/>
        <v>386.84426900584799</v>
      </c>
      <c r="I717" s="4">
        <f t="shared" si="156"/>
        <v>17.298407017543859</v>
      </c>
      <c r="J717" s="33">
        <f t="shared" si="159"/>
        <v>8369.0680837324708</v>
      </c>
      <c r="K717" s="4">
        <f t="shared" si="160"/>
        <v>27.743736842105264</v>
      </c>
      <c r="L717" s="33">
        <f t="shared" si="157"/>
        <v>600.21368062512465</v>
      </c>
      <c r="M717" s="15">
        <f t="shared" si="149"/>
        <v>22.310724294336858</v>
      </c>
      <c r="N717" s="6"/>
      <c r="O717" s="7">
        <f t="shared" si="150"/>
        <v>26.898469896328525</v>
      </c>
      <c r="P717" s="7"/>
      <c r="Q717" s="46">
        <f t="shared" si="151"/>
        <v>-1.0822635497042404E-4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c r="A718" s="1">
        <v>1930.02</v>
      </c>
      <c r="B718" s="11">
        <v>23.07</v>
      </c>
      <c r="C718" s="4">
        <v>0.97170000000000001</v>
      </c>
      <c r="D718" s="11">
        <v>1.5029999999999999</v>
      </c>
      <c r="E718" s="11">
        <v>17</v>
      </c>
      <c r="F718" s="4">
        <f t="shared" si="158"/>
        <v>1930.1249999999463</v>
      </c>
      <c r="G718" s="22">
        <f>G717*11/12+G729*1/12</f>
        <v>3.2941666666666665</v>
      </c>
      <c r="H718" s="4">
        <f t="shared" si="155"/>
        <v>413.49582352941184</v>
      </c>
      <c r="I718" s="4">
        <f t="shared" si="156"/>
        <v>17.416293529411767</v>
      </c>
      <c r="J718" s="33">
        <f t="shared" si="159"/>
        <v>8977.0522401018261</v>
      </c>
      <c r="K718" s="4">
        <f t="shared" si="160"/>
        <v>26.939064705882355</v>
      </c>
      <c r="L718" s="33">
        <f t="shared" si="157"/>
        <v>584.85086765812935</v>
      </c>
      <c r="M718" s="15">
        <f t="shared" si="149"/>
        <v>23.697117749335899</v>
      </c>
      <c r="N718" s="6"/>
      <c r="O718" s="7">
        <f t="shared" si="150"/>
        <v>28.533590991681262</v>
      </c>
      <c r="P718" s="7"/>
      <c r="Q718" s="46">
        <f t="shared" si="151"/>
        <v>-4.3688622144011022E-3</v>
      </c>
      <c r="R718" s="22">
        <f t="shared" si="161"/>
        <v>1.0023931255535405</v>
      </c>
      <c r="S718" s="22">
        <f t="shared" si="162"/>
        <v>8.7330646028179011</v>
      </c>
      <c r="T718" s="39">
        <f t="shared" si="152"/>
        <v>1.1135166996763202E-2</v>
      </c>
      <c r="U718" s="39">
        <f t="shared" si="153"/>
        <v>5.9863107018888639E-2</v>
      </c>
      <c r="V718" s="39">
        <f t="shared" si="154"/>
        <v>-4.8727940022125438E-2</v>
      </c>
      <c r="Y718" s="37"/>
      <c r="Z718" s="37"/>
    </row>
    <row r="719" spans="1:26">
      <c r="A719" s="1">
        <v>1930.03</v>
      </c>
      <c r="B719" s="11">
        <v>23.94</v>
      </c>
      <c r="C719" s="4">
        <v>0.97250000000000003</v>
      </c>
      <c r="D719" s="11">
        <v>1.45</v>
      </c>
      <c r="E719" s="11">
        <v>16.899999999999999</v>
      </c>
      <c r="F719" s="4">
        <f t="shared" si="158"/>
        <v>1930.2083333332796</v>
      </c>
      <c r="G719" s="22">
        <f>G717*10/12+G729*2/12</f>
        <v>3.2983333333333333</v>
      </c>
      <c r="H719" s="4">
        <f t="shared" si="155"/>
        <v>431.62828402366881</v>
      </c>
      <c r="I719" s="4">
        <f t="shared" si="156"/>
        <v>17.533772189349115</v>
      </c>
      <c r="J719" s="33">
        <f t="shared" si="159"/>
        <v>9402.4322177591712</v>
      </c>
      <c r="K719" s="4">
        <f t="shared" si="160"/>
        <v>26.14289940828403</v>
      </c>
      <c r="L719" s="33">
        <f t="shared" si="157"/>
        <v>569.48733148499571</v>
      </c>
      <c r="M719" s="15">
        <f t="shared" si="149"/>
        <v>24.586607792668868</v>
      </c>
      <c r="N719" s="6"/>
      <c r="O719" s="7">
        <f t="shared" si="150"/>
        <v>29.568429499384283</v>
      </c>
      <c r="P719" s="7"/>
      <c r="Q719" s="46">
        <f t="shared" si="151"/>
        <v>-7.5243722051968331E-3</v>
      </c>
      <c r="R719" s="22">
        <f t="shared" si="161"/>
        <v>1.0023966669604922</v>
      </c>
      <c r="S719" s="22">
        <f t="shared" si="162"/>
        <v>8.8057625259735879</v>
      </c>
      <c r="T719" s="39">
        <f t="shared" si="152"/>
        <v>6.3205244586237441E-3</v>
      </c>
      <c r="U719" s="39">
        <f t="shared" si="153"/>
        <v>5.938187845837839E-2</v>
      </c>
      <c r="V719" s="39">
        <f t="shared" si="154"/>
        <v>-5.3061353999754646E-2</v>
      </c>
      <c r="Y719" s="37"/>
      <c r="Z719" s="37"/>
    </row>
    <row r="720" spans="1:26">
      <c r="A720" s="1">
        <v>1930.04</v>
      </c>
      <c r="B720" s="11">
        <v>25.46</v>
      </c>
      <c r="C720" s="4">
        <v>0.97330000000000005</v>
      </c>
      <c r="D720" s="11">
        <v>1.397</v>
      </c>
      <c r="E720" s="11">
        <v>17</v>
      </c>
      <c r="F720" s="4">
        <f t="shared" si="158"/>
        <v>1930.2916666666129</v>
      </c>
      <c r="G720" s="22">
        <f>G717*9/12+G729*3/12</f>
        <v>3.3024999999999998</v>
      </c>
      <c r="H720" s="4">
        <f t="shared" si="155"/>
        <v>456.33305882352948</v>
      </c>
      <c r="I720" s="4">
        <f t="shared" si="156"/>
        <v>17.444971176470592</v>
      </c>
      <c r="J720" s="33">
        <f t="shared" si="159"/>
        <v>9972.2598747194406</v>
      </c>
      <c r="K720" s="4">
        <f t="shared" si="160"/>
        <v>25.039170588235297</v>
      </c>
      <c r="L720" s="33">
        <f t="shared" si="157"/>
        <v>547.18173782337226</v>
      </c>
      <c r="M720" s="15">
        <f t="shared" si="149"/>
        <v>25.843436862018322</v>
      </c>
      <c r="N720" s="6"/>
      <c r="O720" s="7">
        <f t="shared" si="150"/>
        <v>31.040920119317018</v>
      </c>
      <c r="P720" s="7"/>
      <c r="Q720" s="46">
        <f t="shared" si="151"/>
        <v>-1.1914769695241946E-2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c r="A721" s="1">
        <v>1930.05</v>
      </c>
      <c r="B721" s="11">
        <v>23.94</v>
      </c>
      <c r="C721" s="4">
        <v>0.97419999999999995</v>
      </c>
      <c r="D721" s="11">
        <v>1.343</v>
      </c>
      <c r="E721" s="11">
        <v>16.899999999999999</v>
      </c>
      <c r="F721" s="4">
        <f t="shared" si="158"/>
        <v>1930.3749999999461</v>
      </c>
      <c r="G721" s="22">
        <f>G717*8/12+G729*4/12</f>
        <v>3.3066666666666666</v>
      </c>
      <c r="H721" s="4">
        <f t="shared" si="155"/>
        <v>431.62828402366881</v>
      </c>
      <c r="I721" s="4">
        <f t="shared" si="156"/>
        <v>17.564422485207103</v>
      </c>
      <c r="J721" s="33">
        <f t="shared" si="159"/>
        <v>9464.3720184597496</v>
      </c>
      <c r="K721" s="4">
        <f t="shared" si="160"/>
        <v>24.213733727810659</v>
      </c>
      <c r="L721" s="33">
        <f t="shared" si="157"/>
        <v>530.93782877157241</v>
      </c>
      <c r="M721" s="15">
        <f t="shared" si="149"/>
        <v>24.309760633908187</v>
      </c>
      <c r="N721" s="6"/>
      <c r="O721" s="7">
        <f t="shared" si="150"/>
        <v>29.174802108988992</v>
      </c>
      <c r="P721" s="7"/>
      <c r="Q721" s="46">
        <f t="shared" si="151"/>
        <v>-1.1533983314308098E-2</v>
      </c>
      <c r="R721" s="22">
        <f t="shared" si="161"/>
        <v>1.0024037497180343</v>
      </c>
      <c r="S721" s="22">
        <f t="shared" si="162"/>
        <v>8.8480533259619936</v>
      </c>
      <c r="T721" s="39">
        <f t="shared" si="152"/>
        <v>-7.2291765565830612E-3</v>
      </c>
      <c r="U721" s="39">
        <f t="shared" si="153"/>
        <v>5.9663488081115545E-2</v>
      </c>
      <c r="V721" s="39">
        <f t="shared" si="154"/>
        <v>-6.6892664637698607E-2</v>
      </c>
      <c r="Y721" s="37"/>
      <c r="Z721" s="37"/>
    </row>
    <row r="722" spans="1:26">
      <c r="A722" s="1">
        <v>1930.06</v>
      </c>
      <c r="B722" s="11">
        <v>21.52</v>
      </c>
      <c r="C722" s="4">
        <v>0.97499999999999998</v>
      </c>
      <c r="D722" s="11">
        <v>1.29</v>
      </c>
      <c r="E722" s="11">
        <v>16.8</v>
      </c>
      <c r="F722" s="4">
        <f t="shared" si="158"/>
        <v>1930.4583333332794</v>
      </c>
      <c r="G722" s="22">
        <f>G717*7/12+G729*5/12</f>
        <v>3.3108333333333331</v>
      </c>
      <c r="H722" s="4">
        <f t="shared" si="155"/>
        <v>390.30619047619052</v>
      </c>
      <c r="I722" s="4">
        <f t="shared" si="156"/>
        <v>17.683482142857144</v>
      </c>
      <c r="J722" s="33">
        <f t="shared" si="159"/>
        <v>8590.6092027624509</v>
      </c>
      <c r="K722" s="4">
        <f t="shared" si="160"/>
        <v>23.396607142857146</v>
      </c>
      <c r="L722" s="33">
        <f t="shared" si="157"/>
        <v>514.95752191280485</v>
      </c>
      <c r="M722" s="15">
        <f t="shared" si="149"/>
        <v>21.866899333389487</v>
      </c>
      <c r="N722" s="6"/>
      <c r="O722" s="7">
        <f t="shared" si="150"/>
        <v>26.23584668157191</v>
      </c>
      <c r="P722" s="7"/>
      <c r="Q722" s="46">
        <f t="shared" si="151"/>
        <v>-8.9774380694719047E-3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c r="A723" s="1">
        <v>1930.07</v>
      </c>
      <c r="B723" s="11">
        <v>21.06</v>
      </c>
      <c r="C723" s="4">
        <v>0.9758</v>
      </c>
      <c r="D723" s="11">
        <v>1.2370000000000001</v>
      </c>
      <c r="E723" s="11">
        <v>16.600000000000001</v>
      </c>
      <c r="F723" s="4">
        <f t="shared" si="158"/>
        <v>1930.5416666666126</v>
      </c>
      <c r="G723" s="22">
        <f>G717*6/12+G729*6/12</f>
        <v>3.3150000000000004</v>
      </c>
      <c r="H723" s="4">
        <f t="shared" si="155"/>
        <v>386.56518072289157</v>
      </c>
      <c r="I723" s="4">
        <f t="shared" si="156"/>
        <v>17.911220481927714</v>
      </c>
      <c r="J723" s="33">
        <f t="shared" si="159"/>
        <v>8541.1219147642278</v>
      </c>
      <c r="K723" s="4">
        <f t="shared" si="160"/>
        <v>22.705656626506027</v>
      </c>
      <c r="L723" s="33">
        <f t="shared" si="157"/>
        <v>501.67938312266625</v>
      </c>
      <c r="M723" s="15">
        <f t="shared" si="149"/>
        <v>21.548797592546652</v>
      </c>
      <c r="N723" s="6"/>
      <c r="O723" s="7">
        <f t="shared" si="150"/>
        <v>25.853225798800068</v>
      </c>
      <c r="P723" s="7"/>
      <c r="Q723" s="46">
        <f t="shared" si="151"/>
        <v>-9.0462645397373712E-3</v>
      </c>
      <c r="R723" s="22">
        <f t="shared" si="161"/>
        <v>1.002410832400467</v>
      </c>
      <c r="S723" s="22">
        <f t="shared" si="162"/>
        <v>9.0513476817991254</v>
      </c>
      <c r="T723" s="39">
        <f t="shared" si="152"/>
        <v>-1.6231278533329618E-3</v>
      </c>
      <c r="U723" s="39">
        <f t="shared" si="153"/>
        <v>5.8040156060954695E-2</v>
      </c>
      <c r="V723" s="39">
        <f t="shared" si="154"/>
        <v>-5.9663283914287657E-2</v>
      </c>
      <c r="Y723" s="37"/>
      <c r="Z723" s="37"/>
    </row>
    <row r="724" spans="1:26">
      <c r="A724" s="1">
        <v>1930.08</v>
      </c>
      <c r="B724" s="11">
        <v>20.79</v>
      </c>
      <c r="C724" s="4">
        <v>0.97670000000000001</v>
      </c>
      <c r="D724" s="11">
        <v>1.1830000000000001</v>
      </c>
      <c r="E724" s="11">
        <v>16.5</v>
      </c>
      <c r="F724" s="4">
        <f t="shared" si="158"/>
        <v>1930.6249999999459</v>
      </c>
      <c r="G724" s="22">
        <f>G717*5/12+G729*7/12</f>
        <v>3.3191666666666668</v>
      </c>
      <c r="H724" s="4">
        <f t="shared" si="155"/>
        <v>383.92200000000003</v>
      </c>
      <c r="I724" s="4">
        <f t="shared" si="156"/>
        <v>18.036393333333336</v>
      </c>
      <c r="J724" s="33">
        <f t="shared" si="159"/>
        <v>8515.9304513689112</v>
      </c>
      <c r="K724" s="4">
        <f t="shared" si="160"/>
        <v>21.846066666666673</v>
      </c>
      <c r="L724" s="33">
        <f t="shared" si="157"/>
        <v>484.57651389944323</v>
      </c>
      <c r="M724" s="15">
        <f t="shared" si="149"/>
        <v>21.300602241118156</v>
      </c>
      <c r="N724" s="6"/>
      <c r="O724" s="7">
        <f t="shared" si="150"/>
        <v>25.558473871970428</v>
      </c>
      <c r="P724" s="7"/>
      <c r="Q724" s="46">
        <f t="shared" si="151"/>
        <v>-6.7573794012129457E-3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c r="A725" s="1">
        <v>1930.09</v>
      </c>
      <c r="B725" s="11">
        <v>20.78</v>
      </c>
      <c r="C725" s="4">
        <v>0.97750000000000004</v>
      </c>
      <c r="D725" s="11">
        <v>1.1299999999999999</v>
      </c>
      <c r="E725" s="11">
        <v>16.600000000000001</v>
      </c>
      <c r="F725" s="4">
        <f t="shared" si="158"/>
        <v>1930.7083333332791</v>
      </c>
      <c r="G725" s="22">
        <f>G717*4/12+G729*8/12</f>
        <v>3.3233333333333333</v>
      </c>
      <c r="H725" s="4">
        <f t="shared" si="155"/>
        <v>381.42566265060242</v>
      </c>
      <c r="I725" s="4">
        <f t="shared" si="156"/>
        <v>17.942424698795183</v>
      </c>
      <c r="J725" s="33">
        <f t="shared" si="159"/>
        <v>8493.7238611970279</v>
      </c>
      <c r="K725" s="4">
        <f t="shared" si="160"/>
        <v>20.741626506024097</v>
      </c>
      <c r="L725" s="33">
        <f t="shared" si="157"/>
        <v>461.8820001517152</v>
      </c>
      <c r="M725" s="15">
        <f t="shared" si="149"/>
        <v>21.072581788447319</v>
      </c>
      <c r="N725" s="6"/>
      <c r="O725" s="7">
        <f t="shared" si="150"/>
        <v>25.290051551861207</v>
      </c>
      <c r="P725" s="7"/>
      <c r="Q725" s="46">
        <f t="shared" si="151"/>
        <v>-4.2387408222915035E-3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c r="A726" s="1">
        <v>1930.1</v>
      </c>
      <c r="B726" s="11">
        <v>17.920000000000002</v>
      </c>
      <c r="C726" s="4">
        <v>0.97829999999999995</v>
      </c>
      <c r="D726" s="11">
        <v>1.077</v>
      </c>
      <c r="E726" s="11">
        <v>16.5</v>
      </c>
      <c r="F726" s="4">
        <f t="shared" si="158"/>
        <v>1930.7916666666124</v>
      </c>
      <c r="G726" s="22">
        <f>G717*3/12+G729*9/12</f>
        <v>3.3275000000000001</v>
      </c>
      <c r="H726" s="4">
        <f t="shared" si="155"/>
        <v>330.92266666666671</v>
      </c>
      <c r="I726" s="4">
        <f t="shared" si="156"/>
        <v>18.065940000000005</v>
      </c>
      <c r="J726" s="33">
        <f t="shared" si="159"/>
        <v>7402.6298840529016</v>
      </c>
      <c r="K726" s="4">
        <f t="shared" si="160"/>
        <v>19.888600000000004</v>
      </c>
      <c r="L726" s="33">
        <f t="shared" si="157"/>
        <v>444.90136077706336</v>
      </c>
      <c r="M726" s="15">
        <f t="shared" si="149"/>
        <v>18.214870154658634</v>
      </c>
      <c r="N726" s="6"/>
      <c r="O726" s="7">
        <f t="shared" si="150"/>
        <v>21.881118207635719</v>
      </c>
      <c r="P726" s="7"/>
      <c r="Q726" s="46">
        <f t="shared" si="151"/>
        <v>3.0636907081037709E-3</v>
      </c>
      <c r="R726" s="22">
        <f t="shared" si="161"/>
        <v>1.0024214562833882</v>
      </c>
      <c r="S726" s="22">
        <f t="shared" si="162"/>
        <v>9.1723210490852978</v>
      </c>
      <c r="T726" s="39">
        <f t="shared" si="152"/>
        <v>2.1641346294053898E-2</v>
      </c>
      <c r="U726" s="39">
        <f t="shared" si="153"/>
        <v>5.7794849026483686E-2</v>
      </c>
      <c r="V726" s="39">
        <f t="shared" si="154"/>
        <v>-3.6153502732429788E-2</v>
      </c>
      <c r="Y726" s="37"/>
      <c r="Z726" s="37"/>
    </row>
    <row r="727" spans="1:26">
      <c r="A727" s="1">
        <v>1930.11</v>
      </c>
      <c r="B727" s="11">
        <v>16.62</v>
      </c>
      <c r="C727" s="4">
        <v>0.97919999999999996</v>
      </c>
      <c r="D727" s="11">
        <v>1.0229999999999999</v>
      </c>
      <c r="E727" s="11">
        <v>16.399999999999999</v>
      </c>
      <c r="F727" s="4">
        <f t="shared" si="158"/>
        <v>1930.8749999999457</v>
      </c>
      <c r="G727" s="22">
        <f>G717*2/12+G729*10/12</f>
        <v>3.3316666666666666</v>
      </c>
      <c r="H727" s="4">
        <f t="shared" si="155"/>
        <v>308.78743902439038</v>
      </c>
      <c r="I727" s="4">
        <f t="shared" si="156"/>
        <v>18.192819512195125</v>
      </c>
      <c r="J727" s="33">
        <f t="shared" si="159"/>
        <v>6941.3861538399542</v>
      </c>
      <c r="K727" s="4">
        <f t="shared" si="160"/>
        <v>19.006591463414637</v>
      </c>
      <c r="L727" s="33">
        <f t="shared" si="157"/>
        <v>427.25860622011254</v>
      </c>
      <c r="M727" s="15">
        <f t="shared" si="149"/>
        <v>16.939711377775172</v>
      </c>
      <c r="N727" s="6"/>
      <c r="O727" s="7">
        <f t="shared" si="150"/>
        <v>20.377938385497799</v>
      </c>
      <c r="P727" s="7"/>
      <c r="Q727" s="46">
        <f t="shared" si="151"/>
        <v>7.0525206827529718E-3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c r="A728" s="1">
        <v>1930.12</v>
      </c>
      <c r="B728" s="11">
        <v>15.51</v>
      </c>
      <c r="C728" s="4">
        <v>0.98</v>
      </c>
      <c r="D728" s="11">
        <v>0.97</v>
      </c>
      <c r="E728" s="11">
        <v>16.100000000000001</v>
      </c>
      <c r="F728" s="4">
        <f t="shared" si="158"/>
        <v>1930.9583333332789</v>
      </c>
      <c r="G728" s="22">
        <f>G717*1/12+G729*11/12</f>
        <v>3.3358333333333325</v>
      </c>
      <c r="H728" s="4">
        <f t="shared" si="155"/>
        <v>293.53397515527951</v>
      </c>
      <c r="I728" s="4">
        <f t="shared" si="156"/>
        <v>18.546956521739133</v>
      </c>
      <c r="J728" s="33">
        <f t="shared" si="159"/>
        <v>6633.2398199083709</v>
      </c>
      <c r="K728" s="4">
        <f t="shared" si="160"/>
        <v>18.357701863354038</v>
      </c>
      <c r="L728" s="33">
        <f t="shared" si="157"/>
        <v>414.84478564223855</v>
      </c>
      <c r="M728" s="15">
        <f t="shared" si="149"/>
        <v>16.055001856531327</v>
      </c>
      <c r="N728" s="6"/>
      <c r="O728" s="7">
        <f t="shared" si="150"/>
        <v>19.349603578733845</v>
      </c>
      <c r="P728" s="7"/>
      <c r="Q728" s="46">
        <f t="shared" si="151"/>
        <v>1.0454922060588345E-2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c r="A729" s="1">
        <v>1931.01</v>
      </c>
      <c r="B729" s="11">
        <v>15.98</v>
      </c>
      <c r="C729" s="4">
        <v>0.9667</v>
      </c>
      <c r="D729" s="11">
        <v>0.94</v>
      </c>
      <c r="E729" s="11">
        <v>15.9</v>
      </c>
      <c r="F729" s="4">
        <f t="shared" si="158"/>
        <v>1931.0416666666122</v>
      </c>
      <c r="G729" s="22">
        <v>3.34</v>
      </c>
      <c r="H729" s="4">
        <f t="shared" si="155"/>
        <v>306.2330817610063</v>
      </c>
      <c r="I729" s="4">
        <f t="shared" si="156"/>
        <v>18.525376729559753</v>
      </c>
      <c r="J729" s="33">
        <f t="shared" si="159"/>
        <v>6955.0986159171371</v>
      </c>
      <c r="K729" s="4">
        <f t="shared" si="160"/>
        <v>18.013710691823899</v>
      </c>
      <c r="L729" s="33">
        <f t="shared" si="157"/>
        <v>409.12344799512567</v>
      </c>
      <c r="M729" s="15">
        <f t="shared" si="149"/>
        <v>16.705478731547611</v>
      </c>
      <c r="N729" s="6"/>
      <c r="O729" s="7">
        <f t="shared" si="150"/>
        <v>20.167540874417707</v>
      </c>
      <c r="P729" s="7"/>
      <c r="Q729" s="46">
        <f t="shared" si="151"/>
        <v>8.8063099543580492E-3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c r="A730" s="1">
        <v>1931.02</v>
      </c>
      <c r="B730" s="11">
        <v>17.2</v>
      </c>
      <c r="C730" s="4">
        <v>0.95330000000000004</v>
      </c>
      <c r="D730" s="11">
        <v>0.91</v>
      </c>
      <c r="E730" s="11">
        <v>15.7</v>
      </c>
      <c r="F730" s="4">
        <f t="shared" si="158"/>
        <v>1931.1249999999454</v>
      </c>
      <c r="G730" s="22">
        <f>G729*11/12+G741*1/12</f>
        <v>3.3683333333333327</v>
      </c>
      <c r="H730" s="4">
        <f t="shared" si="155"/>
        <v>333.8114649681529</v>
      </c>
      <c r="I730" s="4">
        <f t="shared" si="156"/>
        <v>18.501306369426754</v>
      </c>
      <c r="J730" s="33">
        <f t="shared" si="159"/>
        <v>7616.4692770122792</v>
      </c>
      <c r="K730" s="4">
        <f t="shared" si="160"/>
        <v>17.660955414012744</v>
      </c>
      <c r="L730" s="33">
        <f t="shared" si="157"/>
        <v>402.96436291169624</v>
      </c>
      <c r="M730" s="15">
        <f t="shared" si="149"/>
        <v>18.161492436976094</v>
      </c>
      <c r="N730" s="6"/>
      <c r="O730" s="7">
        <f t="shared" si="150"/>
        <v>21.955007167462437</v>
      </c>
      <c r="P730" s="7"/>
      <c r="Q730" s="46">
        <f t="shared" si="151"/>
        <v>5.6344747348846605E-3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c r="A731" s="1">
        <v>1931.03</v>
      </c>
      <c r="B731" s="11">
        <v>17.53</v>
      </c>
      <c r="C731" s="4">
        <v>0.94</v>
      </c>
      <c r="D731" s="11">
        <v>0.88</v>
      </c>
      <c r="E731" s="11">
        <v>15.6</v>
      </c>
      <c r="F731" s="4">
        <f t="shared" si="158"/>
        <v>1931.2083333332787</v>
      </c>
      <c r="G731" s="22">
        <f>G729*10/12+G741*2/12</f>
        <v>3.3966666666666665</v>
      </c>
      <c r="H731" s="4">
        <f t="shared" si="155"/>
        <v>342.39685897435908</v>
      </c>
      <c r="I731" s="4">
        <f t="shared" si="156"/>
        <v>18.360128205128206</v>
      </c>
      <c r="J731" s="33">
        <f t="shared" si="159"/>
        <v>7847.269225878711</v>
      </c>
      <c r="K731" s="4">
        <f t="shared" si="160"/>
        <v>17.18820512820513</v>
      </c>
      <c r="L731" s="33">
        <f t="shared" si="157"/>
        <v>393.93022925118453</v>
      </c>
      <c r="M731" s="15">
        <f t="shared" si="149"/>
        <v>18.579561032791293</v>
      </c>
      <c r="N731" s="6"/>
      <c r="O731" s="7">
        <f t="shared" si="150"/>
        <v>22.489225916378572</v>
      </c>
      <c r="P731" s="7"/>
      <c r="Q731" s="46">
        <f t="shared" si="151"/>
        <v>4.0196372856970072E-3</v>
      </c>
      <c r="R731" s="22">
        <f t="shared" si="161"/>
        <v>1.0004511098145998</v>
      </c>
      <c r="S731" s="22">
        <f t="shared" si="162"/>
        <v>9.7802759855998271</v>
      </c>
      <c r="T731" s="39">
        <f t="shared" si="152"/>
        <v>9.3583552266789383E-3</v>
      </c>
      <c r="U731" s="39">
        <f t="shared" si="153"/>
        <v>5.0216361408996768E-2</v>
      </c>
      <c r="V731" s="39">
        <f t="shared" si="154"/>
        <v>-4.085800618231783E-2</v>
      </c>
      <c r="Y731" s="37"/>
      <c r="Z731" s="37"/>
    </row>
    <row r="732" spans="1:26">
      <c r="A732" s="1">
        <v>1931.04</v>
      </c>
      <c r="B732" s="11">
        <v>15.86</v>
      </c>
      <c r="C732" s="4">
        <v>0.92669999999999997</v>
      </c>
      <c r="D732" s="11">
        <v>0.85</v>
      </c>
      <c r="E732" s="11">
        <v>15.5</v>
      </c>
      <c r="F732" s="4">
        <f t="shared" si="158"/>
        <v>1931.2916666666119</v>
      </c>
      <c r="G732" s="22">
        <f>G729*9/12+G741*3/12</f>
        <v>3.4249999999999998</v>
      </c>
      <c r="H732" s="4">
        <f t="shared" si="155"/>
        <v>311.77690322580645</v>
      </c>
      <c r="I732" s="4">
        <f t="shared" si="156"/>
        <v>18.217128387096775</v>
      </c>
      <c r="J732" s="33">
        <f t="shared" si="159"/>
        <v>7180.2942292443004</v>
      </c>
      <c r="K732" s="4">
        <f t="shared" si="160"/>
        <v>16.709354838709679</v>
      </c>
      <c r="L732" s="33">
        <f t="shared" si="157"/>
        <v>384.82030862910824</v>
      </c>
      <c r="M732" s="15">
        <f t="shared" si="149"/>
        <v>16.872315331609666</v>
      </c>
      <c r="N732" s="6"/>
      <c r="O732" s="7">
        <f t="shared" si="150"/>
        <v>20.459812584802645</v>
      </c>
      <c r="P732" s="7"/>
      <c r="Q732" s="46">
        <f t="shared" si="151"/>
        <v>9.6311143517871026E-3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c r="A733" s="1">
        <v>1931.05</v>
      </c>
      <c r="B733" s="11">
        <v>14.33</v>
      </c>
      <c r="C733" s="4">
        <v>0.9133</v>
      </c>
      <c r="D733" s="11">
        <v>0.82</v>
      </c>
      <c r="E733" s="11">
        <v>15.3</v>
      </c>
      <c r="F733" s="4">
        <f t="shared" si="158"/>
        <v>1931.3749999999452</v>
      </c>
      <c r="G733" s="22">
        <f>G729*8/12+G741*4/12</f>
        <v>3.4533333333333331</v>
      </c>
      <c r="H733" s="4">
        <f t="shared" si="155"/>
        <v>285.38241830065363</v>
      </c>
      <c r="I733" s="4">
        <f t="shared" si="156"/>
        <v>18.18839934640523</v>
      </c>
      <c r="J733" s="33">
        <f t="shared" si="159"/>
        <v>6607.3300539911079</v>
      </c>
      <c r="K733" s="4">
        <f t="shared" si="160"/>
        <v>16.33032679738562</v>
      </c>
      <c r="L733" s="33">
        <f t="shared" si="157"/>
        <v>378.08867022140316</v>
      </c>
      <c r="M733" s="15">
        <f t="shared" si="149"/>
        <v>15.401539999110113</v>
      </c>
      <c r="N733" s="6"/>
      <c r="O733" s="7">
        <f t="shared" si="150"/>
        <v>18.720726910122224</v>
      </c>
      <c r="P733" s="7"/>
      <c r="Q733" s="46">
        <f t="shared" si="151"/>
        <v>1.5929703538700615E-2</v>
      </c>
      <c r="R733" s="22">
        <f t="shared" si="161"/>
        <v>1.0005046668276012</v>
      </c>
      <c r="S733" s="22">
        <f t="shared" si="162"/>
        <v>9.9813122941178651</v>
      </c>
      <c r="T733" s="39">
        <f t="shared" si="152"/>
        <v>2.1161915537703635E-2</v>
      </c>
      <c r="U733" s="39">
        <f t="shared" si="153"/>
        <v>4.6179312085233848E-2</v>
      </c>
      <c r="V733" s="39">
        <f t="shared" si="154"/>
        <v>-2.5017396547530213E-2</v>
      </c>
      <c r="Y733" s="37"/>
      <c r="Z733" s="37"/>
    </row>
    <row r="734" spans="1:26">
      <c r="A734" s="1">
        <v>1931.06</v>
      </c>
      <c r="B734" s="11">
        <v>13.87</v>
      </c>
      <c r="C734" s="4">
        <v>0.9</v>
      </c>
      <c r="D734" s="11">
        <v>0.79</v>
      </c>
      <c r="E734" s="11">
        <v>15.1</v>
      </c>
      <c r="F734" s="4">
        <f t="shared" si="158"/>
        <v>1931.4583333332785</v>
      </c>
      <c r="G734" s="22">
        <f>G729*7/12+G741*5/12</f>
        <v>3.4816666666666665</v>
      </c>
      <c r="H734" s="4">
        <f t="shared" si="155"/>
        <v>279.88006622516559</v>
      </c>
      <c r="I734" s="4">
        <f t="shared" si="156"/>
        <v>18.160927152317885</v>
      </c>
      <c r="J734" s="33">
        <f t="shared" si="159"/>
        <v>6514.975896093787</v>
      </c>
      <c r="K734" s="4">
        <f t="shared" si="160"/>
        <v>15.9412582781457</v>
      </c>
      <c r="L734" s="33">
        <f t="shared" si="157"/>
        <v>371.0764930002951</v>
      </c>
      <c r="M734" s="15">
        <f t="shared" si="149"/>
        <v>15.062476074643252</v>
      </c>
      <c r="N734" s="6"/>
      <c r="O734" s="7">
        <f t="shared" si="150"/>
        <v>18.355604584013694</v>
      </c>
      <c r="P734" s="7"/>
      <c r="Q734" s="46">
        <f t="shared" si="151"/>
        <v>1.6369824995931731E-2</v>
      </c>
      <c r="R734" s="22">
        <f t="shared" si="161"/>
        <v>1.0005314365839755</v>
      </c>
      <c r="S734" s="22">
        <f t="shared" si="162"/>
        <v>10.118619061544909</v>
      </c>
      <c r="T734" s="39">
        <f t="shared" si="152"/>
        <v>2.4611829397280571E-2</v>
      </c>
      <c r="U734" s="39">
        <f t="shared" si="153"/>
        <v>4.2387777931171877E-2</v>
      </c>
      <c r="V734" s="39">
        <f t="shared" si="154"/>
        <v>-1.7775948533891306E-2</v>
      </c>
      <c r="Y734" s="37"/>
      <c r="Z734" s="37"/>
    </row>
    <row r="735" spans="1:26">
      <c r="A735" s="1">
        <v>1931.07</v>
      </c>
      <c r="B735" s="11">
        <v>14.33</v>
      </c>
      <c r="C735" s="4">
        <v>0.88670000000000004</v>
      </c>
      <c r="D735" s="11">
        <v>0.76</v>
      </c>
      <c r="E735" s="11">
        <v>15.1</v>
      </c>
      <c r="F735" s="4">
        <f t="shared" si="158"/>
        <v>1931.5416666666117</v>
      </c>
      <c r="G735" s="22">
        <f>G729*6/12+G741*6/12</f>
        <v>3.51</v>
      </c>
      <c r="H735" s="4">
        <f t="shared" si="155"/>
        <v>289.16231788079477</v>
      </c>
      <c r="I735" s="4">
        <f t="shared" si="156"/>
        <v>17.89254900662252</v>
      </c>
      <c r="J735" s="33">
        <f t="shared" si="159"/>
        <v>6765.7539306618264</v>
      </c>
      <c r="K735" s="4">
        <f t="shared" si="160"/>
        <v>15.335894039735102</v>
      </c>
      <c r="L735" s="33">
        <f t="shared" si="157"/>
        <v>358.82574928841507</v>
      </c>
      <c r="M735" s="15">
        <f t="shared" si="149"/>
        <v>15.516750095516322</v>
      </c>
      <c r="N735" s="6"/>
      <c r="O735" s="7">
        <f t="shared" si="150"/>
        <v>18.955242288187456</v>
      </c>
      <c r="P735" s="7"/>
      <c r="Q735" s="46">
        <f t="shared" si="151"/>
        <v>1.3585027838757292E-2</v>
      </c>
      <c r="R735" s="22">
        <f t="shared" si="161"/>
        <v>1.0005582005233711</v>
      </c>
      <c r="S735" s="22">
        <f t="shared" si="162"/>
        <v>10.123996465893525</v>
      </c>
      <c r="T735" s="39">
        <f t="shared" si="152"/>
        <v>2.6437859148649379E-2</v>
      </c>
      <c r="U735" s="39">
        <f t="shared" si="153"/>
        <v>4.2125786651003194E-2</v>
      </c>
      <c r="V735" s="39">
        <f t="shared" si="154"/>
        <v>-1.5687927502353816E-2</v>
      </c>
      <c r="Y735" s="37"/>
      <c r="Z735" s="37"/>
    </row>
    <row r="736" spans="1:26">
      <c r="A736" s="1">
        <v>1931.08</v>
      </c>
      <c r="B736" s="11">
        <v>13.9</v>
      </c>
      <c r="C736" s="4">
        <v>0.87329999999999997</v>
      </c>
      <c r="D736" s="11">
        <v>0.73</v>
      </c>
      <c r="E736" s="11">
        <v>15.1</v>
      </c>
      <c r="F736" s="4">
        <f t="shared" si="158"/>
        <v>1931.624999999945</v>
      </c>
      <c r="G736" s="22">
        <f>G729*5/12+G741*7/12</f>
        <v>3.5383333333333336</v>
      </c>
      <c r="H736" s="4">
        <f t="shared" si="155"/>
        <v>280.48543046357622</v>
      </c>
      <c r="I736" s="4">
        <f t="shared" si="156"/>
        <v>17.622152980132451</v>
      </c>
      <c r="J736" s="33">
        <f t="shared" si="159"/>
        <v>6597.0940250176764</v>
      </c>
      <c r="K736" s="4">
        <f t="shared" si="160"/>
        <v>14.730529801324506</v>
      </c>
      <c r="L736" s="33">
        <f t="shared" si="157"/>
        <v>346.46608908366215</v>
      </c>
      <c r="M736" s="15">
        <f t="shared" si="149"/>
        <v>15.006276602886548</v>
      </c>
      <c r="N736" s="6"/>
      <c r="O736" s="7">
        <f t="shared" si="150"/>
        <v>18.380525991208906</v>
      </c>
      <c r="P736" s="7"/>
      <c r="Q736" s="46">
        <f t="shared" si="151"/>
        <v>1.5493991974094151E-2</v>
      </c>
      <c r="R736" s="22">
        <f t="shared" si="161"/>
        <v>1.0005849586580824</v>
      </c>
      <c r="S736" s="22">
        <f t="shared" si="162"/>
        <v>10.129647686019393</v>
      </c>
      <c r="T736" s="39">
        <f t="shared" si="152"/>
        <v>2.7723308433181826E-2</v>
      </c>
      <c r="U736" s="39">
        <f t="shared" si="153"/>
        <v>4.0458580692494639E-2</v>
      </c>
      <c r="V736" s="39">
        <f t="shared" si="154"/>
        <v>-1.2735272259312813E-2</v>
      </c>
      <c r="Y736" s="37"/>
      <c r="Z736" s="37"/>
    </row>
    <row r="737" spans="1:26">
      <c r="A737" s="1">
        <v>1931.09</v>
      </c>
      <c r="B737" s="11">
        <v>11.83</v>
      </c>
      <c r="C737" s="4">
        <v>0.86</v>
      </c>
      <c r="D737" s="11">
        <v>0.7</v>
      </c>
      <c r="E737" s="11">
        <v>15</v>
      </c>
      <c r="F737" s="4">
        <f t="shared" si="158"/>
        <v>1931.7083333332782</v>
      </c>
      <c r="G737" s="22">
        <f>G729*4/12+G741*8/12</f>
        <v>3.5666666666666669</v>
      </c>
      <c r="H737" s="4">
        <f t="shared" si="155"/>
        <v>240.30673333333337</v>
      </c>
      <c r="I737" s="4">
        <f t="shared" si="156"/>
        <v>17.469466666666669</v>
      </c>
      <c r="J737" s="33">
        <f t="shared" si="159"/>
        <v>5686.3206341569421</v>
      </c>
      <c r="K737" s="4">
        <f t="shared" si="160"/>
        <v>14.219333333333335</v>
      </c>
      <c r="L737" s="33">
        <f t="shared" si="157"/>
        <v>336.46867657733384</v>
      </c>
      <c r="M737" s="15">
        <f t="shared" si="149"/>
        <v>12.817745261106888</v>
      </c>
      <c r="N737" s="6"/>
      <c r="O737" s="7">
        <f t="shared" si="150"/>
        <v>15.756886512834592</v>
      </c>
      <c r="P737" s="7"/>
      <c r="Q737" s="46">
        <f t="shared" si="151"/>
        <v>2.7053310824360369E-2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c r="A738" s="1">
        <v>1931.1</v>
      </c>
      <c r="B738" s="11">
        <v>10.25</v>
      </c>
      <c r="C738" s="4">
        <v>0.84670000000000001</v>
      </c>
      <c r="D738" s="11">
        <v>0.67</v>
      </c>
      <c r="E738" s="11">
        <v>14.9</v>
      </c>
      <c r="F738" s="4">
        <f t="shared" si="158"/>
        <v>1931.7916666666115</v>
      </c>
      <c r="G738" s="22">
        <f>G729*3/12+G741*9/12</f>
        <v>3.5950000000000002</v>
      </c>
      <c r="H738" s="4">
        <f t="shared" si="155"/>
        <v>209.60906040268461</v>
      </c>
      <c r="I738" s="4">
        <f t="shared" si="156"/>
        <v>17.314730872483224</v>
      </c>
      <c r="J738" s="33">
        <f t="shared" si="159"/>
        <v>4994.0718177696663</v>
      </c>
      <c r="K738" s="4">
        <f t="shared" si="160"/>
        <v>13.701275167785237</v>
      </c>
      <c r="L738" s="33">
        <f t="shared" si="157"/>
        <v>326.44176760055382</v>
      </c>
      <c r="M738" s="15">
        <f t="shared" si="149"/>
        <v>11.145926407660934</v>
      </c>
      <c r="N738" s="6"/>
      <c r="O738" s="7">
        <f t="shared" si="150"/>
        <v>13.764337388796358</v>
      </c>
      <c r="P738" s="7"/>
      <c r="Q738" s="46">
        <f t="shared" si="151"/>
        <v>3.7813566467066691E-2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c r="A739" s="1">
        <v>1931.11</v>
      </c>
      <c r="B739" s="11">
        <v>10.39</v>
      </c>
      <c r="C739" s="4">
        <v>0.83330000000000004</v>
      </c>
      <c r="D739" s="11">
        <v>0.64</v>
      </c>
      <c r="E739" s="11">
        <v>14.7</v>
      </c>
      <c r="F739" s="4">
        <f t="shared" si="158"/>
        <v>1931.8749999999447</v>
      </c>
      <c r="G739" s="22">
        <f>G729*2/12+G741*10/12</f>
        <v>3.6233333333333335</v>
      </c>
      <c r="H739" s="4">
        <f t="shared" si="155"/>
        <v>215.36278911564631</v>
      </c>
      <c r="I739" s="4">
        <f t="shared" si="156"/>
        <v>17.272551700680278</v>
      </c>
      <c r="J739" s="33">
        <f t="shared" si="159"/>
        <v>5165.4522818707565</v>
      </c>
      <c r="K739" s="4">
        <f t="shared" si="160"/>
        <v>13.265850340136058</v>
      </c>
      <c r="L739" s="33">
        <f t="shared" si="157"/>
        <v>318.17992881590806</v>
      </c>
      <c r="M739" s="15">
        <f t="shared" si="149"/>
        <v>11.415600295644676</v>
      </c>
      <c r="N739" s="6"/>
      <c r="O739" s="7">
        <f t="shared" si="150"/>
        <v>14.160676478302927</v>
      </c>
      <c r="P739" s="7"/>
      <c r="Q739" s="46">
        <f t="shared" si="151"/>
        <v>3.4645190862895046E-2</v>
      </c>
      <c r="R739" s="22">
        <f t="shared" si="161"/>
        <v>1.0006651983566295</v>
      </c>
      <c r="S739" s="22">
        <f t="shared" si="162"/>
        <v>10.424391053843564</v>
      </c>
      <c r="T739" s="39">
        <f t="shared" si="152"/>
        <v>4.2594783036157047E-2</v>
      </c>
      <c r="U739" s="39">
        <f t="shared" si="153"/>
        <v>3.3485331501043714E-2</v>
      </c>
      <c r="V739" s="39">
        <f t="shared" si="154"/>
        <v>9.1094515351133332E-3</v>
      </c>
      <c r="Y739" s="37"/>
      <c r="Z739" s="37"/>
    </row>
    <row r="740" spans="1:26">
      <c r="A740" s="1">
        <v>1931.12</v>
      </c>
      <c r="B740" s="11">
        <v>8.44</v>
      </c>
      <c r="C740" s="4">
        <v>0.82</v>
      </c>
      <c r="D740" s="11">
        <v>0.61</v>
      </c>
      <c r="E740" s="11">
        <v>14.6</v>
      </c>
      <c r="F740" s="4">
        <f t="shared" si="158"/>
        <v>1931.958333333278</v>
      </c>
      <c r="G740" s="22">
        <f>G729*1/12+G741*11/12</f>
        <v>3.6516666666666668</v>
      </c>
      <c r="H740" s="4">
        <f t="shared" si="155"/>
        <v>176.14164383561646</v>
      </c>
      <c r="I740" s="4">
        <f t="shared" si="156"/>
        <v>17.113287671232879</v>
      </c>
      <c r="J740" s="33">
        <f t="shared" si="159"/>
        <v>4258.9425456793297</v>
      </c>
      <c r="K740" s="4">
        <f t="shared" si="160"/>
        <v>12.730616438356167</v>
      </c>
      <c r="L740" s="33">
        <f t="shared" si="157"/>
        <v>307.81456787492789</v>
      </c>
      <c r="M740" s="15">
        <f t="shared" si="149"/>
        <v>9.3060328679683177</v>
      </c>
      <c r="N740" s="6"/>
      <c r="O740" s="7">
        <f t="shared" si="150"/>
        <v>11.613199088567853</v>
      </c>
      <c r="P740" s="7"/>
      <c r="Q740" s="46">
        <f t="shared" si="151"/>
        <v>5.4115164894184137E-2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c r="A741" s="1">
        <v>1932.01</v>
      </c>
      <c r="B741" s="11">
        <v>8.3000000000000007</v>
      </c>
      <c r="C741" s="4">
        <v>0.79330000000000001</v>
      </c>
      <c r="D741" s="11">
        <v>0.59330000000000005</v>
      </c>
      <c r="E741" s="11">
        <v>14.3</v>
      </c>
      <c r="F741" s="4">
        <f t="shared" si="158"/>
        <v>1932.0416666666113</v>
      </c>
      <c r="G741" s="22">
        <v>3.68</v>
      </c>
      <c r="H741" s="4">
        <f t="shared" si="155"/>
        <v>176.85384615384621</v>
      </c>
      <c r="I741" s="4">
        <f t="shared" si="156"/>
        <v>16.903392307692311</v>
      </c>
      <c r="J741" s="33">
        <f t="shared" si="159"/>
        <v>4310.2219778435829</v>
      </c>
      <c r="K741" s="4">
        <f t="shared" si="160"/>
        <v>12.641853846153849</v>
      </c>
      <c r="L741" s="33">
        <f t="shared" si="157"/>
        <v>308.10297583790333</v>
      </c>
      <c r="M741" s="15">
        <f t="shared" si="149"/>
        <v>9.3124064551778449</v>
      </c>
      <c r="N741" s="6"/>
      <c r="O741" s="7">
        <f t="shared" si="150"/>
        <v>11.690735613244437</v>
      </c>
      <c r="P741" s="7"/>
      <c r="Q741" s="46">
        <f t="shared" si="151"/>
        <v>5.4016982118525639E-2</v>
      </c>
      <c r="R741" s="22">
        <f t="shared" si="161"/>
        <v>1.0056289406128645</v>
      </c>
      <c r="S741" s="22">
        <f t="shared" si="162"/>
        <v>10.730530344250981</v>
      </c>
      <c r="T741" s="39">
        <f t="shared" si="152"/>
        <v>5.5908218810185373E-2</v>
      </c>
      <c r="U741" s="39">
        <f t="shared" si="153"/>
        <v>2.8153148068261746E-2</v>
      </c>
      <c r="V741" s="39">
        <f t="shared" si="154"/>
        <v>2.7755070741923626E-2</v>
      </c>
      <c r="Y741" s="37"/>
      <c r="Z741" s="37"/>
    </row>
    <row r="742" spans="1:26">
      <c r="A742" s="1">
        <v>1932.02</v>
      </c>
      <c r="B742" s="11">
        <v>8.23</v>
      </c>
      <c r="C742" s="4">
        <v>0.76670000000000005</v>
      </c>
      <c r="D742" s="11">
        <v>0.57669999999999999</v>
      </c>
      <c r="E742" s="11">
        <v>14.1</v>
      </c>
      <c r="F742" s="4">
        <f t="shared" si="158"/>
        <v>1932.1249999999445</v>
      </c>
      <c r="G742" s="22">
        <f>G741*11/12+G753*1/12</f>
        <v>3.6491666666666669</v>
      </c>
      <c r="H742" s="4">
        <f t="shared" si="155"/>
        <v>177.84971631205678</v>
      </c>
      <c r="I742" s="4">
        <f t="shared" si="156"/>
        <v>16.568332624113477</v>
      </c>
      <c r="J742" s="33">
        <f t="shared" si="159"/>
        <v>4368.1428031474134</v>
      </c>
      <c r="K742" s="4">
        <f t="shared" si="160"/>
        <v>12.462446099290782</v>
      </c>
      <c r="L742" s="33">
        <f t="shared" si="157"/>
        <v>306.08845134570021</v>
      </c>
      <c r="M742" s="15">
        <f t="shared" si="149"/>
        <v>9.3369322510084043</v>
      </c>
      <c r="N742" s="6"/>
      <c r="O742" s="7">
        <f t="shared" si="150"/>
        <v>11.788158853263372</v>
      </c>
      <c r="P742" s="7"/>
      <c r="Q742" s="46">
        <f t="shared" si="151"/>
        <v>5.2659080112653189E-2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c r="A743" s="1">
        <v>1932.03</v>
      </c>
      <c r="B743" s="11">
        <v>8.26</v>
      </c>
      <c r="C743" s="4">
        <v>0.74</v>
      </c>
      <c r="D743" s="11">
        <v>0.56000000000000005</v>
      </c>
      <c r="E743" s="11">
        <v>14</v>
      </c>
      <c r="F743" s="4">
        <f t="shared" si="158"/>
        <v>1932.2083333332778</v>
      </c>
      <c r="G743" s="22">
        <f>G741*10/12+G753*2/12</f>
        <v>3.6183333333333336</v>
      </c>
      <c r="H743" s="4">
        <f t="shared" si="155"/>
        <v>179.773</v>
      </c>
      <c r="I743" s="4">
        <f t="shared" si="156"/>
        <v>16.10557142857143</v>
      </c>
      <c r="J743" s="33">
        <f t="shared" si="159"/>
        <v>4448.3442100217253</v>
      </c>
      <c r="K743" s="4">
        <f t="shared" si="160"/>
        <v>12.188000000000002</v>
      </c>
      <c r="L743" s="33">
        <f t="shared" si="157"/>
        <v>301.58265830655773</v>
      </c>
      <c r="M743" s="15">
        <f t="shared" si="149"/>
        <v>9.413065028012209</v>
      </c>
      <c r="N743" s="6"/>
      <c r="O743" s="7">
        <f t="shared" si="150"/>
        <v>11.94742393315647</v>
      </c>
      <c r="P743" s="7"/>
      <c r="Q743" s="46">
        <f t="shared" si="151"/>
        <v>5.2571439292668713E-2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c r="A744" s="1">
        <v>1932.04</v>
      </c>
      <c r="B744" s="11">
        <v>6.28</v>
      </c>
      <c r="C744" s="4">
        <v>0.71330000000000005</v>
      </c>
      <c r="D744" s="11">
        <v>0.54330000000000001</v>
      </c>
      <c r="E744" s="11">
        <v>13.9</v>
      </c>
      <c r="F744" s="4">
        <f t="shared" si="158"/>
        <v>1932.291666666611</v>
      </c>
      <c r="G744" s="22">
        <f>G741*9/12+G753*3/12</f>
        <v>3.5875000000000004</v>
      </c>
      <c r="H744" s="4">
        <f t="shared" si="155"/>
        <v>137.66302158273382</v>
      </c>
      <c r="I744" s="4">
        <f t="shared" si="156"/>
        <v>15.636151798561153</v>
      </c>
      <c r="J744" s="33">
        <f t="shared" si="159"/>
        <v>3438.6073201667041</v>
      </c>
      <c r="K744" s="4">
        <f t="shared" si="160"/>
        <v>11.909605035971225</v>
      </c>
      <c r="L744" s="33">
        <f t="shared" si="157"/>
        <v>297.4833371093265</v>
      </c>
      <c r="M744" s="15">
        <f t="shared" si="149"/>
        <v>7.1922331961154855</v>
      </c>
      <c r="N744" s="6"/>
      <c r="O744" s="7">
        <f t="shared" si="150"/>
        <v>9.1947482135846048</v>
      </c>
      <c r="P744" s="7"/>
      <c r="Q744" s="46">
        <f t="shared" si="151"/>
        <v>8.4979257652761278E-2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c r="A745" s="1">
        <v>1932.05</v>
      </c>
      <c r="B745" s="11">
        <v>5.51</v>
      </c>
      <c r="C745" s="4">
        <v>0.68669999999999998</v>
      </c>
      <c r="D745" s="11">
        <v>0.52669999999999995</v>
      </c>
      <c r="E745" s="11">
        <v>13.7</v>
      </c>
      <c r="F745" s="4">
        <f t="shared" si="158"/>
        <v>1932.3749999999443</v>
      </c>
      <c r="G745" s="22">
        <f>G741*8/12+G753*4/12</f>
        <v>3.5566666666666666</v>
      </c>
      <c r="H745" s="4">
        <f t="shared" si="155"/>
        <v>122.54722627737227</v>
      </c>
      <c r="I745" s="4">
        <f t="shared" si="156"/>
        <v>15.272809489051099</v>
      </c>
      <c r="J745" s="33">
        <f t="shared" si="159"/>
        <v>3092.8292676136689</v>
      </c>
      <c r="K745" s="4">
        <f t="shared" si="160"/>
        <v>11.714269343065695</v>
      </c>
      <c r="L745" s="33">
        <f t="shared" si="157"/>
        <v>295.64304451036651</v>
      </c>
      <c r="M745" s="15">
        <f t="shared" si="149"/>
        <v>6.3908572898814437</v>
      </c>
      <c r="N745" s="6"/>
      <c r="O745" s="7">
        <f t="shared" si="150"/>
        <v>8.2363186649334068</v>
      </c>
      <c r="P745" s="7"/>
      <c r="Q745" s="46">
        <f t="shared" si="151"/>
        <v>0.10130033260620133</v>
      </c>
      <c r="R745" s="22">
        <f t="shared" si="161"/>
        <v>1.0055410365188449</v>
      </c>
      <c r="S745" s="22">
        <f t="shared" si="162"/>
        <v>11.453302965234942</v>
      </c>
      <c r="T745" s="39">
        <f t="shared" si="152"/>
        <v>7.7621177749994885E-2</v>
      </c>
      <c r="U745" s="39">
        <f t="shared" si="153"/>
        <v>1.8453711549973661E-2</v>
      </c>
      <c r="V745" s="39">
        <f t="shared" si="154"/>
        <v>5.9167466200021224E-2</v>
      </c>
      <c r="Y745" s="37"/>
      <c r="Z745" s="37"/>
    </row>
    <row r="746" spans="1:26">
      <c r="A746" s="1">
        <v>1932.06</v>
      </c>
      <c r="B746" s="11">
        <v>4.7699999999999996</v>
      </c>
      <c r="C746" s="4">
        <v>0.66</v>
      </c>
      <c r="D746" s="11">
        <v>0.51</v>
      </c>
      <c r="E746" s="11">
        <v>13.6</v>
      </c>
      <c r="F746" s="4">
        <f t="shared" si="158"/>
        <v>1932.4583333332776</v>
      </c>
      <c r="G746" s="22">
        <f>G741*7/12+G753*5/12</f>
        <v>3.5258333333333338</v>
      </c>
      <c r="H746" s="4">
        <f t="shared" si="155"/>
        <v>106.86904411764706</v>
      </c>
      <c r="I746" s="4">
        <f t="shared" si="156"/>
        <v>14.786911764705884</v>
      </c>
      <c r="J746" s="33">
        <f t="shared" si="159"/>
        <v>2728.2447243305296</v>
      </c>
      <c r="K746" s="4">
        <f t="shared" si="160"/>
        <v>11.426250000000001</v>
      </c>
      <c r="L746" s="33">
        <f t="shared" si="157"/>
        <v>291.69912146930193</v>
      </c>
      <c r="M746" s="15">
        <f t="shared" si="149"/>
        <v>5.5650593715289647</v>
      </c>
      <c r="N746" s="6"/>
      <c r="O746" s="7">
        <f t="shared" si="150"/>
        <v>7.2376339262945937</v>
      </c>
      <c r="P746" s="7"/>
      <c r="Q746" s="46">
        <f t="shared" si="151"/>
        <v>0.12410976098602769</v>
      </c>
      <c r="R746" s="22">
        <f t="shared" si="161"/>
        <v>1.0055190791717696</v>
      </c>
      <c r="S746" s="22">
        <f t="shared" si="162"/>
        <v>11.601448239162194</v>
      </c>
      <c r="T746" s="39">
        <f t="shared" si="152"/>
        <v>9.7327764672307415E-2</v>
      </c>
      <c r="U746" s="39">
        <f t="shared" si="153"/>
        <v>1.7346825473075311E-2</v>
      </c>
      <c r="V746" s="39">
        <f t="shared" si="154"/>
        <v>7.9980939199232104E-2</v>
      </c>
      <c r="Y746" s="37"/>
      <c r="Z746" s="37"/>
    </row>
    <row r="747" spans="1:26">
      <c r="A747" s="1">
        <v>1932.07</v>
      </c>
      <c r="B747" s="11">
        <v>5.01</v>
      </c>
      <c r="C747" s="4">
        <v>0.63329999999999997</v>
      </c>
      <c r="D747" s="11">
        <v>0.49330000000000002</v>
      </c>
      <c r="E747" s="11">
        <v>13.6</v>
      </c>
      <c r="F747" s="4">
        <f t="shared" si="158"/>
        <v>1932.5416666666108</v>
      </c>
      <c r="G747" s="22">
        <f>G741*6/12+G753*6/12</f>
        <v>3.4950000000000001</v>
      </c>
      <c r="H747" s="4">
        <f t="shared" si="155"/>
        <v>112.24610294117649</v>
      </c>
      <c r="I747" s="4">
        <f t="shared" si="156"/>
        <v>14.188713970588237</v>
      </c>
      <c r="J747" s="33">
        <f t="shared" si="159"/>
        <v>2895.7000386210684</v>
      </c>
      <c r="K747" s="4">
        <f t="shared" si="160"/>
        <v>11.052096323529415</v>
      </c>
      <c r="L747" s="33">
        <f t="shared" si="157"/>
        <v>285.11952675684097</v>
      </c>
      <c r="M747" s="15">
        <f t="shared" si="149"/>
        <v>5.8387636718512006</v>
      </c>
      <c r="N747" s="6"/>
      <c r="O747" s="7">
        <f t="shared" si="150"/>
        <v>7.6548840141455994</v>
      </c>
      <c r="P747" s="7"/>
      <c r="Q747" s="46">
        <f t="shared" si="151"/>
        <v>0.11540991841757042</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c r="A748" s="1">
        <v>1932.08</v>
      </c>
      <c r="B748" s="11">
        <v>7.53</v>
      </c>
      <c r="C748" s="4">
        <v>0.60670000000000002</v>
      </c>
      <c r="D748" s="11">
        <v>0.47670000000000001</v>
      </c>
      <c r="E748" s="11">
        <v>13.5</v>
      </c>
      <c r="F748" s="4">
        <f t="shared" si="158"/>
        <v>1932.6249999999441</v>
      </c>
      <c r="G748" s="22">
        <f>G741*5/12+G753*7/12</f>
        <v>3.4641666666666668</v>
      </c>
      <c r="H748" s="4">
        <f t="shared" si="155"/>
        <v>169.95488888888892</v>
      </c>
      <c r="I748" s="4">
        <f t="shared" si="156"/>
        <v>13.693443703703705</v>
      </c>
      <c r="J748" s="33">
        <f t="shared" si="159"/>
        <v>4413.8968521770576</v>
      </c>
      <c r="K748" s="4">
        <f t="shared" si="160"/>
        <v>10.759295555555557</v>
      </c>
      <c r="L748" s="33">
        <f t="shared" si="157"/>
        <v>279.42956566172688</v>
      </c>
      <c r="M748" s="15">
        <f t="shared" si="149"/>
        <v>8.8346532051812101</v>
      </c>
      <c r="N748" s="6"/>
      <c r="O748" s="7">
        <f t="shared" si="150"/>
        <v>11.631377927995505</v>
      </c>
      <c r="P748" s="7"/>
      <c r="Q748" s="46">
        <f t="shared" si="151"/>
        <v>5.8089853396922991E-2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c r="A749" s="1">
        <v>1932.09</v>
      </c>
      <c r="B749" s="11">
        <v>8.26</v>
      </c>
      <c r="C749" s="4">
        <v>0.57999999999999996</v>
      </c>
      <c r="D749" s="11">
        <v>0.46</v>
      </c>
      <c r="E749" s="11">
        <v>13.4</v>
      </c>
      <c r="F749" s="4">
        <f t="shared" si="158"/>
        <v>1932.7083333332773</v>
      </c>
      <c r="G749" s="22">
        <f>G741*4/12+G753*8/12</f>
        <v>3.4333333333333336</v>
      </c>
      <c r="H749" s="4">
        <f t="shared" si="155"/>
        <v>187.82253731343283</v>
      </c>
      <c r="I749" s="4">
        <f t="shared" si="156"/>
        <v>13.188507462686569</v>
      </c>
      <c r="J749" s="33">
        <f t="shared" si="159"/>
        <v>4906.4806017949013</v>
      </c>
      <c r="K749" s="4">
        <f t="shared" si="160"/>
        <v>10.459850746268659</v>
      </c>
      <c r="L749" s="33">
        <f t="shared" si="157"/>
        <v>273.2422611169074</v>
      </c>
      <c r="M749" s="15">
        <f t="shared" si="149"/>
        <v>9.7611685640637074</v>
      </c>
      <c r="N749" s="6"/>
      <c r="O749" s="7">
        <f t="shared" si="150"/>
        <v>12.893505025072661</v>
      </c>
      <c r="P749" s="7"/>
      <c r="Q749" s="46">
        <f t="shared" si="151"/>
        <v>4.6926287026324988E-2</v>
      </c>
      <c r="R749" s="22">
        <f t="shared" si="161"/>
        <v>1.0054532522299842</v>
      </c>
      <c r="S749" s="22">
        <f t="shared" si="162"/>
        <v>11.969853218999802</v>
      </c>
      <c r="T749" s="39">
        <f t="shared" si="152"/>
        <v>3.9679126868177983E-2</v>
      </c>
      <c r="U749" s="39">
        <f t="shared" si="153"/>
        <v>1.3536922209771429E-2</v>
      </c>
      <c r="V749" s="39">
        <f t="shared" si="154"/>
        <v>2.6142204658406554E-2</v>
      </c>
      <c r="Y749" s="37"/>
      <c r="Z749" s="37"/>
    </row>
    <row r="750" spans="1:26">
      <c r="A750" s="1">
        <v>1932.1</v>
      </c>
      <c r="B750" s="11">
        <v>7.12</v>
      </c>
      <c r="C750" s="4">
        <v>0.55330000000000001</v>
      </c>
      <c r="D750" s="11">
        <v>0.44330000000000003</v>
      </c>
      <c r="E750" s="11">
        <v>13.3</v>
      </c>
      <c r="F750" s="4">
        <f t="shared" si="158"/>
        <v>1932.7916666666106</v>
      </c>
      <c r="G750" s="22">
        <f>G741*3/12+G753*9/12</f>
        <v>3.4024999999999999</v>
      </c>
      <c r="H750" s="4">
        <f t="shared" si="155"/>
        <v>163.11759398496244</v>
      </c>
      <c r="I750" s="4">
        <f t="shared" si="156"/>
        <v>12.675978195488723</v>
      </c>
      <c r="J750" s="33">
        <f t="shared" si="159"/>
        <v>4288.7088648376512</v>
      </c>
      <c r="K750" s="4">
        <f t="shared" si="160"/>
        <v>10.155903007518798</v>
      </c>
      <c r="L750" s="33">
        <f t="shared" si="157"/>
        <v>267.02031457619813</v>
      </c>
      <c r="M750" s="15">
        <f t="shared" si="149"/>
        <v>8.4786066076890805</v>
      </c>
      <c r="N750" s="6"/>
      <c r="O750" s="7">
        <f t="shared" si="150"/>
        <v>11.242814157261988</v>
      </c>
      <c r="P750" s="7"/>
      <c r="Q750" s="46">
        <f t="shared" si="151"/>
        <v>6.141159533027668E-2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c r="A751" s="1">
        <v>1932.11</v>
      </c>
      <c r="B751" s="11">
        <v>7.05</v>
      </c>
      <c r="C751" s="4">
        <v>0.52669999999999995</v>
      </c>
      <c r="D751" s="11">
        <v>0.42670000000000002</v>
      </c>
      <c r="E751" s="11">
        <v>13.2</v>
      </c>
      <c r="F751" s="4">
        <f t="shared" si="158"/>
        <v>1932.8749999999438</v>
      </c>
      <c r="G751" s="22">
        <f>G741*2/12+G753*10/12</f>
        <v>3.3716666666666666</v>
      </c>
      <c r="H751" s="4">
        <f t="shared" si="155"/>
        <v>162.73750000000001</v>
      </c>
      <c r="I751" s="4">
        <f t="shared" si="156"/>
        <v>12.157991666666668</v>
      </c>
      <c r="J751" s="33">
        <f t="shared" si="159"/>
        <v>4305.353675354484</v>
      </c>
      <c r="K751" s="4">
        <f t="shared" si="160"/>
        <v>9.8496583333333358</v>
      </c>
      <c r="L751" s="33">
        <f t="shared" si="157"/>
        <v>260.58076784024945</v>
      </c>
      <c r="M751" s="15">
        <f t="shared" si="149"/>
        <v>8.4633095671228933</v>
      </c>
      <c r="N751" s="6"/>
      <c r="O751" s="7">
        <f t="shared" si="150"/>
        <v>11.262911076993211</v>
      </c>
      <c r="P751" s="7"/>
      <c r="Q751" s="46">
        <f t="shared" si="151"/>
        <v>6.0612686165571535E-2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c r="A752" s="1">
        <v>1932.12</v>
      </c>
      <c r="B752" s="11">
        <v>6.82</v>
      </c>
      <c r="C752" s="4">
        <v>0.5</v>
      </c>
      <c r="D752" s="11">
        <v>0.41</v>
      </c>
      <c r="E752" s="11">
        <v>13.1</v>
      </c>
      <c r="F752" s="4">
        <f t="shared" si="158"/>
        <v>1932.9583333332771</v>
      </c>
      <c r="G752" s="22">
        <f>G741*1/12+G753*11/12</f>
        <v>3.3408333333333338</v>
      </c>
      <c r="H752" s="4">
        <f t="shared" si="155"/>
        <v>158.6300763358779</v>
      </c>
      <c r="I752" s="4">
        <f t="shared" si="156"/>
        <v>11.629770992366414</v>
      </c>
      <c r="J752" s="33">
        <f t="shared" si="159"/>
        <v>4222.3280146343686</v>
      </c>
      <c r="K752" s="4">
        <f t="shared" si="160"/>
        <v>9.5364122137404586</v>
      </c>
      <c r="L752" s="33">
        <f t="shared" si="157"/>
        <v>253.83496862171421</v>
      </c>
      <c r="M752" s="15">
        <f t="shared" si="149"/>
        <v>8.2570739991006779</v>
      </c>
      <c r="N752" s="6"/>
      <c r="O752" s="7">
        <f t="shared" si="150"/>
        <v>11.026422344303814</v>
      </c>
      <c r="P752" s="7"/>
      <c r="Q752" s="46">
        <f t="shared" si="151"/>
        <v>6.2551431453469142E-2</v>
      </c>
      <c r="R752" s="22">
        <f t="shared" si="161"/>
        <v>1.0053874933021107</v>
      </c>
      <c r="S752" s="22">
        <f t="shared" si="162"/>
        <v>12.444560583911183</v>
      </c>
      <c r="T752" s="39">
        <f t="shared" si="152"/>
        <v>6.4342065904339218E-2</v>
      </c>
      <c r="U752" s="39">
        <f t="shared" si="153"/>
        <v>7.7860255456307925E-3</v>
      </c>
      <c r="V752" s="39">
        <f t="shared" si="154"/>
        <v>5.6556040358708426E-2</v>
      </c>
      <c r="Y752" s="37"/>
      <c r="Z752" s="37"/>
    </row>
    <row r="753" spans="1:26">
      <c r="A753" s="1">
        <v>1933.01</v>
      </c>
      <c r="B753" s="11">
        <v>7.09</v>
      </c>
      <c r="C753" s="4">
        <v>0.495</v>
      </c>
      <c r="D753" s="11">
        <v>0.41249999999999998</v>
      </c>
      <c r="E753" s="11">
        <v>12.9</v>
      </c>
      <c r="F753" s="4">
        <f t="shared" si="158"/>
        <v>1933.0416666666104</v>
      </c>
      <c r="G753" s="22">
        <v>3.31</v>
      </c>
      <c r="H753" s="4">
        <f t="shared" si="155"/>
        <v>167.46689922480621</v>
      </c>
      <c r="I753" s="4">
        <f t="shared" si="156"/>
        <v>11.691976744186046</v>
      </c>
      <c r="J753" s="33">
        <f t="shared" si="159"/>
        <v>4483.4759163897052</v>
      </c>
      <c r="K753" s="4">
        <f t="shared" si="160"/>
        <v>9.7433139534883733</v>
      </c>
      <c r="L753" s="33">
        <f t="shared" si="157"/>
        <v>260.85103180687639</v>
      </c>
      <c r="M753" s="15">
        <f t="shared" si="149"/>
        <v>8.7280461628135271</v>
      </c>
      <c r="N753" s="6"/>
      <c r="O753" s="7">
        <f t="shared" si="150"/>
        <v>11.691967993175687</v>
      </c>
      <c r="P753" s="7"/>
      <c r="Q753" s="46">
        <f t="shared" si="151"/>
        <v>5.5403850574037329E-2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c r="A754" s="1">
        <v>1933.02</v>
      </c>
      <c r="B754" s="11">
        <v>6.25</v>
      </c>
      <c r="C754" s="4">
        <v>0.49</v>
      </c>
      <c r="D754" s="11">
        <v>0.41499999999999998</v>
      </c>
      <c r="E754" s="11">
        <v>12.7</v>
      </c>
      <c r="F754" s="4">
        <f t="shared" si="158"/>
        <v>1933.1249999999436</v>
      </c>
      <c r="G754" s="22">
        <f>G753*11/12+G765*1/12</f>
        <v>3.2941666666666674</v>
      </c>
      <c r="H754" s="4">
        <f t="shared" si="155"/>
        <v>149.95078740157484</v>
      </c>
      <c r="I754" s="4">
        <f t="shared" si="156"/>
        <v>11.756141732283467</v>
      </c>
      <c r="J754" s="33">
        <f t="shared" si="159"/>
        <v>4040.7573792285725</v>
      </c>
      <c r="K754" s="4">
        <f t="shared" si="160"/>
        <v>9.9567322834645697</v>
      </c>
      <c r="L754" s="33">
        <f t="shared" si="157"/>
        <v>268.30628998077719</v>
      </c>
      <c r="M754" s="15">
        <f t="shared" si="149"/>
        <v>7.8260517513165944</v>
      </c>
      <c r="N754" s="6"/>
      <c r="O754" s="7">
        <f t="shared" si="150"/>
        <v>10.523079525637064</v>
      </c>
      <c r="P754" s="7"/>
      <c r="Q754" s="46">
        <f t="shared" si="151"/>
        <v>6.7246747628507519E-2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c r="A755" s="1">
        <v>1933.03</v>
      </c>
      <c r="B755" s="11">
        <v>6.23</v>
      </c>
      <c r="C755" s="4">
        <v>0.48499999999999999</v>
      </c>
      <c r="D755" s="11">
        <v>0.41749999999999998</v>
      </c>
      <c r="E755" s="11">
        <v>12.6</v>
      </c>
      <c r="F755" s="4">
        <f t="shared" si="158"/>
        <v>1933.2083333332769</v>
      </c>
      <c r="G755" s="22">
        <f>G753*10/12+G765*2/12</f>
        <v>3.2783333333333333</v>
      </c>
      <c r="H755" s="4">
        <f t="shared" si="155"/>
        <v>150.65722222222226</v>
      </c>
      <c r="I755" s="4">
        <f t="shared" si="156"/>
        <v>11.728531746031747</v>
      </c>
      <c r="J755" s="33">
        <f t="shared" si="159"/>
        <v>4086.131450053635</v>
      </c>
      <c r="K755" s="4">
        <f t="shared" si="160"/>
        <v>10.096210317460319</v>
      </c>
      <c r="L755" s="33">
        <f t="shared" si="157"/>
        <v>273.82983633987038</v>
      </c>
      <c r="M755" s="15">
        <f t="shared" si="149"/>
        <v>7.8746813229431663</v>
      </c>
      <c r="N755" s="6"/>
      <c r="O755" s="7">
        <f t="shared" si="150"/>
        <v>10.62679050390456</v>
      </c>
      <c r="P755" s="7"/>
      <c r="Q755" s="46">
        <f t="shared" si="151"/>
        <v>6.5847590379326304E-2</v>
      </c>
      <c r="R755" s="22">
        <f t="shared" si="161"/>
        <v>1.0040718590262971</v>
      </c>
      <c r="S755" s="22">
        <f t="shared" si="162"/>
        <v>13.114725607436442</v>
      </c>
      <c r="T755" s="39">
        <f t="shared" si="152"/>
        <v>8.3664740445822172E-2</v>
      </c>
      <c r="U755" s="39">
        <f t="shared" si="153"/>
        <v>1.346936196712667E-3</v>
      </c>
      <c r="V755" s="39">
        <f t="shared" si="154"/>
        <v>8.2317804249109505E-2</v>
      </c>
      <c r="Y755" s="37"/>
      <c r="Z755" s="37"/>
    </row>
    <row r="756" spans="1:26">
      <c r="A756" s="1">
        <v>1933.04</v>
      </c>
      <c r="B756" s="11">
        <v>6.89</v>
      </c>
      <c r="C756" s="4">
        <v>0.48</v>
      </c>
      <c r="D756" s="11">
        <v>0.42</v>
      </c>
      <c r="E756" s="11">
        <v>12.6</v>
      </c>
      <c r="F756" s="4">
        <f t="shared" si="158"/>
        <v>1933.2916666666101</v>
      </c>
      <c r="G756" s="22">
        <f>G753*9/12+G765*3/12</f>
        <v>3.2624999999999997</v>
      </c>
      <c r="H756" s="4">
        <f t="shared" si="155"/>
        <v>166.61769841269845</v>
      </c>
      <c r="I756" s="4">
        <f t="shared" si="156"/>
        <v>11.60761904761905</v>
      </c>
      <c r="J756" s="33">
        <f t="shared" si="159"/>
        <v>4545.2473433180885</v>
      </c>
      <c r="K756" s="4">
        <f t="shared" si="160"/>
        <v>10.156666666666668</v>
      </c>
      <c r="L756" s="33">
        <f t="shared" si="157"/>
        <v>277.06877854769186</v>
      </c>
      <c r="M756" s="15">
        <f t="shared" si="149"/>
        <v>8.7231016460681108</v>
      </c>
      <c r="N756" s="6"/>
      <c r="O756" s="7">
        <f t="shared" si="150"/>
        <v>11.805335595835261</v>
      </c>
      <c r="P756" s="7"/>
      <c r="Q756" s="46">
        <f t="shared" si="151"/>
        <v>5.3078308378454668E-2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c r="A757" s="1">
        <v>1933.05</v>
      </c>
      <c r="B757" s="11">
        <v>8.8699999999999992</v>
      </c>
      <c r="C757" s="4">
        <v>0.47499999999999998</v>
      </c>
      <c r="D757" s="11">
        <v>0.42249999999999999</v>
      </c>
      <c r="E757" s="11">
        <v>12.6</v>
      </c>
      <c r="F757" s="4">
        <f t="shared" si="158"/>
        <v>1933.3749999999434</v>
      </c>
      <c r="G757" s="22">
        <f>G753*8/12+G765*4/12</f>
        <v>3.2466666666666666</v>
      </c>
      <c r="H757" s="4">
        <f t="shared" si="155"/>
        <v>214.499126984127</v>
      </c>
      <c r="I757" s="4">
        <f t="shared" si="156"/>
        <v>11.486706349206351</v>
      </c>
      <c r="J757" s="33">
        <f t="shared" si="159"/>
        <v>5877.541360798904</v>
      </c>
      <c r="K757" s="4">
        <f t="shared" si="160"/>
        <v>10.217123015873018</v>
      </c>
      <c r="L757" s="33">
        <f t="shared" si="157"/>
        <v>279.96180664459268</v>
      </c>
      <c r="M757" s="15">
        <f t="shared" si="149"/>
        <v>11.249651251932439</v>
      </c>
      <c r="N757" s="6"/>
      <c r="O757" s="7">
        <f t="shared" si="150"/>
        <v>15.246808142532833</v>
      </c>
      <c r="P757" s="7"/>
      <c r="Q757" s="46">
        <f t="shared" si="151"/>
        <v>2.7490163162586852E-2</v>
      </c>
      <c r="R757" s="22">
        <f t="shared" si="161"/>
        <v>1.0040474752078703</v>
      </c>
      <c r="S757" s="22">
        <f t="shared" si="162"/>
        <v>13.221585126317869</v>
      </c>
      <c r="T757" s="39">
        <f t="shared" si="152"/>
        <v>5.1536946445796206E-2</v>
      </c>
      <c r="U757" s="39">
        <f t="shared" si="153"/>
        <v>-7.9732999982817798E-4</v>
      </c>
      <c r="V757" s="39">
        <f t="shared" si="154"/>
        <v>5.2334276445624384E-2</v>
      </c>
      <c r="Y757" s="37"/>
      <c r="Z757" s="37"/>
    </row>
    <row r="758" spans="1:26">
      <c r="A758" s="1">
        <v>1933.06</v>
      </c>
      <c r="B758" s="11">
        <v>10.39</v>
      </c>
      <c r="C758" s="4">
        <v>0.47</v>
      </c>
      <c r="D758" s="11">
        <v>0.42499999999999999</v>
      </c>
      <c r="E758" s="11">
        <v>12.7</v>
      </c>
      <c r="F758" s="4">
        <f t="shared" si="158"/>
        <v>1933.4583333332766</v>
      </c>
      <c r="G758" s="22">
        <f>G753*7/12+G765*5/12</f>
        <v>3.2308333333333334</v>
      </c>
      <c r="H758" s="4">
        <f t="shared" si="155"/>
        <v>249.278188976378</v>
      </c>
      <c r="I758" s="4">
        <f t="shared" si="156"/>
        <v>11.276299212598426</v>
      </c>
      <c r="J758" s="33">
        <f t="shared" si="159"/>
        <v>6856.2793843636609</v>
      </c>
      <c r="K758" s="4">
        <f t="shared" si="160"/>
        <v>10.196653543307088</v>
      </c>
      <c r="L758" s="33">
        <f t="shared" si="157"/>
        <v>280.4541615355684</v>
      </c>
      <c r="M758" s="15">
        <f t="shared" si="149"/>
        <v>13.098875517269516</v>
      </c>
      <c r="N758" s="6"/>
      <c r="O758" s="7">
        <f t="shared" si="150"/>
        <v>17.765664123579917</v>
      </c>
      <c r="P758" s="7"/>
      <c r="Q758" s="46">
        <f t="shared" si="151"/>
        <v>1.5294045467209853E-2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c r="A759" s="1">
        <v>1933.07</v>
      </c>
      <c r="B759" s="11">
        <v>11.23</v>
      </c>
      <c r="C759" s="4">
        <v>0.46500000000000002</v>
      </c>
      <c r="D759" s="11">
        <v>0.42749999999999999</v>
      </c>
      <c r="E759" s="11">
        <v>13.1</v>
      </c>
      <c r="F759" s="4">
        <f t="shared" si="158"/>
        <v>1933.5416666666099</v>
      </c>
      <c r="G759" s="22">
        <f>G753*6/12+G765*6/12</f>
        <v>3.2149999999999999</v>
      </c>
      <c r="H759" s="4">
        <f t="shared" si="155"/>
        <v>261.20465648854969</v>
      </c>
      <c r="I759" s="4">
        <f t="shared" si="156"/>
        <v>10.815687022900764</v>
      </c>
      <c r="J759" s="33">
        <f t="shared" si="159"/>
        <v>7209.101297999101</v>
      </c>
      <c r="K759" s="4">
        <f t="shared" si="160"/>
        <v>9.9434541984732832</v>
      </c>
      <c r="L759" s="33">
        <f t="shared" si="157"/>
        <v>274.43373151332281</v>
      </c>
      <c r="M759" s="15">
        <f t="shared" si="149"/>
        <v>13.75430449387453</v>
      </c>
      <c r="N759" s="6"/>
      <c r="O759" s="7">
        <f t="shared" si="150"/>
        <v>18.66129596476301</v>
      </c>
      <c r="P759" s="7"/>
      <c r="Q759" s="46">
        <f t="shared" si="151"/>
        <v>1.3692183456504539E-2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c r="A760" s="1">
        <v>1933.08</v>
      </c>
      <c r="B760" s="11">
        <v>10.67</v>
      </c>
      <c r="C760" s="4">
        <v>0.46</v>
      </c>
      <c r="D760" s="11">
        <v>0.43</v>
      </c>
      <c r="E760" s="11">
        <v>13.2</v>
      </c>
      <c r="F760" s="4">
        <f t="shared" si="158"/>
        <v>1933.6249999999432</v>
      </c>
      <c r="G760" s="22">
        <f>G753*5/12+G765*7/12</f>
        <v>3.1991666666666667</v>
      </c>
      <c r="H760" s="4">
        <f t="shared" si="155"/>
        <v>246.29916666666671</v>
      </c>
      <c r="I760" s="4">
        <f t="shared" si="156"/>
        <v>10.618333333333336</v>
      </c>
      <c r="J760" s="33">
        <f t="shared" si="159"/>
        <v>6822.1398479377394</v>
      </c>
      <c r="K760" s="4">
        <f t="shared" si="160"/>
        <v>9.9258333333333351</v>
      </c>
      <c r="L760" s="33">
        <f t="shared" si="157"/>
        <v>274.93159649608509</v>
      </c>
      <c r="M760" s="15">
        <f t="shared" si="149"/>
        <v>12.999527050367734</v>
      </c>
      <c r="N760" s="6"/>
      <c r="O760" s="7">
        <f t="shared" si="150"/>
        <v>17.646361139482373</v>
      </c>
      <c r="P760" s="7"/>
      <c r="Q760" s="46">
        <f t="shared" si="151"/>
        <v>1.9380219800860909E-2</v>
      </c>
      <c r="R760" s="22">
        <f t="shared" si="161"/>
        <v>1.0040109072573054</v>
      </c>
      <c r="S760" s="22">
        <f t="shared" si="162"/>
        <v>12.774004544807035</v>
      </c>
      <c r="T760" s="39">
        <f t="shared" si="152"/>
        <v>3.7129647950889577E-2</v>
      </c>
      <c r="U760" s="39">
        <f t="shared" si="153"/>
        <v>4.4012848661523218E-3</v>
      </c>
      <c r="V760" s="39">
        <f t="shared" si="154"/>
        <v>3.2728363084737255E-2</v>
      </c>
      <c r="Y760" s="37"/>
      <c r="Z760" s="37"/>
    </row>
    <row r="761" spans="1:26">
      <c r="A761" s="1">
        <v>1933.09</v>
      </c>
      <c r="B761" s="11">
        <v>10.58</v>
      </c>
      <c r="C761" s="4">
        <v>0.45500000000000002</v>
      </c>
      <c r="D761" s="11">
        <v>0.4325</v>
      </c>
      <c r="E761" s="11">
        <v>13.2</v>
      </c>
      <c r="F761" s="4">
        <f t="shared" si="158"/>
        <v>1933.7083333332764</v>
      </c>
      <c r="G761" s="22">
        <f>G753*4/12+G765*8/12</f>
        <v>3.1833333333333336</v>
      </c>
      <c r="H761" s="4">
        <f t="shared" si="155"/>
        <v>244.22166666666672</v>
      </c>
      <c r="I761" s="4">
        <f t="shared" si="156"/>
        <v>10.502916666666669</v>
      </c>
      <c r="J761" s="33">
        <f t="shared" si="159"/>
        <v>6788.8390247187372</v>
      </c>
      <c r="K761" s="4">
        <f t="shared" si="160"/>
        <v>9.9835416666666692</v>
      </c>
      <c r="L761" s="33">
        <f t="shared" si="157"/>
        <v>277.52106599157412</v>
      </c>
      <c r="M761" s="15">
        <f t="shared" si="149"/>
        <v>12.922920614885991</v>
      </c>
      <c r="N761" s="6"/>
      <c r="O761" s="7">
        <f t="shared" si="150"/>
        <v>17.550453640523479</v>
      </c>
      <c r="P761" s="7"/>
      <c r="Q761" s="46">
        <f t="shared" si="151"/>
        <v>1.942653984521707E-2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c r="A762" s="1">
        <v>1933.1</v>
      </c>
      <c r="B762" s="11">
        <v>9.5500000000000007</v>
      </c>
      <c r="C762" s="4">
        <v>0.45</v>
      </c>
      <c r="D762" s="11">
        <v>0.435</v>
      </c>
      <c r="E762" s="11">
        <v>13.2</v>
      </c>
      <c r="F762" s="4">
        <f t="shared" si="158"/>
        <v>1933.7916666666097</v>
      </c>
      <c r="G762" s="22">
        <f>G753*3/12+G765*9/12</f>
        <v>3.1675000000000004</v>
      </c>
      <c r="H762" s="4">
        <f t="shared" si="155"/>
        <v>220.44583333333338</v>
      </c>
      <c r="I762" s="4">
        <f t="shared" si="156"/>
        <v>10.387500000000003</v>
      </c>
      <c r="J762" s="33">
        <f t="shared" si="159"/>
        <v>6151.9843241484778</v>
      </c>
      <c r="K762" s="4">
        <f t="shared" si="160"/>
        <v>10.041250000000003</v>
      </c>
      <c r="L762" s="33">
        <f t="shared" si="157"/>
        <v>280.22127549786262</v>
      </c>
      <c r="M762" s="15">
        <f t="shared" si="149"/>
        <v>11.696253568143693</v>
      </c>
      <c r="N762" s="6"/>
      <c r="O762" s="7">
        <f t="shared" si="150"/>
        <v>15.896625559601668</v>
      </c>
      <c r="P762" s="7"/>
      <c r="Q762" s="46">
        <f t="shared" si="151"/>
        <v>2.7136042354103738E-2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c r="A763" s="1">
        <v>1933.11</v>
      </c>
      <c r="B763" s="11">
        <v>9.7799999999999994</v>
      </c>
      <c r="C763" s="4">
        <v>0.44500000000000001</v>
      </c>
      <c r="D763" s="11">
        <v>0.4375</v>
      </c>
      <c r="E763" s="11">
        <v>13.2</v>
      </c>
      <c r="F763" s="4">
        <f t="shared" si="158"/>
        <v>1933.8749999999429</v>
      </c>
      <c r="G763" s="22">
        <f>G753*2/12+G765*10/12</f>
        <v>3.1516666666666668</v>
      </c>
      <c r="H763" s="4">
        <f t="shared" si="155"/>
        <v>225.75500000000005</v>
      </c>
      <c r="I763" s="4">
        <f t="shared" si="156"/>
        <v>10.272083333333336</v>
      </c>
      <c r="J763" s="33">
        <f t="shared" si="159"/>
        <v>6324.03589272523</v>
      </c>
      <c r="K763" s="4">
        <f t="shared" si="160"/>
        <v>10.098958333333336</v>
      </c>
      <c r="L763" s="33">
        <f t="shared" si="157"/>
        <v>282.900378636737</v>
      </c>
      <c r="M763" s="15">
        <f t="shared" si="149"/>
        <v>12.011766193389937</v>
      </c>
      <c r="N763" s="6"/>
      <c r="O763" s="7">
        <f t="shared" si="150"/>
        <v>16.334983881493503</v>
      </c>
      <c r="P763" s="7"/>
      <c r="Q763" s="46">
        <f t="shared" si="151"/>
        <v>2.5048616954833278E-2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c r="A764" s="1">
        <v>1933.12</v>
      </c>
      <c r="B764" s="11">
        <v>9.9700000000000006</v>
      </c>
      <c r="C764" s="4">
        <v>0.44</v>
      </c>
      <c r="D764" s="11">
        <v>0.44</v>
      </c>
      <c r="E764" s="11">
        <v>13.2</v>
      </c>
      <c r="F764" s="4">
        <f t="shared" si="158"/>
        <v>1933.9583333332762</v>
      </c>
      <c r="G764" s="22">
        <f>G753*1/12+G765*11/12</f>
        <v>3.1358333333333333</v>
      </c>
      <c r="H764" s="4">
        <f t="shared" si="155"/>
        <v>230.1408333333334</v>
      </c>
      <c r="I764" s="4">
        <f t="shared" si="156"/>
        <v>10.156666666666668</v>
      </c>
      <c r="J764" s="33">
        <f t="shared" si="159"/>
        <v>6470.6052317522635</v>
      </c>
      <c r="K764" s="4">
        <f t="shared" si="160"/>
        <v>10.156666666666668</v>
      </c>
      <c r="L764" s="33">
        <f t="shared" si="157"/>
        <v>285.56332015757226</v>
      </c>
      <c r="M764" s="15">
        <f t="shared" si="149"/>
        <v>12.281801622601114</v>
      </c>
      <c r="N764" s="6"/>
      <c r="O764" s="7">
        <f t="shared" si="150"/>
        <v>16.709206885291177</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c r="A765" s="1">
        <v>1934.01</v>
      </c>
      <c r="B765" s="11">
        <v>10.54</v>
      </c>
      <c r="C765" s="4">
        <v>0.44080000000000003</v>
      </c>
      <c r="D765" s="11">
        <v>0.44419999999999998</v>
      </c>
      <c r="E765" s="11">
        <v>13.2</v>
      </c>
      <c r="F765" s="4">
        <f t="shared" si="158"/>
        <v>1934.0416666666094</v>
      </c>
      <c r="G765" s="22">
        <v>3.12</v>
      </c>
      <c r="H765" s="4">
        <f t="shared" si="155"/>
        <v>243.29833333333335</v>
      </c>
      <c r="I765" s="4">
        <f t="shared" si="156"/>
        <v>10.175133333333335</v>
      </c>
      <c r="J765" s="33">
        <f t="shared" si="159"/>
        <v>6864.3797433816662</v>
      </c>
      <c r="K765" s="4">
        <f t="shared" si="160"/>
        <v>10.253616666666668</v>
      </c>
      <c r="L765" s="33">
        <f t="shared" si="157"/>
        <v>289.2938787485898</v>
      </c>
      <c r="M765" s="15">
        <f t="shared" si="149"/>
        <v>13.025119828332373</v>
      </c>
      <c r="N765" s="6"/>
      <c r="O765" s="7">
        <f t="shared" si="150"/>
        <v>17.723577324689632</v>
      </c>
      <c r="P765" s="7"/>
      <c r="Q765" s="46">
        <f t="shared" si="151"/>
        <v>1.8888305469469763E-2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c r="A766" s="1">
        <v>1934.02</v>
      </c>
      <c r="B766" s="11">
        <v>11.32</v>
      </c>
      <c r="C766" s="4">
        <v>0.44169999999999998</v>
      </c>
      <c r="D766" s="11">
        <v>0.44829999999999998</v>
      </c>
      <c r="E766" s="11">
        <v>13.3</v>
      </c>
      <c r="F766" s="4">
        <f t="shared" si="158"/>
        <v>1934.1249999999427</v>
      </c>
      <c r="G766" s="22">
        <f>G765*11/12+G777*1/12</f>
        <v>3.0924999999999998</v>
      </c>
      <c r="H766" s="4">
        <f t="shared" si="155"/>
        <v>259.33864661654138</v>
      </c>
      <c r="I766" s="4">
        <f t="shared" si="156"/>
        <v>10.119247368421053</v>
      </c>
      <c r="J766" s="33">
        <f t="shared" si="159"/>
        <v>7340.7304430025179</v>
      </c>
      <c r="K766" s="4">
        <f t="shared" si="160"/>
        <v>10.270451879699248</v>
      </c>
      <c r="L766" s="33">
        <f t="shared" si="157"/>
        <v>290.71108282668098</v>
      </c>
      <c r="M766" s="15">
        <f t="shared" si="149"/>
        <v>13.926922904274292</v>
      </c>
      <c r="N766" s="6"/>
      <c r="O766" s="7">
        <f t="shared" si="150"/>
        <v>18.949402441246832</v>
      </c>
      <c r="P766" s="7"/>
      <c r="Q766" s="46">
        <f t="shared" si="151"/>
        <v>1.5491638140697567E-2</v>
      </c>
      <c r="R766" s="22">
        <f t="shared" si="161"/>
        <v>1.0049261411367563</v>
      </c>
      <c r="S766" s="22">
        <f t="shared" si="162"/>
        <v>12.996652989101028</v>
      </c>
      <c r="T766" s="39">
        <f t="shared" si="152"/>
        <v>3.1899028624557069E-2</v>
      </c>
      <c r="U766" s="39">
        <f t="shared" si="153"/>
        <v>3.3744785010205725E-3</v>
      </c>
      <c r="V766" s="39">
        <f t="shared" si="154"/>
        <v>2.8524550123536496E-2</v>
      </c>
      <c r="Y766" s="37"/>
      <c r="Z766" s="37"/>
    </row>
    <row r="767" spans="1:26">
      <c r="A767" s="1">
        <v>1934.03</v>
      </c>
      <c r="B767" s="11">
        <v>10.74</v>
      </c>
      <c r="C767" s="4">
        <v>0.4425</v>
      </c>
      <c r="D767" s="11">
        <v>0.45250000000000001</v>
      </c>
      <c r="E767" s="11">
        <v>13.3</v>
      </c>
      <c r="F767" s="4">
        <f t="shared" si="158"/>
        <v>1934.208333333276</v>
      </c>
      <c r="G767" s="22">
        <f>G765*10/12+G777*2/12</f>
        <v>3.0649999999999999</v>
      </c>
      <c r="H767" s="4">
        <f t="shared" si="155"/>
        <v>246.05097744360904</v>
      </c>
      <c r="I767" s="4">
        <f t="shared" si="156"/>
        <v>10.137575187969926</v>
      </c>
      <c r="J767" s="33">
        <f t="shared" si="159"/>
        <v>6988.5277732272752</v>
      </c>
      <c r="K767" s="4">
        <f t="shared" si="160"/>
        <v>10.366672932330827</v>
      </c>
      <c r="L767" s="33">
        <f t="shared" si="157"/>
        <v>294.44216176772267</v>
      </c>
      <c r="M767" s="15">
        <f t="shared" si="149"/>
        <v>13.254537629740081</v>
      </c>
      <c r="N767" s="6"/>
      <c r="O767" s="7">
        <f t="shared" si="150"/>
        <v>18.036493561971529</v>
      </c>
      <c r="P767" s="7"/>
      <c r="Q767" s="46">
        <f t="shared" si="151"/>
        <v>1.9977583686114617E-2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c r="A768" s="1">
        <v>1934.04</v>
      </c>
      <c r="B768" s="11">
        <v>10.92</v>
      </c>
      <c r="C768" s="4">
        <v>0.44330000000000003</v>
      </c>
      <c r="D768" s="11">
        <v>0.45669999999999999</v>
      </c>
      <c r="E768" s="11">
        <v>13.3</v>
      </c>
      <c r="F768" s="4">
        <f t="shared" si="158"/>
        <v>1934.2916666666092</v>
      </c>
      <c r="G768" s="22">
        <f>G765*9/12+G777*3/12</f>
        <v>3.0375000000000005</v>
      </c>
      <c r="H768" s="4">
        <f t="shared" si="155"/>
        <v>250.17473684210529</v>
      </c>
      <c r="I768" s="4">
        <f t="shared" si="156"/>
        <v>10.155903007518798</v>
      </c>
      <c r="J768" s="33">
        <f t="shared" si="159"/>
        <v>7129.691913140703</v>
      </c>
      <c r="K768" s="4">
        <f t="shared" si="160"/>
        <v>10.462893984962406</v>
      </c>
      <c r="L768" s="33">
        <f t="shared" si="157"/>
        <v>298.18043010360429</v>
      </c>
      <c r="M768" s="15">
        <f t="shared" si="149"/>
        <v>13.518389284490087</v>
      </c>
      <c r="N768" s="6"/>
      <c r="O768" s="7">
        <f t="shared" si="150"/>
        <v>18.3962769479127</v>
      </c>
      <c r="P768" s="7"/>
      <c r="Q768" s="46">
        <f t="shared" si="151"/>
        <v>1.9352156359813806E-2</v>
      </c>
      <c r="R768" s="22">
        <f t="shared" si="161"/>
        <v>1.0048864395080688</v>
      </c>
      <c r="S768" s="22">
        <f t="shared" si="162"/>
        <v>13.124755769960458</v>
      </c>
      <c r="T768" s="39">
        <f t="shared" si="152"/>
        <v>3.6263212525393218E-2</v>
      </c>
      <c r="U768" s="39">
        <f t="shared" si="153"/>
        <v>2.3891754671763188E-3</v>
      </c>
      <c r="V768" s="39">
        <f t="shared" si="154"/>
        <v>3.3874037058216899E-2</v>
      </c>
      <c r="Y768" s="37"/>
      <c r="Z768" s="37"/>
    </row>
    <row r="769" spans="1:26">
      <c r="A769" s="1">
        <v>1934.05</v>
      </c>
      <c r="B769" s="11">
        <v>9.81</v>
      </c>
      <c r="C769" s="4">
        <v>0.44419999999999998</v>
      </c>
      <c r="D769" s="11">
        <v>0.46079999999999999</v>
      </c>
      <c r="E769" s="11">
        <v>13.3</v>
      </c>
      <c r="F769" s="4">
        <f t="shared" si="158"/>
        <v>1934.3749999999425</v>
      </c>
      <c r="G769" s="22">
        <f>G765*8/12+G777*4/12</f>
        <v>3.0100000000000002</v>
      </c>
      <c r="H769" s="4">
        <f t="shared" si="155"/>
        <v>224.74488721804514</v>
      </c>
      <c r="I769" s="4">
        <f t="shared" si="156"/>
        <v>10.176521804511278</v>
      </c>
      <c r="J769" s="33">
        <f t="shared" si="159"/>
        <v>6429.1387451369092</v>
      </c>
      <c r="K769" s="4">
        <f t="shared" si="160"/>
        <v>10.556824060150376</v>
      </c>
      <c r="L769" s="33">
        <f t="shared" si="157"/>
        <v>301.99257224863277</v>
      </c>
      <c r="M769" s="15">
        <f t="shared" ref="M769:M832" si="163">H769/AVERAGE(K649:K768)</f>
        <v>12.181583235024018</v>
      </c>
      <c r="N769" s="6"/>
      <c r="O769" s="7">
        <f t="shared" ref="O769:O832" si="164">J769/AVERAGE(L649:L768)</f>
        <v>16.58394257610227</v>
      </c>
      <c r="P769" s="7"/>
      <c r="Q769" s="46">
        <f t="shared" ref="Q769:Q832" si="165">1/M769-(G769/100-(((E769/E649)^(1/10))-1))</f>
        <v>2.7744981955740058E-2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c r="A770" s="1">
        <v>1934.06</v>
      </c>
      <c r="B770" s="11">
        <v>9.94</v>
      </c>
      <c r="C770" s="4">
        <v>0.44500000000000001</v>
      </c>
      <c r="D770" s="11">
        <v>0.46500000000000002</v>
      </c>
      <c r="E770" s="11">
        <v>13.4</v>
      </c>
      <c r="F770" s="4">
        <f t="shared" si="158"/>
        <v>1934.4583333332757</v>
      </c>
      <c r="G770" s="22">
        <f>G765*7/12+G777*5/12</f>
        <v>2.9824999999999999</v>
      </c>
      <c r="H770" s="4">
        <f t="shared" si="155"/>
        <v>226.0237313432836</v>
      </c>
      <c r="I770" s="4">
        <f t="shared" si="156"/>
        <v>10.118768656716419</v>
      </c>
      <c r="J770" s="33">
        <f t="shared" si="159"/>
        <v>6489.8436349585963</v>
      </c>
      <c r="K770" s="4">
        <f t="shared" si="160"/>
        <v>10.573544776119403</v>
      </c>
      <c r="L770" s="33">
        <f t="shared" si="157"/>
        <v>303.59932497542729</v>
      </c>
      <c r="M770" s="15">
        <f t="shared" si="163"/>
        <v>12.287726483952422</v>
      </c>
      <c r="N770" s="6"/>
      <c r="O770" s="7">
        <f t="shared" si="164"/>
        <v>16.73447898214167</v>
      </c>
      <c r="P770" s="7"/>
      <c r="Q770" s="46">
        <f t="shared" si="165"/>
        <v>2.8042045242693478E-2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c r="A771" s="1">
        <v>1934.07</v>
      </c>
      <c r="B771" s="11">
        <v>9.4700000000000006</v>
      </c>
      <c r="C771" s="4">
        <v>0.44579999999999997</v>
      </c>
      <c r="D771" s="11">
        <v>0.46920000000000001</v>
      </c>
      <c r="E771" s="11">
        <v>13.4</v>
      </c>
      <c r="F771" s="4">
        <f t="shared" si="158"/>
        <v>1934.541666666609</v>
      </c>
      <c r="G771" s="22">
        <f>G765*6/12+G777*6/12</f>
        <v>2.9550000000000001</v>
      </c>
      <c r="H771" s="4">
        <f t="shared" si="155"/>
        <v>215.33649253731346</v>
      </c>
      <c r="I771" s="4">
        <f t="shared" si="156"/>
        <v>10.136959701492538</v>
      </c>
      <c r="J771" s="33">
        <f t="shared" si="159"/>
        <v>6207.235102021793</v>
      </c>
      <c r="K771" s="4">
        <f t="shared" si="160"/>
        <v>10.669047761194031</v>
      </c>
      <c r="L771" s="33">
        <f t="shared" si="157"/>
        <v>307.54326397767954</v>
      </c>
      <c r="M771" s="15">
        <f t="shared" si="163"/>
        <v>11.741524229318239</v>
      </c>
      <c r="N771" s="6"/>
      <c r="O771" s="7">
        <f t="shared" si="164"/>
        <v>15.999498232451339</v>
      </c>
      <c r="P771" s="7"/>
      <c r="Q771" s="46">
        <f t="shared" si="165"/>
        <v>3.1530291351625779E-2</v>
      </c>
      <c r="R771" s="22">
        <f t="shared" si="161"/>
        <v>1.0048269285035347</v>
      </c>
      <c r="S771" s="22">
        <f t="shared" si="162"/>
        <v>13.217925671978501</v>
      </c>
      <c r="T771" s="39">
        <f t="shared" si="166"/>
        <v>6.0260403895487924E-2</v>
      </c>
      <c r="U771" s="39">
        <f t="shared" si="167"/>
        <v>1.3952474012906002E-3</v>
      </c>
      <c r="V771" s="39">
        <f t="shared" si="168"/>
        <v>5.8865156494197324E-2</v>
      </c>
      <c r="Y771" s="37"/>
      <c r="Z771" s="37"/>
    </row>
    <row r="772" spans="1:26">
      <c r="A772" s="1">
        <v>1934.08</v>
      </c>
      <c r="B772" s="11">
        <v>9.1</v>
      </c>
      <c r="C772" s="4">
        <v>0.44669999999999999</v>
      </c>
      <c r="D772" s="11">
        <v>0.4733</v>
      </c>
      <c r="E772" s="11">
        <v>13.4</v>
      </c>
      <c r="F772" s="4">
        <f t="shared" si="158"/>
        <v>1934.6249999999422</v>
      </c>
      <c r="G772" s="22">
        <f>G765*5/12+G777*7/12</f>
        <v>2.9275000000000002</v>
      </c>
      <c r="H772" s="4">
        <f t="shared" si="155"/>
        <v>206.92313432835823</v>
      </c>
      <c r="I772" s="4">
        <f t="shared" si="156"/>
        <v>10.157424626865673</v>
      </c>
      <c r="J772" s="33">
        <f t="shared" si="159"/>
        <v>5989.1133849071894</v>
      </c>
      <c r="K772" s="4">
        <f t="shared" si="160"/>
        <v>10.762276865671643</v>
      </c>
      <c r="L772" s="33">
        <f t="shared" si="157"/>
        <v>311.49971044797502</v>
      </c>
      <c r="M772" s="15">
        <f t="shared" si="163"/>
        <v>11.315025981829045</v>
      </c>
      <c r="N772" s="6"/>
      <c r="O772" s="7">
        <f t="shared" si="164"/>
        <v>15.42944023582535</v>
      </c>
      <c r="P772" s="7"/>
      <c r="Q772" s="46">
        <f t="shared" si="165"/>
        <v>3.5588081455892727E-2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c r="A773" s="1">
        <v>1934.09</v>
      </c>
      <c r="B773" s="11">
        <v>8.8800000000000008</v>
      </c>
      <c r="C773" s="4">
        <v>0.44750000000000001</v>
      </c>
      <c r="D773" s="11">
        <v>0.47749999999999998</v>
      </c>
      <c r="E773" s="11">
        <v>13.6</v>
      </c>
      <c r="F773" s="4">
        <f t="shared" si="158"/>
        <v>1934.7083333332755</v>
      </c>
      <c r="G773" s="22">
        <f>G765*4/12+G777*8/12</f>
        <v>2.9000000000000004</v>
      </c>
      <c r="H773" s="4">
        <f t="shared" si="155"/>
        <v>198.95117647058831</v>
      </c>
      <c r="I773" s="4">
        <f t="shared" si="156"/>
        <v>10.025974264705885</v>
      </c>
      <c r="J773" s="33">
        <f t="shared" si="159"/>
        <v>5782.5580944133226</v>
      </c>
      <c r="K773" s="4">
        <f t="shared" si="160"/>
        <v>10.698106617647062</v>
      </c>
      <c r="L773" s="33">
        <f t="shared" si="157"/>
        <v>310.94273536963527</v>
      </c>
      <c r="M773" s="15">
        <f t="shared" si="163"/>
        <v>10.909954083288843</v>
      </c>
      <c r="N773" s="6"/>
      <c r="O773" s="7">
        <f t="shared" si="164"/>
        <v>14.889060036884638</v>
      </c>
      <c r="P773" s="7"/>
      <c r="Q773" s="46">
        <f t="shared" si="165"/>
        <v>4.0018781641811475E-2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c r="A774" s="1">
        <v>1934.1</v>
      </c>
      <c r="B774" s="11">
        <v>8.9499999999999993</v>
      </c>
      <c r="C774" s="4">
        <v>0.44829999999999998</v>
      </c>
      <c r="D774" s="11">
        <v>0.48170000000000002</v>
      </c>
      <c r="E774" s="11">
        <v>13.5</v>
      </c>
      <c r="F774" s="4">
        <f t="shared" si="158"/>
        <v>1934.7916666666088</v>
      </c>
      <c r="G774" s="22">
        <f>G765*3/12+G777*9/12</f>
        <v>2.8724999999999996</v>
      </c>
      <c r="H774" s="4">
        <f t="shared" si="155"/>
        <v>202.00481481481481</v>
      </c>
      <c r="I774" s="4">
        <f t="shared" si="156"/>
        <v>10.118297037037038</v>
      </c>
      <c r="J774" s="33">
        <f t="shared" si="159"/>
        <v>5895.8202770955249</v>
      </c>
      <c r="K774" s="4">
        <f t="shared" si="160"/>
        <v>10.872147407407409</v>
      </c>
      <c r="L774" s="33">
        <f t="shared" si="157"/>
        <v>317.32029357283966</v>
      </c>
      <c r="M774" s="15">
        <f t="shared" si="163"/>
        <v>11.108352605351719</v>
      </c>
      <c r="N774" s="6"/>
      <c r="O774" s="7">
        <f t="shared" si="164"/>
        <v>15.17197463603115</v>
      </c>
      <c r="P774" s="7"/>
      <c r="Q774" s="46">
        <f t="shared" si="165"/>
        <v>3.7366377272122345E-2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c r="A775" s="1">
        <v>1934.11</v>
      </c>
      <c r="B775" s="11">
        <v>9.1999999999999993</v>
      </c>
      <c r="C775" s="4">
        <v>0.44919999999999999</v>
      </c>
      <c r="D775" s="11">
        <v>0.48580000000000001</v>
      </c>
      <c r="E775" s="11">
        <v>13.5</v>
      </c>
      <c r="F775" s="4">
        <f t="shared" si="158"/>
        <v>1934.874999999942</v>
      </c>
      <c r="G775" s="22">
        <f>G765*2/12+G777*10/12</f>
        <v>2.8449999999999998</v>
      </c>
      <c r="H775" s="4">
        <f t="shared" si="155"/>
        <v>207.64740740740743</v>
      </c>
      <c r="I775" s="4">
        <f t="shared" si="156"/>
        <v>10.138610370370372</v>
      </c>
      <c r="J775" s="33">
        <f t="shared" si="159"/>
        <v>6085.1672351938305</v>
      </c>
      <c r="K775" s="4">
        <f t="shared" si="160"/>
        <v>10.964685925925927</v>
      </c>
      <c r="L775" s="33">
        <f t="shared" si="157"/>
        <v>321.32328726708289</v>
      </c>
      <c r="M775" s="15">
        <f t="shared" si="163"/>
        <v>11.448808690205695</v>
      </c>
      <c r="N775" s="6"/>
      <c r="O775" s="7">
        <f t="shared" si="164"/>
        <v>15.647600135571404</v>
      </c>
      <c r="P775" s="7"/>
      <c r="Q775" s="46">
        <f t="shared" si="165"/>
        <v>3.496436017184492E-2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c r="A776" s="1">
        <v>1934.12</v>
      </c>
      <c r="B776" s="11">
        <v>9.26</v>
      </c>
      <c r="C776" s="4">
        <v>0.45</v>
      </c>
      <c r="D776" s="11">
        <v>0.49</v>
      </c>
      <c r="E776" s="11">
        <v>13.4</v>
      </c>
      <c r="F776" s="4">
        <f t="shared" si="158"/>
        <v>1934.9583333332753</v>
      </c>
      <c r="G776" s="22">
        <f>G765*1/12+G777*11/12</f>
        <v>2.8174999999999999</v>
      </c>
      <c r="H776" s="4">
        <f t="shared" si="155"/>
        <v>210.56134328358212</v>
      </c>
      <c r="I776" s="4">
        <f t="shared" si="156"/>
        <v>10.232462686567168</v>
      </c>
      <c r="J776" s="33">
        <f t="shared" si="159"/>
        <v>6195.5497403017334</v>
      </c>
      <c r="K776" s="4">
        <f t="shared" si="160"/>
        <v>11.142014925373136</v>
      </c>
      <c r="L776" s="33">
        <f t="shared" si="157"/>
        <v>327.84226487557771</v>
      </c>
      <c r="M776" s="15">
        <f t="shared" si="163"/>
        <v>11.639337566475882</v>
      </c>
      <c r="N776" s="6"/>
      <c r="O776" s="7">
        <f t="shared" si="164"/>
        <v>15.918287827037343</v>
      </c>
      <c r="P776" s="7"/>
      <c r="Q776" s="46">
        <f t="shared" si="165"/>
        <v>3.2518880399899815E-2</v>
      </c>
      <c r="R776" s="22">
        <f t="shared" si="161"/>
        <v>1.0047278547606919</v>
      </c>
      <c r="S776" s="22">
        <f t="shared" si="162"/>
        <v>13.537359557290159</v>
      </c>
      <c r="T776" s="39">
        <f t="shared" si="166"/>
        <v>6.2872662065975637E-2</v>
      </c>
      <c r="U776" s="39">
        <f t="shared" si="167"/>
        <v>-1.520609469868317E-4</v>
      </c>
      <c r="V776" s="39">
        <f t="shared" si="168"/>
        <v>6.3024723012962469E-2</v>
      </c>
      <c r="Y776" s="37"/>
      <c r="Z776" s="37"/>
    </row>
    <row r="777" spans="1:26">
      <c r="A777" s="1">
        <v>1935.01</v>
      </c>
      <c r="B777" s="11">
        <v>9.26</v>
      </c>
      <c r="C777" s="4">
        <v>0.45</v>
      </c>
      <c r="D777" s="11">
        <v>0.56999999999999995</v>
      </c>
      <c r="E777" s="11">
        <v>13.6</v>
      </c>
      <c r="F777" s="4">
        <f t="shared" si="158"/>
        <v>1935.0416666666085</v>
      </c>
      <c r="G777" s="22">
        <v>2.79</v>
      </c>
      <c r="H777" s="4">
        <f t="shared" si="155"/>
        <v>207.4648529411765</v>
      </c>
      <c r="I777" s="4">
        <f t="shared" si="156"/>
        <v>10.081985294117651</v>
      </c>
      <c r="J777" s="33">
        <f t="shared" si="159"/>
        <v>6129.1597138237039</v>
      </c>
      <c r="K777" s="4">
        <f t="shared" si="160"/>
        <v>12.770514705882354</v>
      </c>
      <c r="L777" s="33">
        <f t="shared" si="157"/>
        <v>377.28088951182622</v>
      </c>
      <c r="M777" s="15">
        <f t="shared" si="163"/>
        <v>11.495907968201596</v>
      </c>
      <c r="N777" s="6"/>
      <c r="O777" s="7">
        <f t="shared" si="164"/>
        <v>15.731975583272813</v>
      </c>
      <c r="P777" s="7"/>
      <c r="Q777" s="46">
        <f t="shared" si="165"/>
        <v>3.5311025162538569E-2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c r="A778" s="1">
        <v>1935.02</v>
      </c>
      <c r="B778" s="11">
        <v>8.98</v>
      </c>
      <c r="C778" s="4">
        <v>0.45</v>
      </c>
      <c r="D778" s="11">
        <v>0.65</v>
      </c>
      <c r="E778" s="11">
        <v>13.7</v>
      </c>
      <c r="F778" s="4">
        <f t="shared" si="158"/>
        <v>1935.1249999999418</v>
      </c>
      <c r="G778" s="22">
        <f>G777*11/12+G789*1/12</f>
        <v>2.7783333333333333</v>
      </c>
      <c r="H778" s="4">
        <f t="shared" ref="H778:H841" si="169">B778*$E$1839/E778</f>
        <v>199.7230656934307</v>
      </c>
      <c r="I778" s="4">
        <f t="shared" ref="I778:I841" si="170">C778*$E$1839/E778</f>
        <v>10.008394160583945</v>
      </c>
      <c r="J778" s="33">
        <f t="shared" si="159"/>
        <v>5925.0830743951019</v>
      </c>
      <c r="K778" s="4">
        <f t="shared" si="160"/>
        <v>14.456569343065697</v>
      </c>
      <c r="L778" s="33">
        <f t="shared" ref="L778:L841" si="171">K778*(J778/H778)</f>
        <v>428.87572364775241</v>
      </c>
      <c r="M778" s="15">
        <f t="shared" si="163"/>
        <v>11.087812159055561</v>
      </c>
      <c r="N778" s="6"/>
      <c r="O778" s="7">
        <f t="shared" si="164"/>
        <v>15.179973139310745</v>
      </c>
      <c r="P778" s="7"/>
      <c r="Q778" s="46">
        <f t="shared" si="165"/>
        <v>3.9911290060126565E-2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c r="A779" s="1">
        <v>1935.03</v>
      </c>
      <c r="B779" s="11">
        <v>8.41</v>
      </c>
      <c r="C779" s="4">
        <v>0.45</v>
      </c>
      <c r="D779" s="11">
        <v>0.73</v>
      </c>
      <c r="E779" s="11">
        <v>13.7</v>
      </c>
      <c r="F779" s="4">
        <f t="shared" ref="F779:F842" si="172">F778+1/12</f>
        <v>1935.208333333275</v>
      </c>
      <c r="G779" s="22">
        <f>G777*10/12+G789*2/12</f>
        <v>2.7666666666666666</v>
      </c>
      <c r="H779" s="4">
        <f t="shared" si="169"/>
        <v>187.04576642335772</v>
      </c>
      <c r="I779" s="4">
        <f t="shared" si="170"/>
        <v>10.008394160583945</v>
      </c>
      <c r="J779" s="33">
        <f t="shared" ref="J779:J842" si="173">J778*((H779+(I779/12))/H778)</f>
        <v>5573.7348854067513</v>
      </c>
      <c r="K779" s="4">
        <f t="shared" ref="K779:K842" si="174">D779*$E$1839/E779</f>
        <v>16.235839416058397</v>
      </c>
      <c r="L779" s="33">
        <f t="shared" si="171"/>
        <v>483.808141063844</v>
      </c>
      <c r="M779" s="15">
        <f t="shared" si="163"/>
        <v>10.398272404790028</v>
      </c>
      <c r="N779" s="6"/>
      <c r="O779" s="7">
        <f t="shared" si="164"/>
        <v>14.241120748641009</v>
      </c>
      <c r="P779" s="7"/>
      <c r="Q779" s="46">
        <f t="shared" si="165"/>
        <v>4.5442152824976288E-2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c r="A780" s="1">
        <v>1935.04</v>
      </c>
      <c r="B780" s="11">
        <v>9.0399999999999991</v>
      </c>
      <c r="C780" s="4">
        <v>0.44666699999999998</v>
      </c>
      <c r="D780" s="11">
        <v>0.75666699999999998</v>
      </c>
      <c r="E780" s="11">
        <v>13.8</v>
      </c>
      <c r="F780" s="4">
        <f t="shared" si="172"/>
        <v>1935.2916666666083</v>
      </c>
      <c r="G780" s="22">
        <f>G777*9/12+G789*3/12</f>
        <v>2.7549999999999999</v>
      </c>
      <c r="H780" s="4">
        <f t="shared" si="169"/>
        <v>199.60057971014493</v>
      </c>
      <c r="I780" s="4">
        <f t="shared" si="170"/>
        <v>9.8622778913043483</v>
      </c>
      <c r="J780" s="33">
        <f t="shared" si="173"/>
        <v>5972.3432710247489</v>
      </c>
      <c r="K780" s="4">
        <f t="shared" si="174"/>
        <v>16.706988036231884</v>
      </c>
      <c r="L780" s="33">
        <f t="shared" si="171"/>
        <v>499.89768427615968</v>
      </c>
      <c r="M780" s="15">
        <f t="shared" si="163"/>
        <v>11.104210207149519</v>
      </c>
      <c r="N780" s="6"/>
      <c r="O780" s="7">
        <f t="shared" si="164"/>
        <v>15.203114450417111</v>
      </c>
      <c r="P780" s="7"/>
      <c r="Q780" s="46">
        <f t="shared" si="165"/>
        <v>4.0722612186610906E-2</v>
      </c>
      <c r="R780" s="22">
        <f t="shared" si="175"/>
        <v>1.0033077506937862</v>
      </c>
      <c r="S780" s="22">
        <f t="shared" si="176"/>
        <v>13.339342108438048</v>
      </c>
      <c r="T780" s="39">
        <f t="shared" si="166"/>
        <v>7.7688443169169341E-2</v>
      </c>
      <c r="U780" s="39">
        <f t="shared" si="167"/>
        <v>2.588681703337592E-3</v>
      </c>
      <c r="V780" s="39">
        <f t="shared" si="168"/>
        <v>7.5099761465831749E-2</v>
      </c>
      <c r="Y780" s="37"/>
      <c r="Z780" s="37"/>
    </row>
    <row r="781" spans="1:26">
      <c r="A781" s="1">
        <v>1935.05</v>
      </c>
      <c r="B781" s="11">
        <v>9.75</v>
      </c>
      <c r="C781" s="4">
        <v>0.44333299999999998</v>
      </c>
      <c r="D781" s="11">
        <v>0.78333299999999995</v>
      </c>
      <c r="E781" s="11">
        <v>13.8</v>
      </c>
      <c r="F781" s="4">
        <f t="shared" si="172"/>
        <v>1935.3749999999416</v>
      </c>
      <c r="G781" s="22">
        <f>G777*8/12+G789*4/12</f>
        <v>2.7433333333333332</v>
      </c>
      <c r="H781" s="4">
        <f t="shared" si="169"/>
        <v>215.2771739130435</v>
      </c>
      <c r="I781" s="4">
        <f t="shared" si="170"/>
        <v>9.7886641376811596</v>
      </c>
      <c r="J781" s="33">
        <f t="shared" si="173"/>
        <v>6465.817658271284</v>
      </c>
      <c r="K781" s="4">
        <f t="shared" si="174"/>
        <v>17.295765586956524</v>
      </c>
      <c r="L781" s="33">
        <f t="shared" si="171"/>
        <v>519.47572755965336</v>
      </c>
      <c r="M781" s="15">
        <f t="shared" si="163"/>
        <v>11.985576683480092</v>
      </c>
      <c r="N781" s="6"/>
      <c r="O781" s="7">
        <f t="shared" si="164"/>
        <v>16.397052898465699</v>
      </c>
      <c r="P781" s="7"/>
      <c r="Q781" s="46">
        <f t="shared" si="165"/>
        <v>3.3650043199486175E-2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c r="A782" s="1">
        <v>1935.06</v>
      </c>
      <c r="B782" s="11">
        <v>10.119999999999999</v>
      </c>
      <c r="C782" s="4">
        <v>0.44</v>
      </c>
      <c r="D782" s="11">
        <v>0.81</v>
      </c>
      <c r="E782" s="11">
        <v>13.7</v>
      </c>
      <c r="F782" s="4">
        <f t="shared" si="172"/>
        <v>1935.4583333332748</v>
      </c>
      <c r="G782" s="22">
        <f>G777*7/12+G789*5/12</f>
        <v>2.7316666666666669</v>
      </c>
      <c r="H782" s="4">
        <f t="shared" si="169"/>
        <v>225.07766423357668</v>
      </c>
      <c r="I782" s="4">
        <f t="shared" si="170"/>
        <v>9.7859854014598557</v>
      </c>
      <c r="J782" s="33">
        <f t="shared" si="173"/>
        <v>6784.6673001581112</v>
      </c>
      <c r="K782" s="4">
        <f t="shared" si="174"/>
        <v>18.015109489051099</v>
      </c>
      <c r="L782" s="33">
        <f t="shared" si="171"/>
        <v>543.04155268063937</v>
      </c>
      <c r="M782" s="15">
        <f t="shared" si="163"/>
        <v>12.539519324443889</v>
      </c>
      <c r="N782" s="6"/>
      <c r="O782" s="7">
        <f t="shared" si="164"/>
        <v>17.13650510203755</v>
      </c>
      <c r="P782" s="7"/>
      <c r="Q782" s="46">
        <f t="shared" si="165"/>
        <v>2.824791923225721E-2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c r="A783" s="1">
        <v>1935.07</v>
      </c>
      <c r="B783" s="11">
        <v>10.65</v>
      </c>
      <c r="C783" s="4">
        <v>0.44</v>
      </c>
      <c r="D783" s="11">
        <v>0.79333299999999995</v>
      </c>
      <c r="E783" s="11">
        <v>13.7</v>
      </c>
      <c r="F783" s="4">
        <f t="shared" si="172"/>
        <v>1935.5416666666081</v>
      </c>
      <c r="G783" s="22">
        <f>G777*6/12+G789*6/12</f>
        <v>2.72</v>
      </c>
      <c r="H783" s="4">
        <f t="shared" si="169"/>
        <v>236.86532846715335</v>
      </c>
      <c r="I783" s="4">
        <f t="shared" si="170"/>
        <v>9.7859854014598557</v>
      </c>
      <c r="J783" s="33">
        <f t="shared" si="173"/>
        <v>7164.5729131445669</v>
      </c>
      <c r="K783" s="4">
        <f t="shared" si="174"/>
        <v>17.644420810218982</v>
      </c>
      <c r="L783" s="33">
        <f t="shared" si="171"/>
        <v>533.6987908829783</v>
      </c>
      <c r="M783" s="15">
        <f t="shared" si="163"/>
        <v>13.202137936511006</v>
      </c>
      <c r="N783" s="6"/>
      <c r="O783" s="7">
        <f t="shared" si="164"/>
        <v>18.01698950979717</v>
      </c>
      <c r="P783" s="7"/>
      <c r="Q783" s="46">
        <f t="shared" si="165"/>
        <v>2.3253755404173029E-2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c r="A784" s="1">
        <v>1935.08</v>
      </c>
      <c r="B784" s="11">
        <v>11.37</v>
      </c>
      <c r="C784" s="4">
        <v>0.44</v>
      </c>
      <c r="D784" s="11">
        <v>0.776667</v>
      </c>
      <c r="E784" s="11">
        <v>13.7</v>
      </c>
      <c r="F784" s="4">
        <f t="shared" si="172"/>
        <v>1935.6249999999413</v>
      </c>
      <c r="G784" s="22">
        <f>G777*5/12+G789*7/12</f>
        <v>2.708333333333333</v>
      </c>
      <c r="H784" s="4">
        <f t="shared" si="169"/>
        <v>252.87875912408762</v>
      </c>
      <c r="I784" s="4">
        <f t="shared" si="170"/>
        <v>9.7859854014598557</v>
      </c>
      <c r="J784" s="33">
        <f t="shared" si="173"/>
        <v>7673.6051670675124</v>
      </c>
      <c r="K784" s="4">
        <f t="shared" si="174"/>
        <v>17.273754372262776</v>
      </c>
      <c r="L784" s="33">
        <f t="shared" si="171"/>
        <v>524.17202324457548</v>
      </c>
      <c r="M784" s="15">
        <f t="shared" si="163"/>
        <v>14.105056846668951</v>
      </c>
      <c r="N784" s="6"/>
      <c r="O784" s="7">
        <f t="shared" si="164"/>
        <v>19.21922654042146</v>
      </c>
      <c r="P784" s="7"/>
      <c r="Q784" s="46">
        <f t="shared" si="165"/>
        <v>1.8521673753049445E-2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c r="A785" s="1">
        <v>1935.09</v>
      </c>
      <c r="B785" s="11">
        <v>11.61</v>
      </c>
      <c r="C785" s="4">
        <v>0.44</v>
      </c>
      <c r="D785" s="11">
        <v>0.76</v>
      </c>
      <c r="E785" s="11">
        <v>13.7</v>
      </c>
      <c r="F785" s="4">
        <f t="shared" si="172"/>
        <v>1935.7083333332746</v>
      </c>
      <c r="G785" s="22">
        <f>G777*4/12+G789*8/12</f>
        <v>2.6966666666666668</v>
      </c>
      <c r="H785" s="4">
        <f t="shared" si="169"/>
        <v>258.21656934306571</v>
      </c>
      <c r="I785" s="4">
        <f t="shared" si="170"/>
        <v>9.7859854014598557</v>
      </c>
      <c r="J785" s="33">
        <f t="shared" si="173"/>
        <v>7860.3273098017835</v>
      </c>
      <c r="K785" s="4">
        <f t="shared" si="174"/>
        <v>16.903065693430658</v>
      </c>
      <c r="L785" s="33">
        <f t="shared" si="171"/>
        <v>514.54338978891951</v>
      </c>
      <c r="M785" s="15">
        <f t="shared" si="163"/>
        <v>14.418891702707429</v>
      </c>
      <c r="N785" s="6"/>
      <c r="O785" s="7">
        <f t="shared" si="164"/>
        <v>19.615521489913743</v>
      </c>
      <c r="P785" s="7"/>
      <c r="Q785" s="46">
        <f t="shared" si="165"/>
        <v>1.7095239052496838E-2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c r="A786" s="1">
        <v>1935.1</v>
      </c>
      <c r="B786" s="11">
        <v>11.92</v>
      </c>
      <c r="C786" s="4">
        <v>0.45</v>
      </c>
      <c r="D786" s="11">
        <v>0.76</v>
      </c>
      <c r="E786" s="11">
        <v>13.7</v>
      </c>
      <c r="F786" s="4">
        <f t="shared" si="172"/>
        <v>1935.7916666666079</v>
      </c>
      <c r="G786" s="22">
        <f>G777*3/12+G789*9/12</f>
        <v>2.6850000000000001</v>
      </c>
      <c r="H786" s="4">
        <f t="shared" si="169"/>
        <v>265.11124087591247</v>
      </c>
      <c r="I786" s="4">
        <f t="shared" si="170"/>
        <v>10.008394160583945</v>
      </c>
      <c r="J786" s="33">
        <f t="shared" si="173"/>
        <v>8095.5955044750081</v>
      </c>
      <c r="K786" s="4">
        <f t="shared" si="174"/>
        <v>16.903065693430658</v>
      </c>
      <c r="L786" s="33">
        <f t="shared" si="171"/>
        <v>516.16212947995007</v>
      </c>
      <c r="M786" s="15">
        <f t="shared" si="163"/>
        <v>14.826232627114091</v>
      </c>
      <c r="N786" s="6"/>
      <c r="O786" s="7">
        <f t="shared" si="164"/>
        <v>20.137764924493002</v>
      </c>
      <c r="P786" s="7"/>
      <c r="Q786" s="46">
        <f t="shared" si="165"/>
        <v>1.5306465382436338E-2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c r="A787" s="1">
        <v>1935.11</v>
      </c>
      <c r="B787" s="11">
        <v>13.04</v>
      </c>
      <c r="C787" s="4">
        <v>0.46</v>
      </c>
      <c r="D787" s="11">
        <v>0.76</v>
      </c>
      <c r="E787" s="11">
        <v>13.8</v>
      </c>
      <c r="F787" s="4">
        <f t="shared" si="172"/>
        <v>1935.8749999999411</v>
      </c>
      <c r="G787" s="22">
        <f>G777*2/12+G789*10/12</f>
        <v>2.6733333333333333</v>
      </c>
      <c r="H787" s="4">
        <f t="shared" si="169"/>
        <v>287.91942028985511</v>
      </c>
      <c r="I787" s="4">
        <f t="shared" si="170"/>
        <v>10.156666666666668</v>
      </c>
      <c r="J787" s="33">
        <f t="shared" si="173"/>
        <v>8817.9255580027348</v>
      </c>
      <c r="K787" s="4">
        <f t="shared" si="174"/>
        <v>16.780579710144927</v>
      </c>
      <c r="L787" s="33">
        <f t="shared" si="171"/>
        <v>513.92817669341082</v>
      </c>
      <c r="M787" s="15">
        <f t="shared" si="163"/>
        <v>16.129605163251142</v>
      </c>
      <c r="N787" s="6"/>
      <c r="O787" s="7">
        <f t="shared" si="164"/>
        <v>21.868060170749082</v>
      </c>
      <c r="P787" s="7"/>
      <c r="Q787" s="46">
        <f t="shared" si="165"/>
        <v>9.0440330830283133E-3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c r="A788" s="1">
        <v>1935.12</v>
      </c>
      <c r="B788" s="11">
        <v>13.04</v>
      </c>
      <c r="C788" s="4">
        <v>0.47</v>
      </c>
      <c r="D788" s="11">
        <v>0.76</v>
      </c>
      <c r="E788" s="11">
        <v>13.8</v>
      </c>
      <c r="F788" s="4">
        <f t="shared" si="172"/>
        <v>1935.9583333332744</v>
      </c>
      <c r="G788" s="22">
        <f>G777*1/12+G789*11/12</f>
        <v>2.6616666666666666</v>
      </c>
      <c r="H788" s="4">
        <f t="shared" si="169"/>
        <v>287.91942028985511</v>
      </c>
      <c r="I788" s="4">
        <f t="shared" si="170"/>
        <v>10.377463768115941</v>
      </c>
      <c r="J788" s="33">
        <f t="shared" si="173"/>
        <v>8844.4108916700479</v>
      </c>
      <c r="K788" s="4">
        <f t="shared" si="174"/>
        <v>16.780579710144927</v>
      </c>
      <c r="L788" s="33">
        <f t="shared" si="171"/>
        <v>515.47180043475726</v>
      </c>
      <c r="M788" s="15">
        <f t="shared" si="163"/>
        <v>16.159192714615326</v>
      </c>
      <c r="N788" s="6"/>
      <c r="O788" s="7">
        <f t="shared" si="164"/>
        <v>21.86991307554187</v>
      </c>
      <c r="P788" s="7"/>
      <c r="Q788" s="46">
        <f t="shared" si="165"/>
        <v>9.5898296415088263E-3</v>
      </c>
      <c r="R788" s="22">
        <f t="shared" si="175"/>
        <v>1.0032344868926886</v>
      </c>
      <c r="S788" s="22">
        <f t="shared" si="176"/>
        <v>13.69294117305178</v>
      </c>
      <c r="T788" s="39">
        <f t="shared" si="166"/>
        <v>5.7034186856732116E-2</v>
      </c>
      <c r="U788" s="39">
        <f t="shared" si="167"/>
        <v>3.2296307136503444E-4</v>
      </c>
      <c r="V788" s="39">
        <f t="shared" si="168"/>
        <v>5.6711223785367082E-2</v>
      </c>
      <c r="Y788" s="37"/>
      <c r="Z788" s="37"/>
    </row>
    <row r="789" spans="1:26">
      <c r="A789" s="1">
        <v>1936.01</v>
      </c>
      <c r="B789" s="11">
        <v>13.76</v>
      </c>
      <c r="C789" s="4">
        <v>0.48</v>
      </c>
      <c r="D789" s="11">
        <v>0.77</v>
      </c>
      <c r="E789" s="11">
        <v>13.8</v>
      </c>
      <c r="F789" s="4">
        <f t="shared" si="172"/>
        <v>1936.0416666666076</v>
      </c>
      <c r="G789" s="22">
        <v>2.65</v>
      </c>
      <c r="H789" s="4">
        <f t="shared" si="169"/>
        <v>303.81681159420293</v>
      </c>
      <c r="I789" s="4">
        <f t="shared" si="170"/>
        <v>10.59826086956522</v>
      </c>
      <c r="J789" s="33">
        <f t="shared" si="173"/>
        <v>9359.8826921048058</v>
      </c>
      <c r="K789" s="4">
        <f t="shared" si="174"/>
        <v>17.001376811594206</v>
      </c>
      <c r="L789" s="33">
        <f t="shared" si="171"/>
        <v>523.77250529946957</v>
      </c>
      <c r="M789" s="15">
        <f t="shared" si="163"/>
        <v>17.087359845997238</v>
      </c>
      <c r="N789" s="6"/>
      <c r="O789" s="7">
        <f t="shared" si="164"/>
        <v>23.082290704692618</v>
      </c>
      <c r="P789" s="7"/>
      <c r="Q789" s="46">
        <f t="shared" si="165"/>
        <v>6.3450083552025402E-3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c r="A790" s="1">
        <v>1936.02</v>
      </c>
      <c r="B790" s="11">
        <v>14.55</v>
      </c>
      <c r="C790" s="4">
        <v>0.49</v>
      </c>
      <c r="D790" s="11">
        <v>0.78</v>
      </c>
      <c r="E790" s="11">
        <v>13.8</v>
      </c>
      <c r="F790" s="4">
        <f t="shared" si="172"/>
        <v>1936.1249999999409</v>
      </c>
      <c r="G790" s="22">
        <f>G789*11/12+G801*1/12</f>
        <v>2.6524999999999999</v>
      </c>
      <c r="H790" s="4">
        <f t="shared" si="169"/>
        <v>321.25978260869573</v>
      </c>
      <c r="I790" s="4">
        <f t="shared" si="170"/>
        <v>10.819057971014495</v>
      </c>
      <c r="J790" s="33">
        <f t="shared" si="173"/>
        <v>9925.0354927363787</v>
      </c>
      <c r="K790" s="4">
        <f t="shared" si="174"/>
        <v>17.222173913043481</v>
      </c>
      <c r="L790" s="33">
        <f t="shared" si="171"/>
        <v>532.06375837349651</v>
      </c>
      <c r="M790" s="15">
        <f t="shared" si="163"/>
        <v>18.104536459517785</v>
      </c>
      <c r="N790" s="6"/>
      <c r="O790" s="7">
        <f t="shared" si="164"/>
        <v>24.406816425328518</v>
      </c>
      <c r="P790" s="7"/>
      <c r="Q790" s="46">
        <f t="shared" si="165"/>
        <v>3.0319918323534617E-3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c r="A791" s="1">
        <v>1936.03</v>
      </c>
      <c r="B791" s="11">
        <v>14.86</v>
      </c>
      <c r="C791" s="4">
        <v>0.5</v>
      </c>
      <c r="D791" s="11">
        <v>0.79</v>
      </c>
      <c r="E791" s="11">
        <v>13.7</v>
      </c>
      <c r="F791" s="4">
        <f t="shared" si="172"/>
        <v>1936.2083333332741</v>
      </c>
      <c r="G791" s="22">
        <f>G789*10/12+G801*2/12</f>
        <v>2.6550000000000002</v>
      </c>
      <c r="H791" s="4">
        <f t="shared" si="169"/>
        <v>330.49941605839422</v>
      </c>
      <c r="I791" s="4">
        <f t="shared" si="170"/>
        <v>11.120437956204382</v>
      </c>
      <c r="J791" s="33">
        <f t="shared" si="173"/>
        <v>10239.115427961908</v>
      </c>
      <c r="K791" s="4">
        <f t="shared" si="174"/>
        <v>17.570291970802923</v>
      </c>
      <c r="L791" s="33">
        <f t="shared" si="171"/>
        <v>544.34059139232215</v>
      </c>
      <c r="M791" s="15">
        <f t="shared" si="163"/>
        <v>18.660478203926015</v>
      </c>
      <c r="N791" s="6"/>
      <c r="O791" s="7">
        <f t="shared" si="164"/>
        <v>25.104585822781527</v>
      </c>
      <c r="P791" s="7"/>
      <c r="Q791" s="46">
        <f t="shared" si="165"/>
        <v>1.1986641291622108E-3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c r="A792" s="1">
        <v>1936.04</v>
      </c>
      <c r="B792" s="11">
        <v>14.88</v>
      </c>
      <c r="C792" s="4">
        <v>0.51666699999999999</v>
      </c>
      <c r="D792" s="11">
        <v>0.82</v>
      </c>
      <c r="E792" s="11">
        <v>13.7</v>
      </c>
      <c r="F792" s="4">
        <f t="shared" si="172"/>
        <v>1936.2916666666074</v>
      </c>
      <c r="G792" s="22">
        <f>G789*9/12+G801*3/12</f>
        <v>2.6574999999999998</v>
      </c>
      <c r="H792" s="4">
        <f t="shared" si="169"/>
        <v>330.94423357664238</v>
      </c>
      <c r="I792" s="4">
        <f t="shared" si="170"/>
        <v>11.491126635036498</v>
      </c>
      <c r="J792" s="33">
        <f t="shared" si="173"/>
        <v>10282.563166597673</v>
      </c>
      <c r="K792" s="4">
        <f t="shared" si="174"/>
        <v>18.237518248175185</v>
      </c>
      <c r="L792" s="33">
        <f t="shared" si="171"/>
        <v>566.64662611626954</v>
      </c>
      <c r="M792" s="15">
        <f t="shared" si="163"/>
        <v>18.71899966515149</v>
      </c>
      <c r="N792" s="6"/>
      <c r="O792" s="7">
        <f t="shared" si="164"/>
        <v>25.132351826424653</v>
      </c>
      <c r="P792" s="7"/>
      <c r="Q792" s="46">
        <f t="shared" si="165"/>
        <v>4.6053132009861442E-4</v>
      </c>
      <c r="R792" s="22">
        <f t="shared" si="175"/>
        <v>1.0019968805388375</v>
      </c>
      <c r="S792" s="22">
        <f t="shared" si="176"/>
        <v>13.920387906022567</v>
      </c>
      <c r="T792" s="39">
        <f t="shared" si="166"/>
        <v>4.9113882159924405E-2</v>
      </c>
      <c r="U792" s="39">
        <f t="shared" si="167"/>
        <v>-1.6842079616904426E-3</v>
      </c>
      <c r="V792" s="39">
        <f t="shared" si="168"/>
        <v>5.0798090121614847E-2</v>
      </c>
      <c r="Y792" s="37"/>
      <c r="Z792" s="37"/>
    </row>
    <row r="793" spans="1:26">
      <c r="A793" s="1">
        <v>1936.05</v>
      </c>
      <c r="B793" s="11">
        <v>14.09</v>
      </c>
      <c r="C793" s="4">
        <v>0.53333299999999995</v>
      </c>
      <c r="D793" s="11">
        <v>0.85</v>
      </c>
      <c r="E793" s="11">
        <v>13.7</v>
      </c>
      <c r="F793" s="4">
        <f t="shared" si="172"/>
        <v>1936.3749999999407</v>
      </c>
      <c r="G793" s="22">
        <f>G789*8/12+G801*4/12</f>
        <v>2.66</v>
      </c>
      <c r="H793" s="4">
        <f t="shared" si="169"/>
        <v>313.37394160583949</v>
      </c>
      <c r="I793" s="4">
        <f t="shared" si="170"/>
        <v>11.861793072992702</v>
      </c>
      <c r="J793" s="33">
        <f t="shared" si="173"/>
        <v>9767.360049673307</v>
      </c>
      <c r="K793" s="4">
        <f t="shared" si="174"/>
        <v>18.904744525547446</v>
      </c>
      <c r="L793" s="33">
        <f t="shared" si="171"/>
        <v>589.23037914991551</v>
      </c>
      <c r="M793" s="15">
        <f t="shared" si="163"/>
        <v>17.750192519328643</v>
      </c>
      <c r="N793" s="6"/>
      <c r="O793" s="7">
        <f t="shared" si="164"/>
        <v>23.787637409301333</v>
      </c>
      <c r="P793" s="7"/>
      <c r="Q793" s="46">
        <f t="shared" si="165"/>
        <v>3.8968865356357948E-3</v>
      </c>
      <c r="R793" s="22">
        <f t="shared" si="175"/>
        <v>1.0019989898416737</v>
      </c>
      <c r="S793" s="22">
        <f t="shared" si="176"/>
        <v>13.948185257725171</v>
      </c>
      <c r="T793" s="39">
        <f t="shared" si="166"/>
        <v>5.449388161950286E-2</v>
      </c>
      <c r="U793" s="39">
        <f t="shared" si="167"/>
        <v>-2.2853445081115753E-3</v>
      </c>
      <c r="V793" s="39">
        <f t="shared" si="168"/>
        <v>5.6779226127614435E-2</v>
      </c>
      <c r="Y793" s="37"/>
      <c r="Z793" s="37"/>
    </row>
    <row r="794" spans="1:26">
      <c r="A794" s="1">
        <v>1936.06</v>
      </c>
      <c r="B794" s="11">
        <v>14.69</v>
      </c>
      <c r="C794" s="4">
        <v>0.55000000000000004</v>
      </c>
      <c r="D794" s="11">
        <v>0.88</v>
      </c>
      <c r="E794" s="11">
        <v>13.8</v>
      </c>
      <c r="F794" s="4">
        <f t="shared" si="172"/>
        <v>1936.4583333332739</v>
      </c>
      <c r="G794" s="22">
        <f>G789*7/12+G801*5/12</f>
        <v>2.6625000000000001</v>
      </c>
      <c r="H794" s="4">
        <f t="shared" si="169"/>
        <v>324.35094202898551</v>
      </c>
      <c r="I794" s="4">
        <f t="shared" si="170"/>
        <v>12.143840579710147</v>
      </c>
      <c r="J794" s="33">
        <f t="shared" si="173"/>
        <v>10141.03743142647</v>
      </c>
      <c r="K794" s="4">
        <f t="shared" si="174"/>
        <v>19.430144927536233</v>
      </c>
      <c r="L794" s="33">
        <f t="shared" si="171"/>
        <v>607.49577533392062</v>
      </c>
      <c r="M794" s="15">
        <f t="shared" si="163"/>
        <v>18.393001065831346</v>
      </c>
      <c r="N794" s="6"/>
      <c r="O794" s="7">
        <f t="shared" si="164"/>
        <v>24.600188642602642</v>
      </c>
      <c r="P794" s="7"/>
      <c r="Q794" s="46">
        <f t="shared" si="165"/>
        <v>3.1610941699746556E-3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c r="A795" s="1">
        <v>1936.07</v>
      </c>
      <c r="B795" s="11">
        <v>15.56</v>
      </c>
      <c r="C795" s="4">
        <v>0.56999999999999995</v>
      </c>
      <c r="D795" s="11">
        <v>0.9</v>
      </c>
      <c r="E795" s="11">
        <v>13.9</v>
      </c>
      <c r="F795" s="4">
        <f t="shared" si="172"/>
        <v>1936.5416666666072</v>
      </c>
      <c r="G795" s="22">
        <f>G789*6/12+G801*6/12</f>
        <v>2.665</v>
      </c>
      <c r="H795" s="4">
        <f t="shared" si="169"/>
        <v>341.08863309352523</v>
      </c>
      <c r="I795" s="4">
        <f t="shared" si="170"/>
        <v>12.494892086330935</v>
      </c>
      <c r="J795" s="33">
        <f t="shared" si="173"/>
        <v>10696.906992040018</v>
      </c>
      <c r="K795" s="4">
        <f t="shared" si="174"/>
        <v>19.728776978417272</v>
      </c>
      <c r="L795" s="33">
        <f t="shared" si="171"/>
        <v>618.7157000537286</v>
      </c>
      <c r="M795" s="15">
        <f t="shared" si="163"/>
        <v>19.360464512319137</v>
      </c>
      <c r="N795" s="6"/>
      <c r="O795" s="7">
        <f t="shared" si="164"/>
        <v>25.838977130610253</v>
      </c>
      <c r="P795" s="7"/>
      <c r="Q795" s="46">
        <f t="shared" si="165"/>
        <v>2.2336429359787399E-3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c r="A796" s="1">
        <v>1936.08</v>
      </c>
      <c r="B796" s="11">
        <v>15.87</v>
      </c>
      <c r="C796" s="4">
        <v>0.59</v>
      </c>
      <c r="D796" s="11">
        <v>0.92</v>
      </c>
      <c r="E796" s="11">
        <v>14</v>
      </c>
      <c r="F796" s="4">
        <f t="shared" si="172"/>
        <v>1936.6249999999404</v>
      </c>
      <c r="G796" s="22">
        <f>G789*5/12+G801*7/12</f>
        <v>2.6675000000000004</v>
      </c>
      <c r="H796" s="4">
        <f t="shared" si="169"/>
        <v>345.39921428571432</v>
      </c>
      <c r="I796" s="4">
        <f t="shared" si="170"/>
        <v>12.840928571428574</v>
      </c>
      <c r="J796" s="33">
        <f t="shared" si="173"/>
        <v>10865.650241531523</v>
      </c>
      <c r="K796" s="4">
        <f t="shared" si="174"/>
        <v>20.023142857142862</v>
      </c>
      <c r="L796" s="33">
        <f t="shared" si="171"/>
        <v>629.89276762501584</v>
      </c>
      <c r="M796" s="15">
        <f t="shared" si="163"/>
        <v>19.623060162983755</v>
      </c>
      <c r="N796" s="6"/>
      <c r="O796" s="7">
        <f t="shared" si="164"/>
        <v>26.133390803641142</v>
      </c>
      <c r="P796" s="7"/>
      <c r="Q796" s="46">
        <f t="shared" si="165"/>
        <v>2.7788018202817844E-3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c r="A797" s="1">
        <v>1936.09</v>
      </c>
      <c r="B797" s="11">
        <v>16.05</v>
      </c>
      <c r="C797" s="4">
        <v>0.61</v>
      </c>
      <c r="D797" s="11">
        <v>0.94</v>
      </c>
      <c r="E797" s="11">
        <v>14</v>
      </c>
      <c r="F797" s="4">
        <f t="shared" si="172"/>
        <v>1936.7083333332737</v>
      </c>
      <c r="G797" s="22">
        <f>G789*4/12+G801*8/12</f>
        <v>2.67</v>
      </c>
      <c r="H797" s="4">
        <f t="shared" si="169"/>
        <v>349.3167857142858</v>
      </c>
      <c r="I797" s="4">
        <f t="shared" si="170"/>
        <v>13.276214285714287</v>
      </c>
      <c r="J797" s="33">
        <f t="shared" si="173"/>
        <v>11023.693988480914</v>
      </c>
      <c r="K797" s="4">
        <f t="shared" si="174"/>
        <v>20.458428571428573</v>
      </c>
      <c r="L797" s="33">
        <f t="shared" si="171"/>
        <v>645.62444543128095</v>
      </c>
      <c r="M797" s="15">
        <f t="shared" si="163"/>
        <v>19.862024243287639</v>
      </c>
      <c r="N797" s="6"/>
      <c r="O797" s="7">
        <f t="shared" si="164"/>
        <v>26.39571021198168</v>
      </c>
      <c r="P797" s="7"/>
      <c r="Q797" s="46">
        <f t="shared" si="165"/>
        <v>1.5801041292270793E-3</v>
      </c>
      <c r="R797" s="22">
        <f t="shared" si="175"/>
        <v>1.0020074270104475</v>
      </c>
      <c r="S797" s="22">
        <f t="shared" si="176"/>
        <v>13.758936256102166</v>
      </c>
      <c r="T797" s="39">
        <f t="shared" si="166"/>
        <v>1.1119267030271995E-2</v>
      </c>
      <c r="U797" s="39">
        <f t="shared" si="167"/>
        <v>-1.0086155877858771E-2</v>
      </c>
      <c r="V797" s="39">
        <f t="shared" si="168"/>
        <v>2.1205422908130767E-2</v>
      </c>
      <c r="Y797" s="37"/>
      <c r="Z797" s="37"/>
    </row>
    <row r="798" spans="1:26">
      <c r="A798" s="1">
        <v>1936.1</v>
      </c>
      <c r="B798" s="11">
        <v>16.89</v>
      </c>
      <c r="C798" s="4">
        <v>0.64666699999999999</v>
      </c>
      <c r="D798" s="11">
        <v>0.96666700000000005</v>
      </c>
      <c r="E798" s="11">
        <v>14</v>
      </c>
      <c r="F798" s="4">
        <f t="shared" si="172"/>
        <v>1936.7916666666069</v>
      </c>
      <c r="G798" s="22">
        <f>G789*3/12+G801*9/12</f>
        <v>2.6725000000000003</v>
      </c>
      <c r="H798" s="4">
        <f t="shared" si="169"/>
        <v>367.59878571428578</v>
      </c>
      <c r="I798" s="4">
        <f t="shared" si="170"/>
        <v>14.074245350000002</v>
      </c>
      <c r="J798" s="33">
        <f t="shared" si="173"/>
        <v>11637.647750289512</v>
      </c>
      <c r="K798" s="4">
        <f t="shared" si="174"/>
        <v>21.038816778571434</v>
      </c>
      <c r="L798" s="33">
        <f t="shared" si="171"/>
        <v>666.05861680456564</v>
      </c>
      <c r="M798" s="15">
        <f t="shared" si="163"/>
        <v>20.913091852533132</v>
      </c>
      <c r="N798" s="6"/>
      <c r="O798" s="7">
        <f t="shared" si="164"/>
        <v>27.733337274008377</v>
      </c>
      <c r="P798" s="7"/>
      <c r="Q798" s="46">
        <f t="shared" si="165"/>
        <v>-1.5323636777371114E-3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c r="A799" s="1">
        <v>1936.11</v>
      </c>
      <c r="B799" s="11">
        <v>17.36</v>
      </c>
      <c r="C799" s="4">
        <v>0.68333299999999997</v>
      </c>
      <c r="D799" s="11">
        <v>0.99333300000000002</v>
      </c>
      <c r="E799" s="11">
        <v>14</v>
      </c>
      <c r="F799" s="4">
        <f t="shared" si="172"/>
        <v>1936.8749999999402</v>
      </c>
      <c r="G799" s="22">
        <f>G789*2/12+G801*10/12</f>
        <v>2.6749999999999998</v>
      </c>
      <c r="H799" s="4">
        <f t="shared" si="169"/>
        <v>377.82800000000003</v>
      </c>
      <c r="I799" s="4">
        <f t="shared" si="170"/>
        <v>14.872254650000002</v>
      </c>
      <c r="J799" s="33">
        <f t="shared" si="173"/>
        <v>12000.726110570649</v>
      </c>
      <c r="K799" s="4">
        <f t="shared" si="174"/>
        <v>21.619183221428575</v>
      </c>
      <c r="L799" s="33">
        <f t="shared" si="171"/>
        <v>686.67726207324165</v>
      </c>
      <c r="M799" s="15">
        <f t="shared" si="163"/>
        <v>21.499765341024165</v>
      </c>
      <c r="N799" s="6"/>
      <c r="O799" s="7">
        <f t="shared" si="164"/>
        <v>28.451474941810396</v>
      </c>
      <c r="P799" s="7"/>
      <c r="Q799" s="46">
        <f t="shared" si="165"/>
        <v>-3.4157639075073284E-3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c r="A800" s="1">
        <v>1936.12</v>
      </c>
      <c r="B800" s="11">
        <v>17.059999999999999</v>
      </c>
      <c r="C800" s="4">
        <v>0.72</v>
      </c>
      <c r="D800" s="11">
        <v>1.02</v>
      </c>
      <c r="E800" s="11">
        <v>14</v>
      </c>
      <c r="F800" s="4">
        <f t="shared" si="172"/>
        <v>1936.9583333332735</v>
      </c>
      <c r="G800" s="22">
        <f>G789*1/12+G801*11/12</f>
        <v>2.6774999999999998</v>
      </c>
      <c r="H800" s="4">
        <f t="shared" si="169"/>
        <v>371.29871428571431</v>
      </c>
      <c r="I800" s="4">
        <f t="shared" si="170"/>
        <v>15.670285714285715</v>
      </c>
      <c r="J800" s="33">
        <f t="shared" si="173"/>
        <v>11834.817454664142</v>
      </c>
      <c r="K800" s="4">
        <f t="shared" si="174"/>
        <v>22.199571428571431</v>
      </c>
      <c r="L800" s="33">
        <f t="shared" si="171"/>
        <v>707.5916649330261</v>
      </c>
      <c r="M800" s="15">
        <f t="shared" si="163"/>
        <v>21.125663548155448</v>
      </c>
      <c r="N800" s="6"/>
      <c r="O800" s="7">
        <f t="shared" si="164"/>
        <v>27.902761077390359</v>
      </c>
      <c r="P800" s="7"/>
      <c r="Q800" s="46">
        <f t="shared" si="165"/>
        <v>-2.617108202557894E-3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c r="A801" s="1">
        <v>1937.01</v>
      </c>
      <c r="B801" s="11">
        <v>17.59</v>
      </c>
      <c r="C801" s="4">
        <v>0.73</v>
      </c>
      <c r="D801" s="11">
        <v>1.05</v>
      </c>
      <c r="E801" s="11">
        <v>14.1</v>
      </c>
      <c r="F801" s="4">
        <f t="shared" si="172"/>
        <v>1937.0416666666067</v>
      </c>
      <c r="G801" s="22">
        <v>2.68</v>
      </c>
      <c r="H801" s="4">
        <f t="shared" si="169"/>
        <v>380.11865248226957</v>
      </c>
      <c r="I801" s="4">
        <f t="shared" si="170"/>
        <v>15.775248226950358</v>
      </c>
      <c r="J801" s="33">
        <f t="shared" si="173"/>
        <v>12157.847006052125</v>
      </c>
      <c r="K801" s="4">
        <f t="shared" si="174"/>
        <v>22.690425531914897</v>
      </c>
      <c r="L801" s="33">
        <f t="shared" si="171"/>
        <v>725.73845118560155</v>
      </c>
      <c r="M801" s="15">
        <f t="shared" si="163"/>
        <v>21.618741582953518</v>
      </c>
      <c r="N801" s="6"/>
      <c r="O801" s="7">
        <f t="shared" si="164"/>
        <v>28.495637926638668</v>
      </c>
      <c r="P801" s="7"/>
      <c r="Q801" s="46">
        <f t="shared" si="165"/>
        <v>-1.9147817965586775E-3</v>
      </c>
      <c r="R801" s="22">
        <f t="shared" si="175"/>
        <v>1.0031037291014482</v>
      </c>
      <c r="S801" s="22">
        <f t="shared" si="176"/>
        <v>13.771556533237916</v>
      </c>
      <c r="T801" s="39">
        <f t="shared" si="166"/>
        <v>-1.6219133904042948E-3</v>
      </c>
      <c r="U801" s="39">
        <f t="shared" si="167"/>
        <v>-1.4802451668775474E-2</v>
      </c>
      <c r="V801" s="39">
        <f t="shared" si="168"/>
        <v>1.3180538278371179E-2</v>
      </c>
      <c r="Y801" s="37"/>
      <c r="Z801" s="37"/>
    </row>
    <row r="802" spans="1:26">
      <c r="A802" s="1">
        <v>1937.02</v>
      </c>
      <c r="B802" s="11">
        <v>18.11</v>
      </c>
      <c r="C802" s="4">
        <v>0.74</v>
      </c>
      <c r="D802" s="11">
        <v>1.08</v>
      </c>
      <c r="E802" s="11">
        <v>14.1</v>
      </c>
      <c r="F802" s="4">
        <f t="shared" si="172"/>
        <v>1937.12499999994</v>
      </c>
      <c r="G802" s="22">
        <f>G801*11/12+G813*1/12</f>
        <v>2.67</v>
      </c>
      <c r="H802" s="4">
        <f t="shared" si="169"/>
        <v>391.35581560283697</v>
      </c>
      <c r="I802" s="4">
        <f t="shared" si="170"/>
        <v>15.9913475177305</v>
      </c>
      <c r="J802" s="33">
        <f t="shared" si="173"/>
        <v>12559.88306869304</v>
      </c>
      <c r="K802" s="4">
        <f t="shared" si="174"/>
        <v>23.338723404255326</v>
      </c>
      <c r="L802" s="33">
        <f t="shared" si="171"/>
        <v>749.01566616170533</v>
      </c>
      <c r="M802" s="15">
        <f t="shared" si="163"/>
        <v>22.244221552805161</v>
      </c>
      <c r="N802" s="6"/>
      <c r="O802" s="7">
        <f t="shared" si="164"/>
        <v>29.256928436697716</v>
      </c>
      <c r="P802" s="7"/>
      <c r="Q802" s="46">
        <f t="shared" si="165"/>
        <v>-2.5544665829974958E-3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c r="A803" s="1">
        <v>1937.03</v>
      </c>
      <c r="B803" s="11">
        <v>18.09</v>
      </c>
      <c r="C803" s="4">
        <v>0.75</v>
      </c>
      <c r="D803" s="11">
        <v>1.1100000000000001</v>
      </c>
      <c r="E803" s="11">
        <v>14.2</v>
      </c>
      <c r="F803" s="4">
        <f t="shared" si="172"/>
        <v>1937.2083333332732</v>
      </c>
      <c r="G803" s="22">
        <f>G801*10/12+G813*2/12</f>
        <v>2.66</v>
      </c>
      <c r="H803" s="4">
        <f t="shared" si="169"/>
        <v>388.17063380281701</v>
      </c>
      <c r="I803" s="4">
        <f t="shared" si="170"/>
        <v>16.093309859154932</v>
      </c>
      <c r="J803" s="33">
        <f t="shared" si="173"/>
        <v>12500.700769953379</v>
      </c>
      <c r="K803" s="4">
        <f t="shared" si="174"/>
        <v>23.818098591549305</v>
      </c>
      <c r="L803" s="33">
        <f t="shared" si="171"/>
        <v>767.04134077657557</v>
      </c>
      <c r="M803" s="15">
        <f t="shared" si="163"/>
        <v>22.042197016050579</v>
      </c>
      <c r="N803" s="6"/>
      <c r="O803" s="7">
        <f t="shared" si="164"/>
        <v>28.928361986280802</v>
      </c>
      <c r="P803" s="7"/>
      <c r="Q803" s="46">
        <f t="shared" si="165"/>
        <v>-7.8524098742354526E-4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c r="A804" s="1">
        <v>1937.04</v>
      </c>
      <c r="B804" s="11">
        <v>17.010000000000002</v>
      </c>
      <c r="C804" s="4">
        <v>0.78</v>
      </c>
      <c r="D804" s="11">
        <v>1.1299999999999999</v>
      </c>
      <c r="E804" s="11">
        <v>14.3</v>
      </c>
      <c r="F804" s="4">
        <f t="shared" si="172"/>
        <v>1937.2916666666065</v>
      </c>
      <c r="G804" s="22">
        <f>G801*9/12+G813*3/12</f>
        <v>2.6500000000000004</v>
      </c>
      <c r="H804" s="4">
        <f t="shared" si="169"/>
        <v>362.44384615384621</v>
      </c>
      <c r="I804" s="4">
        <f t="shared" si="170"/>
        <v>16.620000000000005</v>
      </c>
      <c r="J804" s="33">
        <f t="shared" si="173"/>
        <v>11716.794474352193</v>
      </c>
      <c r="K804" s="4">
        <f t="shared" si="174"/>
        <v>24.07769230769231</v>
      </c>
      <c r="L804" s="33">
        <f t="shared" si="171"/>
        <v>778.36435955426089</v>
      </c>
      <c r="M804" s="15">
        <f t="shared" si="163"/>
        <v>20.556579457432864</v>
      </c>
      <c r="N804" s="6"/>
      <c r="O804" s="7">
        <f t="shared" si="164"/>
        <v>26.928946868209671</v>
      </c>
      <c r="P804" s="7"/>
      <c r="Q804" s="46">
        <f t="shared" si="165"/>
        <v>3.2817335242658965E-3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c r="A805" s="1">
        <v>1937.05</v>
      </c>
      <c r="B805" s="11">
        <v>16.25</v>
      </c>
      <c r="C805" s="4">
        <v>0.81</v>
      </c>
      <c r="D805" s="11">
        <v>1.1499999999999999</v>
      </c>
      <c r="E805" s="11">
        <v>14.4</v>
      </c>
      <c r="F805" s="4">
        <f t="shared" si="172"/>
        <v>1937.3749999999397</v>
      </c>
      <c r="G805" s="22">
        <f>G801*8/12+G813*4/12</f>
        <v>2.64</v>
      </c>
      <c r="H805" s="4">
        <f t="shared" si="169"/>
        <v>343.84548611111114</v>
      </c>
      <c r="I805" s="4">
        <f t="shared" si="170"/>
        <v>17.139375000000001</v>
      </c>
      <c r="J805" s="33">
        <f t="shared" si="173"/>
        <v>11161.733914053657</v>
      </c>
      <c r="K805" s="4">
        <f t="shared" si="174"/>
        <v>24.333680555555556</v>
      </c>
      <c r="L805" s="33">
        <f t="shared" si="171"/>
        <v>789.90732314841262</v>
      </c>
      <c r="M805" s="15">
        <f t="shared" si="163"/>
        <v>19.474174686572102</v>
      </c>
      <c r="N805" s="6"/>
      <c r="O805" s="7">
        <f t="shared" si="164"/>
        <v>25.472602466914193</v>
      </c>
      <c r="P805" s="7"/>
      <c r="Q805" s="46">
        <f t="shared" si="165"/>
        <v>6.2037965103382206E-3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c r="A806" s="1">
        <v>1937.06</v>
      </c>
      <c r="B806" s="11">
        <v>15.64</v>
      </c>
      <c r="C806" s="4">
        <v>0.84</v>
      </c>
      <c r="D806" s="11">
        <v>1.17</v>
      </c>
      <c r="E806" s="11">
        <v>14.4</v>
      </c>
      <c r="F806" s="4">
        <f t="shared" si="172"/>
        <v>1937.458333333273</v>
      </c>
      <c r="G806" s="22">
        <f>G801*7/12+G813*5/12</f>
        <v>2.63</v>
      </c>
      <c r="H806" s="4">
        <f t="shared" si="169"/>
        <v>330.93805555555559</v>
      </c>
      <c r="I806" s="4">
        <f t="shared" si="170"/>
        <v>17.77416666666667</v>
      </c>
      <c r="J806" s="33">
        <f t="shared" si="173"/>
        <v>10790.82091014049</v>
      </c>
      <c r="K806" s="4">
        <f t="shared" si="174"/>
        <v>24.756875000000001</v>
      </c>
      <c r="L806" s="33">
        <f t="shared" si="171"/>
        <v>807.24171770232567</v>
      </c>
      <c r="M806" s="15">
        <f t="shared" si="163"/>
        <v>18.711659960364965</v>
      </c>
      <c r="N806" s="6"/>
      <c r="O806" s="7">
        <f t="shared" si="164"/>
        <v>24.44656349720486</v>
      </c>
      <c r="P806" s="7"/>
      <c r="Q806" s="46">
        <f t="shared" si="165"/>
        <v>7.2755469322765207E-3</v>
      </c>
      <c r="R806" s="22">
        <f t="shared" si="175"/>
        <v>1.0030641422116537</v>
      </c>
      <c r="S806" s="22">
        <f t="shared" si="176"/>
        <v>13.694134672663296</v>
      </c>
      <c r="T806" s="39">
        <f t="shared" si="166"/>
        <v>7.620720744647258E-3</v>
      </c>
      <c r="U806" s="39">
        <f t="shared" si="167"/>
        <v>-1.6265375639800128E-2</v>
      </c>
      <c r="V806" s="39">
        <f t="shared" si="168"/>
        <v>2.3886096384447386E-2</v>
      </c>
      <c r="Y806" s="37"/>
      <c r="Z806" s="37"/>
    </row>
    <row r="807" spans="1:26">
      <c r="A807" s="1">
        <v>1937.07</v>
      </c>
      <c r="B807" s="11">
        <v>16.57</v>
      </c>
      <c r="C807" s="4">
        <v>0.81666700000000003</v>
      </c>
      <c r="D807" s="11">
        <v>1.1866699999999999</v>
      </c>
      <c r="E807" s="11">
        <v>14.5</v>
      </c>
      <c r="F807" s="4">
        <f t="shared" si="172"/>
        <v>1937.5416666666063</v>
      </c>
      <c r="G807" s="22">
        <f>G801*6/12+G813*6/12</f>
        <v>2.62</v>
      </c>
      <c r="H807" s="4">
        <f t="shared" si="169"/>
        <v>348.19855172413799</v>
      </c>
      <c r="I807" s="4">
        <f t="shared" si="170"/>
        <v>17.161271372413797</v>
      </c>
      <c r="J807" s="33">
        <f t="shared" si="173"/>
        <v>11400.261065945269</v>
      </c>
      <c r="K807" s="4">
        <f t="shared" si="174"/>
        <v>24.936437862068967</v>
      </c>
      <c r="L807" s="33">
        <f t="shared" si="171"/>
        <v>816.43619789530919</v>
      </c>
      <c r="M807" s="15">
        <f t="shared" si="163"/>
        <v>19.646723279607635</v>
      </c>
      <c r="N807" s="6"/>
      <c r="O807" s="7">
        <f t="shared" si="164"/>
        <v>25.628756089453567</v>
      </c>
      <c r="P807" s="7"/>
      <c r="Q807" s="46">
        <f t="shared" si="165"/>
        <v>7.1982377826599123E-3</v>
      </c>
      <c r="R807" s="22">
        <f t="shared" si="175"/>
        <v>1.0030562256529789</v>
      </c>
      <c r="S807" s="22">
        <f t="shared" si="176"/>
        <v>13.641363756015766</v>
      </c>
      <c r="T807" s="39">
        <f t="shared" si="166"/>
        <v>7.7067329721860478E-3</v>
      </c>
      <c r="U807" s="39">
        <f t="shared" si="167"/>
        <v>-1.6722484634776547E-2</v>
      </c>
      <c r="V807" s="39">
        <f t="shared" si="168"/>
        <v>2.4429217606962594E-2</v>
      </c>
      <c r="Y807" s="37"/>
      <c r="Z807" s="37"/>
    </row>
    <row r="808" spans="1:26">
      <c r="A808" s="1">
        <v>1937.08</v>
      </c>
      <c r="B808" s="11">
        <v>16.739999999999998</v>
      </c>
      <c r="C808" s="4">
        <v>0.79333299999999995</v>
      </c>
      <c r="D808" s="11">
        <v>1.20333</v>
      </c>
      <c r="E808" s="11">
        <v>14.5</v>
      </c>
      <c r="F808" s="4">
        <f t="shared" si="172"/>
        <v>1937.6249999999395</v>
      </c>
      <c r="G808" s="22">
        <f>G801*5/12+G813*7/12</f>
        <v>2.6100000000000003</v>
      </c>
      <c r="H808" s="4">
        <f t="shared" si="169"/>
        <v>351.77089655172415</v>
      </c>
      <c r="I808" s="4">
        <f t="shared" si="170"/>
        <v>16.670935524137931</v>
      </c>
      <c r="J808" s="33">
        <f t="shared" si="173"/>
        <v>11562.706931398689</v>
      </c>
      <c r="K808" s="4">
        <f t="shared" si="174"/>
        <v>25.286527655172417</v>
      </c>
      <c r="L808" s="33">
        <f t="shared" si="171"/>
        <v>831.16798875507686</v>
      </c>
      <c r="M808" s="15">
        <f t="shared" si="163"/>
        <v>19.806982577380968</v>
      </c>
      <c r="N808" s="6"/>
      <c r="O808" s="7">
        <f t="shared" si="164"/>
        <v>25.793551964451101</v>
      </c>
      <c r="P808" s="7"/>
      <c r="Q808" s="46">
        <f t="shared" si="165"/>
        <v>7.4561422622180656E-3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c r="A809" s="1">
        <v>1937.09</v>
      </c>
      <c r="B809" s="11">
        <v>14.37</v>
      </c>
      <c r="C809" s="4">
        <v>0.77</v>
      </c>
      <c r="D809" s="11">
        <v>1.22</v>
      </c>
      <c r="E809" s="11">
        <v>14.6</v>
      </c>
      <c r="F809" s="4">
        <f t="shared" si="172"/>
        <v>1937.7083333332728</v>
      </c>
      <c r="G809" s="22">
        <f>G801*4/12+G813*8/12</f>
        <v>2.6</v>
      </c>
      <c r="H809" s="4">
        <f t="shared" si="169"/>
        <v>299.89993150684938</v>
      </c>
      <c r="I809" s="4">
        <f t="shared" si="170"/>
        <v>16.069794520547948</v>
      </c>
      <c r="J809" s="33">
        <f t="shared" si="173"/>
        <v>9901.7265061195558</v>
      </c>
      <c r="K809" s="4">
        <f t="shared" si="174"/>
        <v>25.461232876712334</v>
      </c>
      <c r="L809" s="33">
        <f t="shared" si="171"/>
        <v>840.64762264898104</v>
      </c>
      <c r="M809" s="15">
        <f t="shared" si="163"/>
        <v>16.847882862705813</v>
      </c>
      <c r="N809" s="6"/>
      <c r="O809" s="7">
        <f t="shared" si="164"/>
        <v>21.913400533669698</v>
      </c>
      <c r="P809" s="7"/>
      <c r="Q809" s="46">
        <f t="shared" si="165"/>
        <v>1.65292955135799E-2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c r="A810" s="1">
        <v>1937.1</v>
      </c>
      <c r="B810" s="11">
        <v>12.28</v>
      </c>
      <c r="C810" s="4">
        <v>0.78</v>
      </c>
      <c r="D810" s="11">
        <v>1.19</v>
      </c>
      <c r="E810" s="11">
        <v>14.6</v>
      </c>
      <c r="F810" s="4">
        <f t="shared" si="172"/>
        <v>1937.791666666606</v>
      </c>
      <c r="G810" s="22">
        <f>G801*3/12+G813*9/12</f>
        <v>2.59</v>
      </c>
      <c r="H810" s="4">
        <f t="shared" si="169"/>
        <v>256.28191780821919</v>
      </c>
      <c r="I810" s="4">
        <f t="shared" si="170"/>
        <v>16.278493150684934</v>
      </c>
      <c r="J810" s="33">
        <f t="shared" si="173"/>
        <v>8506.3892636079254</v>
      </c>
      <c r="K810" s="4">
        <f t="shared" si="174"/>
        <v>24.835136986301372</v>
      </c>
      <c r="L810" s="33">
        <f t="shared" si="171"/>
        <v>824.31622342780383</v>
      </c>
      <c r="M810" s="15">
        <f t="shared" si="163"/>
        <v>14.361659574753359</v>
      </c>
      <c r="N810" s="6"/>
      <c r="O810" s="7">
        <f t="shared" si="164"/>
        <v>18.672774871583666</v>
      </c>
      <c r="P810" s="7"/>
      <c r="Q810" s="46">
        <f t="shared" si="165"/>
        <v>2.6337983197570587E-2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c r="A811" s="1">
        <v>1937.11</v>
      </c>
      <c r="B811" s="11">
        <v>11.2</v>
      </c>
      <c r="C811" s="4">
        <v>0.79</v>
      </c>
      <c r="D811" s="11">
        <v>1.1599999999999999</v>
      </c>
      <c r="E811" s="11">
        <v>14.5</v>
      </c>
      <c r="F811" s="4">
        <f t="shared" si="172"/>
        <v>1937.8749999999393</v>
      </c>
      <c r="G811" s="22">
        <f>G801*2/12+G813*10/12</f>
        <v>2.58</v>
      </c>
      <c r="H811" s="4">
        <f t="shared" si="169"/>
        <v>235.35448275862072</v>
      </c>
      <c r="I811" s="4">
        <f t="shared" si="170"/>
        <v>16.600896551724141</v>
      </c>
      <c r="J811" s="33">
        <f t="shared" si="173"/>
        <v>7857.6930821017586</v>
      </c>
      <c r="K811" s="4">
        <f t="shared" si="174"/>
        <v>24.376000000000005</v>
      </c>
      <c r="L811" s="33">
        <f t="shared" si="171"/>
        <v>813.83249778911079</v>
      </c>
      <c r="M811" s="15">
        <f t="shared" si="163"/>
        <v>13.15811916648607</v>
      </c>
      <c r="N811" s="6"/>
      <c r="O811" s="7">
        <f t="shared" si="164"/>
        <v>17.11371804346069</v>
      </c>
      <c r="P811" s="7"/>
      <c r="Q811" s="46">
        <f t="shared" si="165"/>
        <v>3.2697868622299398E-2</v>
      </c>
      <c r="R811" s="22">
        <f t="shared" si="175"/>
        <v>1.0030245621560687</v>
      </c>
      <c r="S811" s="22">
        <f t="shared" si="176"/>
        <v>13.808240294602131</v>
      </c>
      <c r="T811" s="39">
        <f t="shared" si="166"/>
        <v>4.0221589119463719E-2</v>
      </c>
      <c r="U811" s="39">
        <f t="shared" si="167"/>
        <v>-2.1586717669969002E-2</v>
      </c>
      <c r="V811" s="39">
        <f t="shared" si="168"/>
        <v>6.1808306789432721E-2</v>
      </c>
      <c r="Y811" s="37"/>
      <c r="Z811" s="37"/>
    </row>
    <row r="812" spans="1:26">
      <c r="A812" s="1">
        <v>1937.12</v>
      </c>
      <c r="B812" s="11">
        <v>11.02</v>
      </c>
      <c r="C812" s="4">
        <v>0.8</v>
      </c>
      <c r="D812" s="11">
        <v>1.1299999999999999</v>
      </c>
      <c r="E812" s="11">
        <v>14.4</v>
      </c>
      <c r="F812" s="4">
        <f t="shared" si="172"/>
        <v>1937.9583333332725</v>
      </c>
      <c r="G812" s="22">
        <f>G801*1/12+G813*11/12</f>
        <v>2.57</v>
      </c>
      <c r="H812" s="4">
        <f t="shared" si="169"/>
        <v>233.18013888888891</v>
      </c>
      <c r="I812" s="4">
        <f t="shared" si="170"/>
        <v>16.927777777777781</v>
      </c>
      <c r="J812" s="33">
        <f t="shared" si="173"/>
        <v>7832.19585545886</v>
      </c>
      <c r="K812" s="4">
        <f t="shared" si="174"/>
        <v>23.910486111111112</v>
      </c>
      <c r="L812" s="33">
        <f t="shared" si="171"/>
        <v>803.11990169405726</v>
      </c>
      <c r="M812" s="15">
        <f t="shared" si="163"/>
        <v>13.008483033706138</v>
      </c>
      <c r="N812" s="6"/>
      <c r="O812" s="7">
        <f t="shared" si="164"/>
        <v>16.928806001197067</v>
      </c>
      <c r="P812" s="7"/>
      <c r="Q812" s="46">
        <f t="shared" si="165"/>
        <v>3.2992381382444008E-2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c r="A813" s="1">
        <v>1938.01</v>
      </c>
      <c r="B813" s="11">
        <v>11.31</v>
      </c>
      <c r="C813" s="4">
        <v>0.79333299999999995</v>
      </c>
      <c r="D813" s="11">
        <v>1.07667</v>
      </c>
      <c r="E813" s="11">
        <v>14.2</v>
      </c>
      <c r="F813" s="4">
        <f t="shared" si="172"/>
        <v>1938.0416666666058</v>
      </c>
      <c r="G813" s="22">
        <v>2.56</v>
      </c>
      <c r="H813" s="4">
        <f t="shared" si="169"/>
        <v>242.68711267605639</v>
      </c>
      <c r="I813" s="4">
        <f t="shared" si="170"/>
        <v>17.023138387323947</v>
      </c>
      <c r="J813" s="33">
        <f t="shared" si="173"/>
        <v>8199.1704782915222</v>
      </c>
      <c r="K813" s="4">
        <f t="shared" si="174"/>
        <v>23.102911901408458</v>
      </c>
      <c r="L813" s="33">
        <f t="shared" si="171"/>
        <v>780.53058168542293</v>
      </c>
      <c r="M813" s="15">
        <f t="shared" si="163"/>
        <v>13.511461918562418</v>
      </c>
      <c r="N813" s="6"/>
      <c r="O813" s="7">
        <f t="shared" si="164"/>
        <v>17.59120204742214</v>
      </c>
      <c r="P813" s="7"/>
      <c r="Q813" s="46">
        <f t="shared" si="165"/>
        <v>2.8858466812653624E-2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c r="A814" s="1">
        <v>1938.02</v>
      </c>
      <c r="B814" s="11">
        <v>11.04</v>
      </c>
      <c r="C814" s="4">
        <v>0.78666700000000001</v>
      </c>
      <c r="D814" s="11">
        <v>1.0233300000000001</v>
      </c>
      <c r="E814" s="11">
        <v>14.1</v>
      </c>
      <c r="F814" s="4">
        <f t="shared" si="172"/>
        <v>1938.1249999999391</v>
      </c>
      <c r="G814" s="22">
        <f>G813*11/12+G825*1/12</f>
        <v>2.5433333333333334</v>
      </c>
      <c r="H814" s="4">
        <f t="shared" si="169"/>
        <v>238.57361702127662</v>
      </c>
      <c r="I814" s="4">
        <f t="shared" si="170"/>
        <v>16.999818078014187</v>
      </c>
      <c r="J814" s="33">
        <f t="shared" si="173"/>
        <v>8108.0577501318094</v>
      </c>
      <c r="K814" s="4">
        <f t="shared" si="174"/>
        <v>22.114088723404258</v>
      </c>
      <c r="L814" s="33">
        <f t="shared" si="171"/>
        <v>751.55966824659276</v>
      </c>
      <c r="M814" s="15">
        <f t="shared" si="163"/>
        <v>13.263076236460872</v>
      </c>
      <c r="N814" s="6"/>
      <c r="O814" s="7">
        <f t="shared" si="164"/>
        <v>17.278131157697953</v>
      </c>
      <c r="P814" s="7"/>
      <c r="Q814" s="46">
        <f t="shared" si="165"/>
        <v>3.085845814178087E-2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c r="A815" s="1">
        <v>1938.03</v>
      </c>
      <c r="B815" s="11">
        <v>10.31</v>
      </c>
      <c r="C815" s="4">
        <v>0.78</v>
      </c>
      <c r="D815" s="11">
        <v>0.97</v>
      </c>
      <c r="E815" s="11">
        <v>14.1</v>
      </c>
      <c r="F815" s="4">
        <f t="shared" si="172"/>
        <v>1938.2083333332723</v>
      </c>
      <c r="G815" s="22">
        <f>G813*10/12+G825*2/12</f>
        <v>2.5266666666666664</v>
      </c>
      <c r="H815" s="4">
        <f t="shared" si="169"/>
        <v>222.79836879432631</v>
      </c>
      <c r="I815" s="4">
        <f t="shared" si="170"/>
        <v>16.855744680851068</v>
      </c>
      <c r="J815" s="33">
        <f t="shared" si="173"/>
        <v>7619.6647787697048</v>
      </c>
      <c r="K815" s="4">
        <f t="shared" si="174"/>
        <v>20.961631205673761</v>
      </c>
      <c r="L815" s="33">
        <f t="shared" si="171"/>
        <v>716.88407714904099</v>
      </c>
      <c r="M815" s="15">
        <f t="shared" si="163"/>
        <v>12.377286234697692</v>
      </c>
      <c r="N815" s="6"/>
      <c r="O815" s="7">
        <f t="shared" si="164"/>
        <v>16.140609995378348</v>
      </c>
      <c r="P815" s="7"/>
      <c r="Q815" s="46">
        <f t="shared" si="165"/>
        <v>3.6420989784192059E-2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c r="A816" s="1">
        <v>1938.04</v>
      </c>
      <c r="B816" s="11">
        <v>9.89</v>
      </c>
      <c r="C816" s="4">
        <v>0.76666699999999999</v>
      </c>
      <c r="D816" s="11">
        <v>0.90333300000000005</v>
      </c>
      <c r="E816" s="11">
        <v>14.2</v>
      </c>
      <c r="F816" s="4">
        <f t="shared" si="172"/>
        <v>1938.2916666666056</v>
      </c>
      <c r="G816" s="22">
        <f>G813*9/12+G825*3/12</f>
        <v>2.5099999999999998</v>
      </c>
      <c r="H816" s="4">
        <f t="shared" si="169"/>
        <v>212.21711267605639</v>
      </c>
      <c r="I816" s="4">
        <f t="shared" si="170"/>
        <v>16.450946119718314</v>
      </c>
      <c r="J816" s="33">
        <f t="shared" si="173"/>
        <v>7304.6726461425869</v>
      </c>
      <c r="K816" s="4">
        <f t="shared" si="174"/>
        <v>19.383490500000008</v>
      </c>
      <c r="L816" s="33">
        <f t="shared" si="171"/>
        <v>667.19432309989111</v>
      </c>
      <c r="M816" s="15">
        <f t="shared" si="163"/>
        <v>11.789517720684188</v>
      </c>
      <c r="N816" s="6"/>
      <c r="O816" s="7">
        <f t="shared" si="164"/>
        <v>15.393610143198437</v>
      </c>
      <c r="P816" s="7"/>
      <c r="Q816" s="46">
        <f t="shared" si="165"/>
        <v>4.1309073176831607E-2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c r="A817" s="1">
        <v>1938.05</v>
      </c>
      <c r="B817" s="11">
        <v>9.98</v>
      </c>
      <c r="C817" s="4">
        <v>0.75333300000000003</v>
      </c>
      <c r="D817" s="11">
        <v>0.83666700000000005</v>
      </c>
      <c r="E817" s="11">
        <v>14.1</v>
      </c>
      <c r="F817" s="4">
        <f t="shared" si="172"/>
        <v>1938.3749999999388</v>
      </c>
      <c r="G817" s="22">
        <f>G813*8/12+G825*4/12</f>
        <v>2.4933333333333332</v>
      </c>
      <c r="H817" s="4">
        <f t="shared" si="169"/>
        <v>215.6670921985816</v>
      </c>
      <c r="I817" s="4">
        <f t="shared" si="170"/>
        <v>16.279472702127663</v>
      </c>
      <c r="J817" s="33">
        <f t="shared" si="173"/>
        <v>7470.1195109921509</v>
      </c>
      <c r="K817" s="4">
        <f t="shared" si="174"/>
        <v>18.080314531914897</v>
      </c>
      <c r="L817" s="33">
        <f t="shared" si="171"/>
        <v>626.25275359752209</v>
      </c>
      <c r="M817" s="15">
        <f t="shared" si="163"/>
        <v>11.992275930545699</v>
      </c>
      <c r="N817" s="6"/>
      <c r="O817" s="7">
        <f t="shared" si="164"/>
        <v>15.677821270315912</v>
      </c>
      <c r="P817" s="7"/>
      <c r="Q817" s="46">
        <f t="shared" si="165"/>
        <v>3.8776390744273137E-2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c r="A818" s="1">
        <v>1938.06</v>
      </c>
      <c r="B818" s="11">
        <v>10.210000000000001</v>
      </c>
      <c r="C818" s="4">
        <v>0.74</v>
      </c>
      <c r="D818" s="11">
        <v>0.77</v>
      </c>
      <c r="E818" s="11">
        <v>14.1</v>
      </c>
      <c r="F818" s="4">
        <f t="shared" si="172"/>
        <v>1938.4583333332721</v>
      </c>
      <c r="G818" s="22">
        <f>G813*7/12+G825*5/12</f>
        <v>2.4766666666666666</v>
      </c>
      <c r="H818" s="4">
        <f t="shared" si="169"/>
        <v>220.63737588652486</v>
      </c>
      <c r="I818" s="4">
        <f t="shared" si="170"/>
        <v>15.9913475177305</v>
      </c>
      <c r="J818" s="33">
        <f t="shared" si="173"/>
        <v>7688.4346269613607</v>
      </c>
      <c r="K818" s="4">
        <f t="shared" si="174"/>
        <v>16.639645390070925</v>
      </c>
      <c r="L818" s="33">
        <f t="shared" si="171"/>
        <v>579.83297382568526</v>
      </c>
      <c r="M818" s="15">
        <f t="shared" si="163"/>
        <v>12.288966307788135</v>
      </c>
      <c r="N818" s="6"/>
      <c r="O818" s="7">
        <f t="shared" si="164"/>
        <v>16.083606052598878</v>
      </c>
      <c r="P818" s="7"/>
      <c r="Q818" s="46">
        <f t="shared" si="165"/>
        <v>3.7501644440433114E-2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c r="A819" s="1">
        <v>1938.07</v>
      </c>
      <c r="B819" s="11">
        <v>12.24</v>
      </c>
      <c r="C819" s="4">
        <v>0.71333299999999999</v>
      </c>
      <c r="D819" s="11">
        <v>0.72</v>
      </c>
      <c r="E819" s="11">
        <v>14.1</v>
      </c>
      <c r="F819" s="4">
        <f t="shared" si="172"/>
        <v>1938.5416666666054</v>
      </c>
      <c r="G819" s="22">
        <f>G813*6/12+G825*6/12</f>
        <v>2.46</v>
      </c>
      <c r="H819" s="4">
        <f t="shared" si="169"/>
        <v>264.50553191489365</v>
      </c>
      <c r="I819" s="4">
        <f t="shared" si="170"/>
        <v>15.415075539007095</v>
      </c>
      <c r="J819" s="33">
        <f t="shared" si="173"/>
        <v>9261.8486136617594</v>
      </c>
      <c r="K819" s="4">
        <f t="shared" si="174"/>
        <v>15.559148936170214</v>
      </c>
      <c r="L819" s="33">
        <f t="shared" si="171"/>
        <v>544.81462433304455</v>
      </c>
      <c r="M819" s="15">
        <f t="shared" si="163"/>
        <v>14.770328017492067</v>
      </c>
      <c r="N819" s="6"/>
      <c r="O819" s="7">
        <f t="shared" si="164"/>
        <v>19.332142114203585</v>
      </c>
      <c r="P819" s="7"/>
      <c r="Q819" s="46">
        <f t="shared" si="165"/>
        <v>2.3997805336053363E-2</v>
      </c>
      <c r="R819" s="22">
        <f t="shared" si="175"/>
        <v>1.0035164649974975</v>
      </c>
      <c r="S819" s="22">
        <f t="shared" si="176"/>
        <v>14.593839189739949</v>
      </c>
      <c r="T819" s="39">
        <f t="shared" si="166"/>
        <v>2.8868789327310074E-2</v>
      </c>
      <c r="U819" s="39">
        <f t="shared" si="167"/>
        <v>-3.0457331358398787E-2</v>
      </c>
      <c r="V819" s="39">
        <f t="shared" si="168"/>
        <v>5.9326120685708861E-2</v>
      </c>
      <c r="Y819" s="37"/>
      <c r="Z819" s="37"/>
    </row>
    <row r="820" spans="1:26">
      <c r="A820" s="1">
        <v>1938.08</v>
      </c>
      <c r="B820" s="11">
        <v>12.31</v>
      </c>
      <c r="C820" s="4">
        <v>0.68666700000000003</v>
      </c>
      <c r="D820" s="11">
        <v>0.67</v>
      </c>
      <c r="E820" s="11">
        <v>14.1</v>
      </c>
      <c r="F820" s="4">
        <f t="shared" si="172"/>
        <v>1938.6249999999386</v>
      </c>
      <c r="G820" s="22">
        <f>G813*5/12+G825*7/12</f>
        <v>2.4433333333333334</v>
      </c>
      <c r="H820" s="4">
        <f t="shared" si="169"/>
        <v>266.01822695035469</v>
      </c>
      <c r="I820" s="4">
        <f t="shared" si="170"/>
        <v>14.83882517021277</v>
      </c>
      <c r="J820" s="33">
        <f t="shared" si="173"/>
        <v>9358.1160335791974</v>
      </c>
      <c r="K820" s="4">
        <f t="shared" si="174"/>
        <v>14.478652482269506</v>
      </c>
      <c r="L820" s="33">
        <f t="shared" si="171"/>
        <v>509.33694090154842</v>
      </c>
      <c r="M820" s="15">
        <f t="shared" si="163"/>
        <v>14.903588512604369</v>
      </c>
      <c r="N820" s="6"/>
      <c r="O820" s="7">
        <f t="shared" si="164"/>
        <v>19.50514046526234</v>
      </c>
      <c r="P820" s="7"/>
      <c r="Q820" s="46">
        <f t="shared" si="165"/>
        <v>2.3559102649396813E-2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c r="A821" s="1">
        <v>1938.09</v>
      </c>
      <c r="B821" s="11">
        <v>11.75</v>
      </c>
      <c r="C821" s="4">
        <v>0.66</v>
      </c>
      <c r="D821" s="11">
        <v>0.62</v>
      </c>
      <c r="E821" s="11">
        <v>14.1</v>
      </c>
      <c r="F821" s="4">
        <f t="shared" si="172"/>
        <v>1938.7083333332719</v>
      </c>
      <c r="G821" s="22">
        <f>G813*4/12+G825*8/12</f>
        <v>2.4266666666666667</v>
      </c>
      <c r="H821" s="4">
        <f t="shared" si="169"/>
        <v>253.91666666666669</v>
      </c>
      <c r="I821" s="4">
        <f t="shared" si="170"/>
        <v>14.262553191489364</v>
      </c>
      <c r="J821" s="33">
        <f t="shared" si="173"/>
        <v>8974.2128169295211</v>
      </c>
      <c r="K821" s="4">
        <f t="shared" si="174"/>
        <v>13.398156028368795</v>
      </c>
      <c r="L821" s="33">
        <f t="shared" si="171"/>
        <v>473.53293161670666</v>
      </c>
      <c r="M821" s="15">
        <f t="shared" si="163"/>
        <v>14.282330508639971</v>
      </c>
      <c r="N821" s="6"/>
      <c r="O821" s="7">
        <f t="shared" si="164"/>
        <v>18.692886470097669</v>
      </c>
      <c r="P821" s="7"/>
      <c r="Q821" s="46">
        <f t="shared" si="165"/>
        <v>2.5504494672704103E-2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c r="A822" s="1">
        <v>1938.1</v>
      </c>
      <c r="B822" s="11">
        <v>13.06</v>
      </c>
      <c r="C822" s="4">
        <v>0.61</v>
      </c>
      <c r="D822" s="11">
        <v>0.62666699999999997</v>
      </c>
      <c r="E822" s="11">
        <v>14</v>
      </c>
      <c r="F822" s="4">
        <f t="shared" si="172"/>
        <v>1938.7916666666051</v>
      </c>
      <c r="G822" s="22">
        <f>G813*3/12+G825*9/12</f>
        <v>2.4099999999999997</v>
      </c>
      <c r="H822" s="4">
        <f t="shared" si="169"/>
        <v>284.24157142857149</v>
      </c>
      <c r="I822" s="4">
        <f t="shared" si="170"/>
        <v>13.276214285714287</v>
      </c>
      <c r="J822" s="33">
        <f t="shared" si="173"/>
        <v>10085.092160625154</v>
      </c>
      <c r="K822" s="4">
        <f t="shared" si="174"/>
        <v>13.638959635714286</v>
      </c>
      <c r="L822" s="33">
        <f t="shared" si="171"/>
        <v>483.91994249789298</v>
      </c>
      <c r="M822" s="15">
        <f t="shared" si="163"/>
        <v>16.061147643333449</v>
      </c>
      <c r="N822" s="6"/>
      <c r="O822" s="7">
        <f t="shared" si="164"/>
        <v>21.007760685339598</v>
      </c>
      <c r="P822" s="7"/>
      <c r="Q822" s="46">
        <f t="shared" si="165"/>
        <v>1.7787274932387624E-2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c r="A823" s="1">
        <v>1938.11</v>
      </c>
      <c r="B823" s="11">
        <v>13.07</v>
      </c>
      <c r="C823" s="4">
        <v>0.56000000000000005</v>
      </c>
      <c r="D823" s="11">
        <v>0.63333300000000003</v>
      </c>
      <c r="E823" s="11">
        <v>14</v>
      </c>
      <c r="F823" s="4">
        <f t="shared" si="172"/>
        <v>1938.8749999999384</v>
      </c>
      <c r="G823" s="22">
        <f>G813*2/12+G825*10/12</f>
        <v>2.3933333333333331</v>
      </c>
      <c r="H823" s="4">
        <f t="shared" si="169"/>
        <v>284.45921428571432</v>
      </c>
      <c r="I823" s="4">
        <f t="shared" si="170"/>
        <v>12.188000000000002</v>
      </c>
      <c r="J823" s="33">
        <f t="shared" si="173"/>
        <v>10128.850855553848</v>
      </c>
      <c r="K823" s="4">
        <f t="shared" si="174"/>
        <v>13.784040364285717</v>
      </c>
      <c r="L823" s="33">
        <f t="shared" si="171"/>
        <v>490.81373365726745</v>
      </c>
      <c r="M823" s="15">
        <f t="shared" si="163"/>
        <v>16.14957180071552</v>
      </c>
      <c r="N823" s="6"/>
      <c r="O823" s="7">
        <f t="shared" si="164"/>
        <v>21.100739467650829</v>
      </c>
      <c r="P823" s="7"/>
      <c r="Q823" s="46">
        <f t="shared" si="165"/>
        <v>1.7613036620319031E-2</v>
      </c>
      <c r="R823" s="22">
        <f t="shared" si="175"/>
        <v>1.0034656030482938</v>
      </c>
      <c r="S823" s="22">
        <f t="shared" si="176"/>
        <v>14.904781801963539</v>
      </c>
      <c r="T823" s="39">
        <f t="shared" si="166"/>
        <v>1.5179610781114627E-2</v>
      </c>
      <c r="U823" s="39">
        <f t="shared" si="167"/>
        <v>-3.0571380380393531E-2</v>
      </c>
      <c r="V823" s="39">
        <f t="shared" si="168"/>
        <v>4.5750991161508159E-2</v>
      </c>
      <c r="Y823" s="37"/>
      <c r="Z823" s="37"/>
    </row>
    <row r="824" spans="1:26">
      <c r="A824" s="1">
        <v>1938.12</v>
      </c>
      <c r="B824" s="11">
        <v>12.69</v>
      </c>
      <c r="C824" s="4">
        <v>0.51</v>
      </c>
      <c r="D824" s="11">
        <v>0.64</v>
      </c>
      <c r="E824" s="11">
        <v>14</v>
      </c>
      <c r="F824" s="4">
        <f t="shared" si="172"/>
        <v>1938.9583333332716</v>
      </c>
      <c r="G824" s="22">
        <f>G813*1/12+G825*11/12</f>
        <v>2.3766666666666665</v>
      </c>
      <c r="H824" s="4">
        <f t="shared" si="169"/>
        <v>276.18878571428576</v>
      </c>
      <c r="I824" s="4">
        <f t="shared" si="170"/>
        <v>11.099785714285716</v>
      </c>
      <c r="J824" s="33">
        <f t="shared" si="173"/>
        <v>9867.2986624590176</v>
      </c>
      <c r="K824" s="4">
        <f t="shared" si="174"/>
        <v>13.92914285714286</v>
      </c>
      <c r="L824" s="33">
        <f t="shared" si="171"/>
        <v>497.64154010825621</v>
      </c>
      <c r="M824" s="15">
        <f t="shared" si="163"/>
        <v>15.756484438994011</v>
      </c>
      <c r="N824" s="6"/>
      <c r="O824" s="7">
        <f t="shared" si="164"/>
        <v>20.558601794186647</v>
      </c>
      <c r="P824" s="7"/>
      <c r="Q824" s="46">
        <f t="shared" si="165"/>
        <v>1.9895869007101559E-2</v>
      </c>
      <c r="R824" s="22">
        <f t="shared" si="175"/>
        <v>1.0034528907793234</v>
      </c>
      <c r="S824" s="22">
        <f t="shared" si="176"/>
        <v>14.956435859210577</v>
      </c>
      <c r="T824" s="39">
        <f t="shared" si="166"/>
        <v>1.8110587085912622E-2</v>
      </c>
      <c r="U824" s="39">
        <f t="shared" si="167"/>
        <v>-3.0224374065182524E-2</v>
      </c>
      <c r="V824" s="39">
        <f t="shared" si="168"/>
        <v>4.8334961151095146E-2</v>
      </c>
      <c r="Y824" s="37"/>
      <c r="Z824" s="37"/>
    </row>
    <row r="825" spans="1:26">
      <c r="A825" s="1">
        <v>1939.01</v>
      </c>
      <c r="B825" s="11">
        <v>12.5</v>
      </c>
      <c r="C825" s="4">
        <v>0.51333300000000004</v>
      </c>
      <c r="D825" s="11">
        <v>0.66333299999999995</v>
      </c>
      <c r="E825" s="11">
        <v>14</v>
      </c>
      <c r="F825" s="4">
        <f t="shared" si="172"/>
        <v>1939.0416666666049</v>
      </c>
      <c r="G825" s="22">
        <v>2.36</v>
      </c>
      <c r="H825" s="4">
        <f t="shared" si="169"/>
        <v>272.05357142857144</v>
      </c>
      <c r="I825" s="4">
        <f t="shared" si="170"/>
        <v>11.17232607857143</v>
      </c>
      <c r="J825" s="33">
        <f t="shared" si="173"/>
        <v>9752.8238074149485</v>
      </c>
      <c r="K825" s="4">
        <f t="shared" si="174"/>
        <v>14.436968935714287</v>
      </c>
      <c r="L825" s="33">
        <f t="shared" si="171"/>
        <v>517.54958997151834</v>
      </c>
      <c r="M825" s="15">
        <f t="shared" si="163"/>
        <v>15.599634410919286</v>
      </c>
      <c r="N825" s="6"/>
      <c r="O825" s="7">
        <f t="shared" si="164"/>
        <v>20.324966524351201</v>
      </c>
      <c r="P825" s="7"/>
      <c r="Q825" s="46">
        <f t="shared" si="165"/>
        <v>2.0700668161540869E-2</v>
      </c>
      <c r="R825" s="22">
        <f t="shared" si="175"/>
        <v>1.0030715805683288</v>
      </c>
      <c r="S825" s="22">
        <f t="shared" si="176"/>
        <v>15.008078798680387</v>
      </c>
      <c r="T825" s="39">
        <f t="shared" si="166"/>
        <v>2.1381882689988085E-2</v>
      </c>
      <c r="U825" s="39">
        <f t="shared" si="167"/>
        <v>-2.987516925474043E-2</v>
      </c>
      <c r="V825" s="39">
        <f t="shared" si="168"/>
        <v>5.1257051944728516E-2</v>
      </c>
      <c r="Y825" s="37"/>
      <c r="Z825" s="37"/>
    </row>
    <row r="826" spans="1:26">
      <c r="A826" s="1">
        <v>1939.02</v>
      </c>
      <c r="B826" s="11">
        <v>12.4</v>
      </c>
      <c r="C826" s="4">
        <v>0.51666699999999999</v>
      </c>
      <c r="D826" s="11">
        <v>0.68666700000000003</v>
      </c>
      <c r="E826" s="11">
        <v>13.9</v>
      </c>
      <c r="F826" s="4">
        <f t="shared" si="172"/>
        <v>1939.1249999999382</v>
      </c>
      <c r="G826" s="22">
        <f>G825*11/12+G837*1/12</f>
        <v>2.3474999999999997</v>
      </c>
      <c r="H826" s="4">
        <f t="shared" si="169"/>
        <v>271.81870503597128</v>
      </c>
      <c r="I826" s="4">
        <f t="shared" si="170"/>
        <v>11.325786683453238</v>
      </c>
      <c r="J826" s="33">
        <f t="shared" si="173"/>
        <v>9778.2388617075794</v>
      </c>
      <c r="K826" s="4">
        <f t="shared" si="174"/>
        <v>15.052333446043168</v>
      </c>
      <c r="L826" s="33">
        <f t="shared" si="171"/>
        <v>541.48338261710956</v>
      </c>
      <c r="M826" s="15">
        <f t="shared" si="163"/>
        <v>15.664696928954772</v>
      </c>
      <c r="N826" s="6"/>
      <c r="O826" s="7">
        <f t="shared" si="164"/>
        <v>20.378795316805146</v>
      </c>
      <c r="P826" s="7"/>
      <c r="Q826" s="46">
        <f t="shared" si="165"/>
        <v>1.9857014083435126E-2</v>
      </c>
      <c r="R826" s="22">
        <f t="shared" si="175"/>
        <v>1.0030618269304661</v>
      </c>
      <c r="S826" s="22">
        <f t="shared" si="176"/>
        <v>15.162480755856766</v>
      </c>
      <c r="T826" s="39">
        <f t="shared" si="166"/>
        <v>1.8527802313304642E-2</v>
      </c>
      <c r="U826" s="39">
        <f t="shared" si="167"/>
        <v>-2.987687810634021E-2</v>
      </c>
      <c r="V826" s="39">
        <f t="shared" si="168"/>
        <v>4.8404680419644852E-2</v>
      </c>
      <c r="Y826" s="37"/>
      <c r="Z826" s="37"/>
    </row>
    <row r="827" spans="1:26">
      <c r="A827" s="1">
        <v>1939.03</v>
      </c>
      <c r="B827" s="11">
        <v>12.39</v>
      </c>
      <c r="C827" s="4">
        <v>0.52</v>
      </c>
      <c r="D827" s="11">
        <v>0.71</v>
      </c>
      <c r="E827" s="11">
        <v>13.9</v>
      </c>
      <c r="F827" s="4">
        <f t="shared" si="172"/>
        <v>1939.2083333332714</v>
      </c>
      <c r="G827" s="22">
        <f>G825*10/12+G837*2/12</f>
        <v>2.335</v>
      </c>
      <c r="H827" s="4">
        <f t="shared" si="169"/>
        <v>271.59949640287772</v>
      </c>
      <c r="I827" s="4">
        <f t="shared" si="170"/>
        <v>11.39884892086331</v>
      </c>
      <c r="J827" s="33">
        <f t="shared" si="173"/>
        <v>9804.5244500455028</v>
      </c>
      <c r="K827" s="4">
        <f t="shared" si="174"/>
        <v>15.563812949640289</v>
      </c>
      <c r="L827" s="33">
        <f t="shared" si="171"/>
        <v>561.84119124554536</v>
      </c>
      <c r="M827" s="15">
        <f t="shared" si="163"/>
        <v>15.729223743214229</v>
      </c>
      <c r="N827" s="6"/>
      <c r="O827" s="7">
        <f t="shared" si="164"/>
        <v>20.428999210181146</v>
      </c>
      <c r="P827" s="7"/>
      <c r="Q827" s="46">
        <f t="shared" si="165"/>
        <v>2.0294782447704857E-2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c r="A828" s="1">
        <v>1939.04</v>
      </c>
      <c r="B828" s="11">
        <v>10.83</v>
      </c>
      <c r="C828" s="4">
        <v>0.52333300000000005</v>
      </c>
      <c r="D828" s="11">
        <v>0.72666699999999995</v>
      </c>
      <c r="E828" s="11">
        <v>13.8</v>
      </c>
      <c r="F828" s="4">
        <f t="shared" si="172"/>
        <v>1939.2916666666047</v>
      </c>
      <c r="G828" s="22">
        <f>G825*9/12+G837*3/12</f>
        <v>2.3224999999999998</v>
      </c>
      <c r="H828" s="4">
        <f t="shared" si="169"/>
        <v>239.12326086956523</v>
      </c>
      <c r="I828" s="4">
        <f t="shared" si="170"/>
        <v>11.555040949275366</v>
      </c>
      <c r="J828" s="33">
        <f t="shared" si="173"/>
        <v>8666.918983301759</v>
      </c>
      <c r="K828" s="4">
        <f t="shared" si="174"/>
        <v>16.044596731884059</v>
      </c>
      <c r="L828" s="33">
        <f t="shared" si="171"/>
        <v>581.52945677183186</v>
      </c>
      <c r="M828" s="15">
        <f t="shared" si="163"/>
        <v>13.916994579812409</v>
      </c>
      <c r="N828" s="6"/>
      <c r="O828" s="7">
        <f t="shared" si="164"/>
        <v>18.052037760640445</v>
      </c>
      <c r="P828" s="7"/>
      <c r="Q828" s="46">
        <f t="shared" si="165"/>
        <v>2.8569036467798167E-2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c r="A829" s="1">
        <v>1939.05</v>
      </c>
      <c r="B829" s="11">
        <v>11.23</v>
      </c>
      <c r="C829" s="4">
        <v>0.526667</v>
      </c>
      <c r="D829" s="11">
        <v>0.74333300000000002</v>
      </c>
      <c r="E829" s="11">
        <v>13.8</v>
      </c>
      <c r="F829" s="4">
        <f t="shared" si="172"/>
        <v>1939.3749999999379</v>
      </c>
      <c r="G829" s="22">
        <f>G825*8/12+G837*4/12</f>
        <v>2.31</v>
      </c>
      <c r="H829" s="4">
        <f t="shared" si="169"/>
        <v>247.95514492753628</v>
      </c>
      <c r="I829" s="4">
        <f t="shared" si="170"/>
        <v>11.628654702898551</v>
      </c>
      <c r="J829" s="33">
        <f t="shared" si="173"/>
        <v>9022.1497569246221</v>
      </c>
      <c r="K829" s="4">
        <f t="shared" si="174"/>
        <v>16.412577181159424</v>
      </c>
      <c r="L829" s="33">
        <f t="shared" si="171"/>
        <v>597.19159797542738</v>
      </c>
      <c r="M829" s="15">
        <f t="shared" si="163"/>
        <v>14.502929499657775</v>
      </c>
      <c r="N829" s="6"/>
      <c r="O829" s="7">
        <f t="shared" si="164"/>
        <v>18.782552949801357</v>
      </c>
      <c r="P829" s="7"/>
      <c r="Q829" s="46">
        <f t="shared" si="165"/>
        <v>2.5213062237963671E-2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c r="A830" s="1">
        <v>1939.06</v>
      </c>
      <c r="B830" s="11">
        <v>11.43</v>
      </c>
      <c r="C830" s="4">
        <v>0.53</v>
      </c>
      <c r="D830" s="11">
        <v>0.76</v>
      </c>
      <c r="E830" s="11">
        <v>13.8</v>
      </c>
      <c r="F830" s="4">
        <f t="shared" si="172"/>
        <v>1939.4583333332712</v>
      </c>
      <c r="G830" s="22">
        <f>G825*7/12+G837*5/12</f>
        <v>2.2975000000000003</v>
      </c>
      <c r="H830" s="4">
        <f t="shared" si="169"/>
        <v>252.37108695652176</v>
      </c>
      <c r="I830" s="4">
        <f t="shared" si="170"/>
        <v>11.702246376811596</v>
      </c>
      <c r="J830" s="33">
        <f t="shared" si="173"/>
        <v>9218.312555884173</v>
      </c>
      <c r="K830" s="4">
        <f t="shared" si="174"/>
        <v>16.780579710144927</v>
      </c>
      <c r="L830" s="33">
        <f t="shared" si="171"/>
        <v>612.94116732038231</v>
      </c>
      <c r="M830" s="15">
        <f t="shared" si="163"/>
        <v>14.833828921489793</v>
      </c>
      <c r="N830" s="6"/>
      <c r="O830" s="7">
        <f t="shared" si="164"/>
        <v>19.177986644847667</v>
      </c>
      <c r="P830" s="7"/>
      <c r="Q830" s="46">
        <f t="shared" si="165"/>
        <v>2.32257148276565E-2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c r="A831" s="1">
        <v>1939.07</v>
      </c>
      <c r="B831" s="11">
        <v>11.71</v>
      </c>
      <c r="C831" s="4">
        <v>0.54</v>
      </c>
      <c r="D831" s="11">
        <v>0.776667</v>
      </c>
      <c r="E831" s="11">
        <v>13.8</v>
      </c>
      <c r="F831" s="4">
        <f t="shared" si="172"/>
        <v>1939.5416666666044</v>
      </c>
      <c r="G831" s="22">
        <f>G825*6/12+G837*6/12</f>
        <v>2.2850000000000001</v>
      </c>
      <c r="H831" s="4">
        <f t="shared" si="169"/>
        <v>258.5534057971015</v>
      </c>
      <c r="I831" s="4">
        <f t="shared" si="170"/>
        <v>11.923043478260873</v>
      </c>
      <c r="J831" s="33">
        <f t="shared" si="173"/>
        <v>9480.4255550672333</v>
      </c>
      <c r="K831" s="4">
        <f t="shared" si="174"/>
        <v>17.148582239130434</v>
      </c>
      <c r="L831" s="33">
        <f t="shared" si="171"/>
        <v>628.79023694085402</v>
      </c>
      <c r="M831" s="15">
        <f t="shared" si="163"/>
        <v>15.270952598570268</v>
      </c>
      <c r="N831" s="6"/>
      <c r="O831" s="7">
        <f t="shared" si="164"/>
        <v>19.706503149702876</v>
      </c>
      <c r="P831" s="7"/>
      <c r="Q831" s="46">
        <f t="shared" si="165"/>
        <v>2.028356036729078E-2</v>
      </c>
      <c r="R831" s="22">
        <f t="shared" si="175"/>
        <v>1.0030130669336272</v>
      </c>
      <c r="S831" s="22">
        <f t="shared" si="176"/>
        <v>15.506088748695856</v>
      </c>
      <c r="T831" s="39">
        <f t="shared" si="166"/>
        <v>2.4962247495403433E-2</v>
      </c>
      <c r="U831" s="39">
        <f t="shared" si="167"/>
        <v>-3.0743809729687599E-2</v>
      </c>
      <c r="V831" s="39">
        <f t="shared" si="168"/>
        <v>5.5706057225091032E-2</v>
      </c>
      <c r="Y831" s="37"/>
      <c r="Z831" s="37"/>
    </row>
    <row r="832" spans="1:26">
      <c r="A832" s="1">
        <v>1939.08</v>
      </c>
      <c r="B832" s="11">
        <v>11.54</v>
      </c>
      <c r="C832" s="4">
        <v>0.55000000000000004</v>
      </c>
      <c r="D832" s="11">
        <v>0.79333299999999995</v>
      </c>
      <c r="E832" s="11">
        <v>13.8</v>
      </c>
      <c r="F832" s="4">
        <f t="shared" si="172"/>
        <v>1939.6249999999377</v>
      </c>
      <c r="G832" s="22">
        <f>G825*5/12+G837*7/12</f>
        <v>2.2725</v>
      </c>
      <c r="H832" s="4">
        <f t="shared" si="169"/>
        <v>254.79985507246377</v>
      </c>
      <c r="I832" s="4">
        <f t="shared" si="170"/>
        <v>12.143840579710147</v>
      </c>
      <c r="J832" s="33">
        <f t="shared" si="173"/>
        <v>9379.9001204170036</v>
      </c>
      <c r="K832" s="4">
        <f t="shared" si="174"/>
        <v>17.516562688405799</v>
      </c>
      <c r="L832" s="33">
        <f t="shared" si="171"/>
        <v>644.83399499400207</v>
      </c>
      <c r="M832" s="15">
        <f t="shared" si="163"/>
        <v>15.120082343333992</v>
      </c>
      <c r="N832" s="6"/>
      <c r="O832" s="7">
        <f t="shared" si="164"/>
        <v>19.476322694888811</v>
      </c>
      <c r="P832" s="7"/>
      <c r="Q832" s="46">
        <f t="shared" si="165"/>
        <v>2.106196670056712E-2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c r="A833" s="1">
        <v>1939.09</v>
      </c>
      <c r="B833" s="11">
        <v>12.77</v>
      </c>
      <c r="C833" s="4">
        <v>0.56000000000000005</v>
      </c>
      <c r="D833" s="11">
        <v>0.81</v>
      </c>
      <c r="E833" s="11">
        <v>14.1</v>
      </c>
      <c r="F833" s="4">
        <f t="shared" si="172"/>
        <v>1939.708333333271</v>
      </c>
      <c r="G833" s="22">
        <f>G825*4/12+G837*8/12</f>
        <v>2.2599999999999998</v>
      </c>
      <c r="H833" s="4">
        <f t="shared" si="169"/>
        <v>275.95879432624116</v>
      </c>
      <c r="I833" s="4">
        <f t="shared" si="170"/>
        <v>12.101560283687945</v>
      </c>
      <c r="J833" s="33">
        <f t="shared" si="173"/>
        <v>10195.94462860083</v>
      </c>
      <c r="K833" s="4">
        <f t="shared" si="174"/>
        <v>17.504042553191493</v>
      </c>
      <c r="L833" s="33">
        <f t="shared" si="171"/>
        <v>646.72788951970813</v>
      </c>
      <c r="M833" s="15">
        <f t="shared" ref="M833:M896" si="177">H833/AVERAGE(K713:K832)</f>
        <v>16.452835577060974</v>
      </c>
      <c r="N833" s="6"/>
      <c r="O833" s="7">
        <f t="shared" ref="O833:O896" si="178">J833/AVERAGE(L713:L832)</f>
        <v>21.145000339724795</v>
      </c>
      <c r="P833" s="7"/>
      <c r="Q833" s="46">
        <f t="shared" ref="Q833:Q896" si="179">1/M833-(G833/100-(((E833/E713)^(1/10))-1))</f>
        <v>1.7934373511527386E-2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c r="A834" s="1">
        <v>1939.1</v>
      </c>
      <c r="B834" s="11">
        <v>12.9</v>
      </c>
      <c r="C834" s="4">
        <v>0.57999999999999996</v>
      </c>
      <c r="D834" s="11">
        <v>0.84</v>
      </c>
      <c r="E834" s="11">
        <v>14</v>
      </c>
      <c r="F834" s="4">
        <f t="shared" si="172"/>
        <v>1939.7916666666042</v>
      </c>
      <c r="G834" s="22">
        <f>G825*3/12+G837*9/12</f>
        <v>2.2475000000000001</v>
      </c>
      <c r="H834" s="4">
        <f t="shared" si="169"/>
        <v>280.75928571428574</v>
      </c>
      <c r="I834" s="4">
        <f t="shared" si="170"/>
        <v>12.623285714285716</v>
      </c>
      <c r="J834" s="33">
        <f t="shared" si="173"/>
        <v>10412.176444572078</v>
      </c>
      <c r="K834" s="4">
        <f t="shared" si="174"/>
        <v>18.282000000000004</v>
      </c>
      <c r="L834" s="33">
        <f t="shared" si="171"/>
        <v>678.00218708841453</v>
      </c>
      <c r="M834" s="15">
        <f t="shared" si="177"/>
        <v>16.821204806265644</v>
      </c>
      <c r="N834" s="6"/>
      <c r="O834" s="7">
        <f t="shared" si="178"/>
        <v>21.569692820967994</v>
      </c>
      <c r="P834" s="7"/>
      <c r="Q834" s="46">
        <f t="shared" si="179"/>
        <v>1.603126167156034E-2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c r="A835" s="1">
        <v>1939.11</v>
      </c>
      <c r="B835" s="11">
        <v>12.67</v>
      </c>
      <c r="C835" s="4">
        <v>0.6</v>
      </c>
      <c r="D835" s="11">
        <v>0.87</v>
      </c>
      <c r="E835" s="11">
        <v>14</v>
      </c>
      <c r="F835" s="4">
        <f t="shared" si="172"/>
        <v>1939.8749999999375</v>
      </c>
      <c r="G835" s="22">
        <f>G825*2/12+G837*10/12</f>
        <v>2.2350000000000003</v>
      </c>
      <c r="H835" s="4">
        <f t="shared" si="169"/>
        <v>275.75350000000003</v>
      </c>
      <c r="I835" s="4">
        <f t="shared" si="170"/>
        <v>13.05857142857143</v>
      </c>
      <c r="J835" s="33">
        <f t="shared" si="173"/>
        <v>10266.890261624561</v>
      </c>
      <c r="K835" s="4">
        <f t="shared" si="174"/>
        <v>18.934928571428575</v>
      </c>
      <c r="L835" s="33">
        <f t="shared" si="171"/>
        <v>704.98772909339937</v>
      </c>
      <c r="M835" s="15">
        <f t="shared" si="177"/>
        <v>16.599238509946645</v>
      </c>
      <c r="N835" s="6"/>
      <c r="O835" s="7">
        <f t="shared" si="178"/>
        <v>21.23727018387067</v>
      </c>
      <c r="P835" s="7"/>
      <c r="Q835" s="46">
        <f t="shared" si="179"/>
        <v>1.6951215255656606E-2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c r="A836" s="1">
        <v>1939.12</v>
      </c>
      <c r="B836" s="11">
        <v>12.37</v>
      </c>
      <c r="C836" s="4">
        <v>0.62</v>
      </c>
      <c r="D836" s="11">
        <v>0.9</v>
      </c>
      <c r="E836" s="11">
        <v>14</v>
      </c>
      <c r="F836" s="4">
        <f t="shared" si="172"/>
        <v>1939.9583333332707</v>
      </c>
      <c r="G836" s="22">
        <f>G825*1/12+G837*11/12</f>
        <v>2.2225000000000001</v>
      </c>
      <c r="H836" s="4">
        <f t="shared" si="169"/>
        <v>269.22421428571431</v>
      </c>
      <c r="I836" s="4">
        <f t="shared" si="170"/>
        <v>13.493857142857143</v>
      </c>
      <c r="J836" s="33">
        <f t="shared" si="173"/>
        <v>10065.658132055756</v>
      </c>
      <c r="K836" s="4">
        <f t="shared" si="174"/>
        <v>19.58785714285715</v>
      </c>
      <c r="L836" s="33">
        <f t="shared" si="171"/>
        <v>732.34376061844648</v>
      </c>
      <c r="M836" s="15">
        <f t="shared" si="177"/>
        <v>16.280412901283839</v>
      </c>
      <c r="N836" s="6"/>
      <c r="O836" s="7">
        <f t="shared" si="178"/>
        <v>20.784015129907612</v>
      </c>
      <c r="P836" s="7"/>
      <c r="Q836" s="46">
        <f t="shared" si="179"/>
        <v>1.8823727111642062E-2</v>
      </c>
      <c r="R836" s="22">
        <f t="shared" si="175"/>
        <v>1.0029643206380907</v>
      </c>
      <c r="S836" s="22">
        <f t="shared" si="176"/>
        <v>15.514724006798241</v>
      </c>
      <c r="T836" s="39">
        <f t="shared" si="180"/>
        <v>3.3859704471030927E-2</v>
      </c>
      <c r="U836" s="39">
        <f t="shared" si="181"/>
        <v>-2.948810779112232E-2</v>
      </c>
      <c r="V836" s="39">
        <f t="shared" si="182"/>
        <v>6.3347812262153247E-2</v>
      </c>
      <c r="Y836" s="37"/>
      <c r="Z836" s="37"/>
    </row>
    <row r="837" spans="1:26">
      <c r="A837" s="1">
        <v>1940.01</v>
      </c>
      <c r="B837" s="11">
        <v>12.3</v>
      </c>
      <c r="C837" s="4">
        <v>0.62333300000000003</v>
      </c>
      <c r="D837" s="11">
        <v>0.93</v>
      </c>
      <c r="E837" s="11">
        <v>13.9</v>
      </c>
      <c r="F837" s="4">
        <f t="shared" si="172"/>
        <v>1940.041666666604</v>
      </c>
      <c r="G837" s="22">
        <v>2.21</v>
      </c>
      <c r="H837" s="4">
        <f t="shared" si="169"/>
        <v>269.62661870503604</v>
      </c>
      <c r="I837" s="4">
        <f t="shared" si="170"/>
        <v>13.663997489208636</v>
      </c>
      <c r="J837" s="33">
        <f t="shared" si="173"/>
        <v>10123.275135949134</v>
      </c>
      <c r="K837" s="4">
        <f t="shared" si="174"/>
        <v>20.386402877697844</v>
      </c>
      <c r="L837" s="33">
        <f t="shared" si="171"/>
        <v>765.4183639376173</v>
      </c>
      <c r="M837" s="15">
        <f t="shared" si="177"/>
        <v>16.378480342613667</v>
      </c>
      <c r="N837" s="6"/>
      <c r="O837" s="7">
        <f t="shared" si="178"/>
        <v>20.860773184593896</v>
      </c>
      <c r="P837" s="7"/>
      <c r="Q837" s="46">
        <f t="shared" si="179"/>
        <v>1.8449926158429539E-2</v>
      </c>
      <c r="R837" s="22">
        <f t="shared" si="175"/>
        <v>1.0037715554144664</v>
      </c>
      <c r="S837" s="22">
        <f t="shared" si="176"/>
        <v>15.672662210584335</v>
      </c>
      <c r="T837" s="39">
        <f t="shared" si="180"/>
        <v>3.640069618915609E-2</v>
      </c>
      <c r="U837" s="39">
        <f t="shared" si="181"/>
        <v>-2.9878658206996644E-2</v>
      </c>
      <c r="V837" s="39">
        <f t="shared" si="182"/>
        <v>6.6279354396152734E-2</v>
      </c>
      <c r="Y837" s="37"/>
      <c r="Z837" s="37"/>
    </row>
    <row r="838" spans="1:26">
      <c r="A838" s="1">
        <v>1940.02</v>
      </c>
      <c r="B838" s="11">
        <v>12.22</v>
      </c>
      <c r="C838" s="4">
        <v>0.62666699999999997</v>
      </c>
      <c r="D838" s="11">
        <v>0.96</v>
      </c>
      <c r="E838" s="11">
        <v>14</v>
      </c>
      <c r="F838" s="4">
        <f t="shared" si="172"/>
        <v>1940.1249999999372</v>
      </c>
      <c r="G838" s="22">
        <f>G837*11/12+G849*1/12</f>
        <v>2.1883333333333335</v>
      </c>
      <c r="H838" s="4">
        <f t="shared" si="169"/>
        <v>265.95957142857145</v>
      </c>
      <c r="I838" s="4">
        <f t="shared" si="170"/>
        <v>13.638959635714286</v>
      </c>
      <c r="J838" s="33">
        <f t="shared" si="173"/>
        <v>10028.267391934422</v>
      </c>
      <c r="K838" s="4">
        <f t="shared" si="174"/>
        <v>20.893714285714289</v>
      </c>
      <c r="L838" s="33">
        <f t="shared" si="171"/>
        <v>787.81806025016738</v>
      </c>
      <c r="M838" s="15">
        <f t="shared" si="177"/>
        <v>16.216119847731051</v>
      </c>
      <c r="N838" s="6"/>
      <c r="O838" s="7">
        <f t="shared" si="178"/>
        <v>20.606533623194924</v>
      </c>
      <c r="P838" s="7"/>
      <c r="Q838" s="46">
        <f t="shared" si="179"/>
        <v>2.0555367211535211E-2</v>
      </c>
      <c r="R838" s="22">
        <f t="shared" si="175"/>
        <v>1.0037555134840215</v>
      </c>
      <c r="S838" s="22">
        <f t="shared" si="176"/>
        <v>15.619402720856597</v>
      </c>
      <c r="T838" s="39">
        <f t="shared" si="180"/>
        <v>3.9971189749722802E-2</v>
      </c>
      <c r="U838" s="39">
        <f t="shared" si="181"/>
        <v>-2.9539517735034382E-2</v>
      </c>
      <c r="V838" s="39">
        <f t="shared" si="182"/>
        <v>6.9510707484757184E-2</v>
      </c>
      <c r="Y838" s="37"/>
      <c r="Z838" s="37"/>
    </row>
    <row r="839" spans="1:26">
      <c r="A839" s="1">
        <v>1940.03</v>
      </c>
      <c r="B839" s="11">
        <v>12.15</v>
      </c>
      <c r="C839" s="4">
        <v>0.63</v>
      </c>
      <c r="D839" s="11">
        <v>0.99</v>
      </c>
      <c r="E839" s="11">
        <v>14</v>
      </c>
      <c r="F839" s="4">
        <f t="shared" si="172"/>
        <v>1940.2083333332705</v>
      </c>
      <c r="G839" s="22">
        <f>G837*10/12+G849*2/12</f>
        <v>2.166666666666667</v>
      </c>
      <c r="H839" s="4">
        <f t="shared" si="169"/>
        <v>264.43607142857144</v>
      </c>
      <c r="I839" s="4">
        <f t="shared" si="170"/>
        <v>13.711500000000003</v>
      </c>
      <c r="J839" s="33">
        <f t="shared" si="173"/>
        <v>10013.906125211111</v>
      </c>
      <c r="K839" s="4">
        <f t="shared" si="174"/>
        <v>21.54664285714286</v>
      </c>
      <c r="L839" s="33">
        <f t="shared" si="171"/>
        <v>815.94790649868332</v>
      </c>
      <c r="M839" s="15">
        <f t="shared" si="177"/>
        <v>16.172906305307897</v>
      </c>
      <c r="N839" s="6"/>
      <c r="O839" s="7">
        <f t="shared" si="178"/>
        <v>20.505754657089824</v>
      </c>
      <c r="P839" s="7"/>
      <c r="Q839" s="46">
        <f t="shared" si="179"/>
        <v>2.1515605176069638E-2</v>
      </c>
      <c r="R839" s="22">
        <f t="shared" si="175"/>
        <v>1.0037394744304893</v>
      </c>
      <c r="S839" s="22">
        <f t="shared" si="176"/>
        <v>15.678061598387135</v>
      </c>
      <c r="T839" s="39">
        <f t="shared" si="180"/>
        <v>4.110460342552158E-2</v>
      </c>
      <c r="U839" s="39">
        <f t="shared" si="181"/>
        <v>-3.0304361536501623E-2</v>
      </c>
      <c r="V839" s="39">
        <f t="shared" si="182"/>
        <v>7.1408964962023203E-2</v>
      </c>
      <c r="Y839" s="37"/>
      <c r="Z839" s="37"/>
    </row>
    <row r="840" spans="1:26">
      <c r="A840" s="1">
        <v>1940.04</v>
      </c>
      <c r="B840" s="11">
        <v>12.27</v>
      </c>
      <c r="C840" s="4">
        <v>0.63666699999999998</v>
      </c>
      <c r="D840" s="11">
        <v>1.00667</v>
      </c>
      <c r="E840" s="11">
        <v>14</v>
      </c>
      <c r="F840" s="4">
        <f t="shared" si="172"/>
        <v>1940.2916666666038</v>
      </c>
      <c r="G840" s="22">
        <f>G837*9/12+G849*3/12</f>
        <v>2.145</v>
      </c>
      <c r="H840" s="4">
        <f t="shared" si="169"/>
        <v>267.04778571428574</v>
      </c>
      <c r="I840" s="4">
        <f t="shared" si="170"/>
        <v>13.856602492857146</v>
      </c>
      <c r="J840" s="33">
        <f t="shared" si="173"/>
        <v>10156.536772613881</v>
      </c>
      <c r="K840" s="4">
        <f t="shared" si="174"/>
        <v>21.909453500000005</v>
      </c>
      <c r="L840" s="33">
        <f t="shared" si="171"/>
        <v>833.27472476668447</v>
      </c>
      <c r="M840" s="15">
        <f t="shared" si="177"/>
        <v>16.370988707128777</v>
      </c>
      <c r="N840" s="6"/>
      <c r="O840" s="7">
        <f t="shared" si="178"/>
        <v>20.71072029999565</v>
      </c>
      <c r="P840" s="7"/>
      <c r="Q840" s="46">
        <f t="shared" si="179"/>
        <v>2.0405333024727509E-2</v>
      </c>
      <c r="R840" s="22">
        <f t="shared" si="175"/>
        <v>1.0037234382585667</v>
      </c>
      <c r="S840" s="22">
        <f t="shared" si="176"/>
        <v>15.73668930885394</v>
      </c>
      <c r="T840" s="39">
        <f t="shared" si="180"/>
        <v>4.3105931374411099E-2</v>
      </c>
      <c r="U840" s="39">
        <f t="shared" si="181"/>
        <v>-3.0653668957569047E-2</v>
      </c>
      <c r="V840" s="39">
        <f t="shared" si="182"/>
        <v>7.3759600331980146E-2</v>
      </c>
      <c r="Y840" s="37"/>
      <c r="Z840" s="37"/>
    </row>
    <row r="841" spans="1:26">
      <c r="A841" s="1">
        <v>1940.05</v>
      </c>
      <c r="B841" s="11">
        <v>10.58</v>
      </c>
      <c r="C841" s="4">
        <v>0.64333300000000004</v>
      </c>
      <c r="D841" s="11">
        <v>1.0233300000000001</v>
      </c>
      <c r="E841" s="11">
        <v>14</v>
      </c>
      <c r="F841" s="4">
        <f t="shared" si="172"/>
        <v>1940.374999999937</v>
      </c>
      <c r="G841" s="22">
        <f>G837*8/12+G849*4/12</f>
        <v>2.1233333333333335</v>
      </c>
      <c r="H841" s="4">
        <f t="shared" si="169"/>
        <v>230.26614285714291</v>
      </c>
      <c r="I841" s="4">
        <f t="shared" si="170"/>
        <v>14.001683221428575</v>
      </c>
      <c r="J841" s="33">
        <f t="shared" si="173"/>
        <v>8802.0099424245764</v>
      </c>
      <c r="K841" s="4">
        <f t="shared" si="174"/>
        <v>22.272046500000005</v>
      </c>
      <c r="L841" s="33">
        <f t="shared" si="171"/>
        <v>851.35735674681871</v>
      </c>
      <c r="M841" s="15">
        <f t="shared" si="177"/>
        <v>14.138747694800724</v>
      </c>
      <c r="N841" s="6"/>
      <c r="O841" s="7">
        <f t="shared" si="178"/>
        <v>17.861798289357672</v>
      </c>
      <c r="P841" s="7"/>
      <c r="Q841" s="46">
        <f t="shared" si="179"/>
        <v>3.0844754648737413E-2</v>
      </c>
      <c r="R841" s="22">
        <f t="shared" si="175"/>
        <v>1.0037074049729597</v>
      </c>
      <c r="S841" s="22">
        <f t="shared" si="176"/>
        <v>15.795283899889702</v>
      </c>
      <c r="T841" s="39">
        <f t="shared" si="180"/>
        <v>6.1770599522880776E-2</v>
      </c>
      <c r="U841" s="39">
        <f t="shared" si="181"/>
        <v>-3.1409081926938143E-2</v>
      </c>
      <c r="V841" s="39">
        <f t="shared" si="182"/>
        <v>9.3179681449818919E-2</v>
      </c>
      <c r="Y841" s="37"/>
      <c r="Z841" s="37"/>
    </row>
    <row r="842" spans="1:26">
      <c r="A842" s="1">
        <v>1940.06</v>
      </c>
      <c r="B842" s="11">
        <v>9.67</v>
      </c>
      <c r="C842" s="4">
        <v>0.65</v>
      </c>
      <c r="D842" s="11">
        <v>1.04</v>
      </c>
      <c r="E842" s="11">
        <v>14.1</v>
      </c>
      <c r="F842" s="4">
        <f t="shared" si="172"/>
        <v>1940.4583333332703</v>
      </c>
      <c r="G842" s="22">
        <f>G837*7/12+G849*5/12</f>
        <v>2.1016666666666666</v>
      </c>
      <c r="H842" s="4">
        <f t="shared" ref="H842:H905" si="183">B842*$E$1839/E842</f>
        <v>208.96801418439722</v>
      </c>
      <c r="I842" s="4">
        <f t="shared" ref="I842:I905" si="184">C842*$E$1839/E842</f>
        <v>14.046453900709222</v>
      </c>
      <c r="J842" s="33">
        <f t="shared" si="173"/>
        <v>8032.6252097836896</v>
      </c>
      <c r="K842" s="4">
        <f t="shared" si="174"/>
        <v>22.474326241134754</v>
      </c>
      <c r="L842" s="33">
        <f t="shared" ref="L842:L905" si="185">K842*(J842/H842)</f>
        <v>863.90178057652918</v>
      </c>
      <c r="M842" s="15">
        <f t="shared" si="177"/>
        <v>12.843765598268808</v>
      </c>
      <c r="N842" s="6"/>
      <c r="O842" s="7">
        <f t="shared" si="178"/>
        <v>16.212647751148257</v>
      </c>
      <c r="P842" s="7"/>
      <c r="Q842" s="46">
        <f t="shared" si="179"/>
        <v>3.9474300571291088E-2</v>
      </c>
      <c r="R842" s="22">
        <f t="shared" si="175"/>
        <v>1.0036913745783809</v>
      </c>
      <c r="S842" s="22">
        <f t="shared" si="176"/>
        <v>15.741404808196632</v>
      </c>
      <c r="T842" s="39">
        <f t="shared" si="180"/>
        <v>7.3376956935260251E-2</v>
      </c>
      <c r="U842" s="39">
        <f t="shared" si="181"/>
        <v>-3.1469676625855425E-2</v>
      </c>
      <c r="V842" s="39">
        <f t="shared" si="182"/>
        <v>0.10484663356111568</v>
      </c>
      <c r="Y842" s="37"/>
      <c r="Z842" s="37"/>
    </row>
    <row r="843" spans="1:26">
      <c r="A843" s="1">
        <v>1940.07</v>
      </c>
      <c r="B843" s="11">
        <v>9.99</v>
      </c>
      <c r="C843" s="4">
        <v>0.656667</v>
      </c>
      <c r="D843" s="11">
        <v>1.0533300000000001</v>
      </c>
      <c r="E843" s="11">
        <v>14</v>
      </c>
      <c r="F843" s="4">
        <f t="shared" ref="F843:F906" si="186">F842+1/12</f>
        <v>1940.5416666666035</v>
      </c>
      <c r="G843" s="22">
        <f>G837*6/12+G849*6/12</f>
        <v>2.08</v>
      </c>
      <c r="H843" s="4">
        <f t="shared" si="183"/>
        <v>217.4252142857143</v>
      </c>
      <c r="I843" s="4">
        <f t="shared" si="184"/>
        <v>14.291888207142859</v>
      </c>
      <c r="J843" s="33">
        <f t="shared" ref="J843:J906" si="187">J842*((H843+(I843/12))/H842)</f>
        <v>8403.4968038544412</v>
      </c>
      <c r="K843" s="4">
        <f t="shared" ref="K843:K906" si="188">D843*$E$1839/E843</f>
        <v>22.924975071428577</v>
      </c>
      <c r="L843" s="33">
        <f t="shared" si="185"/>
        <v>886.05158042082076</v>
      </c>
      <c r="M843" s="15">
        <f t="shared" si="177"/>
        <v>13.369884763210051</v>
      </c>
      <c r="N843" s="6"/>
      <c r="O843" s="7">
        <f t="shared" si="178"/>
        <v>16.862230313337172</v>
      </c>
      <c r="P843" s="7"/>
      <c r="Q843" s="46">
        <f t="shared" si="179"/>
        <v>3.7104691099934875E-2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c r="A844" s="1">
        <v>1940.08</v>
      </c>
      <c r="B844" s="11">
        <v>10.199999999999999</v>
      </c>
      <c r="C844" s="4">
        <v>0.66333299999999995</v>
      </c>
      <c r="D844" s="11">
        <v>1.06667</v>
      </c>
      <c r="E844" s="11">
        <v>14</v>
      </c>
      <c r="F844" s="4">
        <f t="shared" si="186"/>
        <v>1940.6249999999368</v>
      </c>
      <c r="G844" s="22">
        <f>G837*5/12+G849*7/12</f>
        <v>2.0583333333333336</v>
      </c>
      <c r="H844" s="4">
        <f t="shared" si="183"/>
        <v>221.99571428571429</v>
      </c>
      <c r="I844" s="4">
        <f t="shared" si="184"/>
        <v>14.436968935714287</v>
      </c>
      <c r="J844" s="33">
        <f t="shared" si="187"/>
        <v>8626.6460255019574</v>
      </c>
      <c r="K844" s="4">
        <f t="shared" si="188"/>
        <v>23.215310642857144</v>
      </c>
      <c r="L844" s="33">
        <f t="shared" si="185"/>
        <v>902.13573686491895</v>
      </c>
      <c r="M844" s="15">
        <f t="shared" si="177"/>
        <v>13.649399392391633</v>
      </c>
      <c r="N844" s="6"/>
      <c r="O844" s="7">
        <f t="shared" si="178"/>
        <v>17.199450235230628</v>
      </c>
      <c r="P844" s="7"/>
      <c r="Q844" s="46">
        <f t="shared" si="179"/>
        <v>3.6383899673062055E-2</v>
      </c>
      <c r="R844" s="22">
        <f t="shared" si="189"/>
        <v>1.0036593224812065</v>
      </c>
      <c r="S844" s="22">
        <f t="shared" si="190"/>
        <v>15.970849356014567</v>
      </c>
      <c r="T844" s="39">
        <f t="shared" si="180"/>
        <v>6.3007997970176977E-2</v>
      </c>
      <c r="U844" s="39">
        <f t="shared" si="181"/>
        <v>-3.4840854558174206E-2</v>
      </c>
      <c r="V844" s="39">
        <f t="shared" si="182"/>
        <v>9.7848852528351182E-2</v>
      </c>
      <c r="Y844" s="37"/>
      <c r="Z844" s="37"/>
    </row>
    <row r="845" spans="1:26">
      <c r="A845" s="1">
        <v>1940.09</v>
      </c>
      <c r="B845" s="11">
        <v>10.63</v>
      </c>
      <c r="C845" s="4">
        <v>0.67</v>
      </c>
      <c r="D845" s="11">
        <v>1.08</v>
      </c>
      <c r="E845" s="11">
        <v>14</v>
      </c>
      <c r="F845" s="4">
        <f t="shared" si="186"/>
        <v>1940.70833333327</v>
      </c>
      <c r="G845" s="22">
        <f>G837*4/12+G849*8/12</f>
        <v>2.0366666666666666</v>
      </c>
      <c r="H845" s="4">
        <f t="shared" si="183"/>
        <v>231.3543571428572</v>
      </c>
      <c r="I845" s="4">
        <f t="shared" si="184"/>
        <v>14.58207142857143</v>
      </c>
      <c r="J845" s="33">
        <f t="shared" si="187"/>
        <v>9037.5393778604266</v>
      </c>
      <c r="K845" s="4">
        <f t="shared" si="188"/>
        <v>23.505428571428578</v>
      </c>
      <c r="L845" s="33">
        <f t="shared" si="185"/>
        <v>918.20719925581</v>
      </c>
      <c r="M845" s="15">
        <f t="shared" si="177"/>
        <v>14.214842598620637</v>
      </c>
      <c r="N845" s="6"/>
      <c r="O845" s="7">
        <f t="shared" si="178"/>
        <v>17.894527295628063</v>
      </c>
      <c r="P845" s="7"/>
      <c r="Q845" s="46">
        <f t="shared" si="179"/>
        <v>3.3092066814589156E-2</v>
      </c>
      <c r="R845" s="22">
        <f t="shared" si="189"/>
        <v>1.0036433007880792</v>
      </c>
      <c r="S845" s="22">
        <f t="shared" si="190"/>
        <v>16.029291844106993</v>
      </c>
      <c r="T845" s="39">
        <f t="shared" si="180"/>
        <v>6.1925878084512664E-2</v>
      </c>
      <c r="U845" s="39">
        <f t="shared" si="181"/>
        <v>-3.5567719186045399E-2</v>
      </c>
      <c r="V845" s="39">
        <f t="shared" si="182"/>
        <v>9.7493597270558063E-2</v>
      </c>
      <c r="Y845" s="37"/>
      <c r="Z845" s="37"/>
    </row>
    <row r="846" spans="1:26">
      <c r="A846" s="1">
        <v>1940.1</v>
      </c>
      <c r="B846" s="11">
        <v>10.73</v>
      </c>
      <c r="C846" s="4">
        <v>0.67</v>
      </c>
      <c r="D846" s="11">
        <v>1.07</v>
      </c>
      <c r="E846" s="11">
        <v>14</v>
      </c>
      <c r="F846" s="4">
        <f t="shared" si="186"/>
        <v>1940.7916666666033</v>
      </c>
      <c r="G846" s="22">
        <f>G837*3/12+G849*9/12</f>
        <v>2.0150000000000001</v>
      </c>
      <c r="H846" s="4">
        <f t="shared" si="183"/>
        <v>233.53078571428574</v>
      </c>
      <c r="I846" s="4">
        <f t="shared" si="184"/>
        <v>14.58207142857143</v>
      </c>
      <c r="J846" s="33">
        <f t="shared" si="187"/>
        <v>9170.0276079999603</v>
      </c>
      <c r="K846" s="4">
        <f t="shared" si="188"/>
        <v>23.287785714285718</v>
      </c>
      <c r="L846" s="33">
        <f t="shared" si="185"/>
        <v>914.43891337930643</v>
      </c>
      <c r="M846" s="15">
        <f t="shared" si="177"/>
        <v>14.32829032310495</v>
      </c>
      <c r="N846" s="6"/>
      <c r="O846" s="7">
        <f t="shared" si="178"/>
        <v>18.02116744041567</v>
      </c>
      <c r="P846" s="7"/>
      <c r="Q846" s="46">
        <f t="shared" si="179"/>
        <v>3.3345933452265081E-2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c r="A847" s="1">
        <v>1940.11</v>
      </c>
      <c r="B847" s="11">
        <v>10.98</v>
      </c>
      <c r="C847" s="4">
        <v>0.67</v>
      </c>
      <c r="D847" s="11">
        <v>1.06</v>
      </c>
      <c r="E847" s="11">
        <v>14</v>
      </c>
      <c r="F847" s="4">
        <f t="shared" si="186"/>
        <v>1940.8749999999366</v>
      </c>
      <c r="G847" s="22">
        <f>G837*2/12+G849*10/12</f>
        <v>1.9933333333333334</v>
      </c>
      <c r="H847" s="4">
        <f t="shared" si="183"/>
        <v>238.9718571428572</v>
      </c>
      <c r="I847" s="4">
        <f t="shared" si="184"/>
        <v>14.58207142857143</v>
      </c>
      <c r="J847" s="33">
        <f t="shared" si="187"/>
        <v>9431.3976089424887</v>
      </c>
      <c r="K847" s="4">
        <f t="shared" si="188"/>
        <v>23.070142857142862</v>
      </c>
      <c r="L847" s="33">
        <f t="shared" si="185"/>
        <v>910.49922272122376</v>
      </c>
      <c r="M847" s="15">
        <f t="shared" si="177"/>
        <v>14.636689248763602</v>
      </c>
      <c r="N847" s="6"/>
      <c r="O847" s="7">
        <f t="shared" si="178"/>
        <v>18.393381330164448</v>
      </c>
      <c r="P847" s="7"/>
      <c r="Q847" s="46">
        <f t="shared" si="179"/>
        <v>3.269024417405586E-2</v>
      </c>
      <c r="R847" s="22">
        <f t="shared" si="189"/>
        <v>1.0036112661364796</v>
      </c>
      <c r="S847" s="22">
        <f t="shared" si="190"/>
        <v>16.14604596914279</v>
      </c>
      <c r="T847" s="39">
        <f t="shared" si="180"/>
        <v>6.1437338019164844E-2</v>
      </c>
      <c r="U847" s="39">
        <f t="shared" si="181"/>
        <v>-3.7395403887164891E-2</v>
      </c>
      <c r="V847" s="39">
        <f t="shared" si="182"/>
        <v>9.8832741906329735E-2</v>
      </c>
      <c r="Y847" s="37"/>
      <c r="Z847" s="37"/>
    </row>
    <row r="848" spans="1:26">
      <c r="A848" s="1">
        <v>1940.12</v>
      </c>
      <c r="B848" s="11">
        <v>10.53</v>
      </c>
      <c r="C848" s="4">
        <v>0.67</v>
      </c>
      <c r="D848" s="11">
        <v>1.05</v>
      </c>
      <c r="E848" s="11">
        <v>14.1</v>
      </c>
      <c r="F848" s="4">
        <f t="shared" si="186"/>
        <v>1940.9583333332698</v>
      </c>
      <c r="G848" s="22">
        <f>G837*1/12+G849*11/12</f>
        <v>1.9716666666666665</v>
      </c>
      <c r="H848" s="4">
        <f t="shared" si="183"/>
        <v>227.55255319148941</v>
      </c>
      <c r="I848" s="4">
        <f t="shared" si="184"/>
        <v>14.478652482269506</v>
      </c>
      <c r="J848" s="33">
        <f t="shared" si="187"/>
        <v>9028.3354948474444</v>
      </c>
      <c r="K848" s="4">
        <f t="shared" si="188"/>
        <v>22.690425531914897</v>
      </c>
      <c r="L848" s="33">
        <f t="shared" si="185"/>
        <v>900.26137413008701</v>
      </c>
      <c r="M848" s="15">
        <f t="shared" si="177"/>
        <v>13.908426122353834</v>
      </c>
      <c r="N848" s="6"/>
      <c r="O848" s="7">
        <f t="shared" si="178"/>
        <v>17.470115111948239</v>
      </c>
      <c r="P848" s="7"/>
      <c r="Q848" s="46">
        <f t="shared" si="179"/>
        <v>3.9005332223909617E-2</v>
      </c>
      <c r="R848" s="22">
        <f t="shared" si="189"/>
        <v>1.0035952531875263</v>
      </c>
      <c r="S848" s="22">
        <f t="shared" si="190"/>
        <v>16.089429144301331</v>
      </c>
      <c r="T848" s="39">
        <f t="shared" si="180"/>
        <v>6.502516778789591E-2</v>
      </c>
      <c r="U848" s="39">
        <f t="shared" si="181"/>
        <v>-3.8191801895766986E-2</v>
      </c>
      <c r="V848" s="39">
        <f t="shared" si="182"/>
        <v>0.1032169696836629</v>
      </c>
      <c r="Y848" s="37"/>
      <c r="Z848" s="37"/>
    </row>
    <row r="849" spans="1:26">
      <c r="A849" s="1">
        <v>1941.01</v>
      </c>
      <c r="B849" s="11">
        <v>10.55</v>
      </c>
      <c r="C849" s="4">
        <v>0.67333299999999996</v>
      </c>
      <c r="D849" s="11">
        <v>1.0533300000000001</v>
      </c>
      <c r="E849" s="11">
        <v>14.1</v>
      </c>
      <c r="F849" s="4">
        <f t="shared" si="186"/>
        <v>1941.0416666666031</v>
      </c>
      <c r="G849" s="22">
        <v>1.95</v>
      </c>
      <c r="H849" s="4">
        <f t="shared" si="183"/>
        <v>227.98475177304968</v>
      </c>
      <c r="I849" s="4">
        <f t="shared" si="184"/>
        <v>14.550678375886525</v>
      </c>
      <c r="J849" s="33">
        <f t="shared" si="187"/>
        <v>9093.592512436202</v>
      </c>
      <c r="K849" s="4">
        <f t="shared" si="188"/>
        <v>22.762386595744687</v>
      </c>
      <c r="L849" s="33">
        <f t="shared" si="185"/>
        <v>907.91979157577498</v>
      </c>
      <c r="M849" s="15">
        <f t="shared" si="177"/>
        <v>13.904158267950827</v>
      </c>
      <c r="N849" s="6"/>
      <c r="O849" s="7">
        <f t="shared" si="178"/>
        <v>17.459724031152366</v>
      </c>
      <c r="P849" s="7"/>
      <c r="Q849" s="46">
        <f t="shared" si="179"/>
        <v>4.047838438753476E-2</v>
      </c>
      <c r="R849" s="22">
        <f t="shared" si="189"/>
        <v>0.99780354306056551</v>
      </c>
      <c r="S849" s="22">
        <f t="shared" si="190"/>
        <v>16.14727471571786</v>
      </c>
      <c r="T849" s="39">
        <f t="shared" si="180"/>
        <v>7.0799139272996303E-2</v>
      </c>
      <c r="U849" s="39">
        <f t="shared" si="181"/>
        <v>-4.0032852455805679E-2</v>
      </c>
      <c r="V849" s="39">
        <f t="shared" si="182"/>
        <v>0.11083199172880198</v>
      </c>
      <c r="Y849" s="37"/>
      <c r="Z849" s="37"/>
    </row>
    <row r="850" spans="1:26">
      <c r="A850" s="1">
        <v>1941.02</v>
      </c>
      <c r="B850" s="11">
        <v>9.89</v>
      </c>
      <c r="C850" s="4">
        <v>0.67666700000000002</v>
      </c>
      <c r="D850" s="11">
        <v>1.05667</v>
      </c>
      <c r="E850" s="11">
        <v>14.1</v>
      </c>
      <c r="F850" s="4">
        <f t="shared" si="186"/>
        <v>1941.1249999999363</v>
      </c>
      <c r="G850" s="22">
        <f>G849*11/12+G861*1/12</f>
        <v>1.9924999999999999</v>
      </c>
      <c r="H850" s="4">
        <f t="shared" si="183"/>
        <v>213.72219858156032</v>
      </c>
      <c r="I850" s="4">
        <f t="shared" si="184"/>
        <v>14.622725879432625</v>
      </c>
      <c r="J850" s="33">
        <f t="shared" si="187"/>
        <v>8573.3087941590929</v>
      </c>
      <c r="K850" s="4">
        <f t="shared" si="188"/>
        <v>22.834563758865254</v>
      </c>
      <c r="L850" s="33">
        <f t="shared" si="185"/>
        <v>915.99172937553988</v>
      </c>
      <c r="M850" s="15">
        <f t="shared" si="177"/>
        <v>13.002943303402445</v>
      </c>
      <c r="N850" s="6"/>
      <c r="O850" s="7">
        <f t="shared" si="178"/>
        <v>16.330448496085076</v>
      </c>
      <c r="P850" s="7"/>
      <c r="Q850" s="46">
        <f t="shared" si="179"/>
        <v>4.628963306826693E-2</v>
      </c>
      <c r="R850" s="22">
        <f t="shared" si="189"/>
        <v>0.99784679152781341</v>
      </c>
      <c r="S850" s="22">
        <f t="shared" si="190"/>
        <v>16.111807922115567</v>
      </c>
      <c r="T850" s="39">
        <f t="shared" si="180"/>
        <v>8.0417427361342719E-2</v>
      </c>
      <c r="U850" s="39">
        <f t="shared" si="181"/>
        <v>-4.0820039230184846E-2</v>
      </c>
      <c r="V850" s="39">
        <f t="shared" si="182"/>
        <v>0.12123746659152757</v>
      </c>
      <c r="Y850" s="37"/>
      <c r="Z850" s="37"/>
    </row>
    <row r="851" spans="1:26">
      <c r="A851" s="1">
        <v>1941.03</v>
      </c>
      <c r="B851" s="11">
        <v>9.9499999999999993</v>
      </c>
      <c r="C851" s="4">
        <v>0.68</v>
      </c>
      <c r="D851" s="11">
        <v>1.06</v>
      </c>
      <c r="E851" s="11">
        <v>14.2</v>
      </c>
      <c r="F851" s="4">
        <f t="shared" si="186"/>
        <v>1941.2083333332696</v>
      </c>
      <c r="G851" s="22">
        <f>G849*10/12+G861*2/12</f>
        <v>2.0350000000000001</v>
      </c>
      <c r="H851" s="4">
        <f t="shared" si="183"/>
        <v>213.50457746478875</v>
      </c>
      <c r="I851" s="4">
        <f t="shared" si="184"/>
        <v>14.591267605633808</v>
      </c>
      <c r="J851" s="33">
        <f t="shared" si="187"/>
        <v>8613.3555804204188</v>
      </c>
      <c r="K851" s="4">
        <f t="shared" si="188"/>
        <v>22.74521126760564</v>
      </c>
      <c r="L851" s="33">
        <f t="shared" si="185"/>
        <v>917.60371007493927</v>
      </c>
      <c r="M851" s="15">
        <f t="shared" si="177"/>
        <v>12.955719822063324</v>
      </c>
      <c r="N851" s="6"/>
      <c r="O851" s="7">
        <f t="shared" si="178"/>
        <v>16.274201363786219</v>
      </c>
      <c r="P851" s="7"/>
      <c r="Q851" s="46">
        <f t="shared" si="179"/>
        <v>4.7477159338851223E-2</v>
      </c>
      <c r="R851" s="22">
        <f t="shared" si="189"/>
        <v>0.99789001806578537</v>
      </c>
      <c r="S851" s="22">
        <f t="shared" si="190"/>
        <v>15.963896715156022</v>
      </c>
      <c r="T851" s="39">
        <f t="shared" si="180"/>
        <v>7.8294771296359533E-2</v>
      </c>
      <c r="U851" s="39">
        <f t="shared" si="181"/>
        <v>-4.0178458078739543E-2</v>
      </c>
      <c r="V851" s="39">
        <f t="shared" si="182"/>
        <v>0.11847322937509908</v>
      </c>
      <c r="Y851" s="37"/>
      <c r="Z851" s="37"/>
    </row>
    <row r="852" spans="1:26">
      <c r="A852" s="1">
        <v>1941.04</v>
      </c>
      <c r="B852" s="11">
        <v>9.64</v>
      </c>
      <c r="C852" s="4">
        <v>0.68333299999999997</v>
      </c>
      <c r="D852" s="11">
        <v>1.07</v>
      </c>
      <c r="E852" s="11">
        <v>14.3</v>
      </c>
      <c r="F852" s="4">
        <f t="shared" si="186"/>
        <v>1941.2916666666029</v>
      </c>
      <c r="G852" s="22">
        <f>G849*9/12+G861*3/12</f>
        <v>2.0775000000000001</v>
      </c>
      <c r="H852" s="4">
        <f t="shared" si="183"/>
        <v>205.40615384615387</v>
      </c>
      <c r="I852" s="4">
        <f t="shared" si="184"/>
        <v>14.56024930769231</v>
      </c>
      <c r="J852" s="33">
        <f t="shared" si="187"/>
        <v>8335.5931427865125</v>
      </c>
      <c r="K852" s="4">
        <f t="shared" si="188"/>
        <v>22.799230769230771</v>
      </c>
      <c r="L852" s="33">
        <f t="shared" si="185"/>
        <v>925.21625132588883</v>
      </c>
      <c r="M852" s="15">
        <f t="shared" si="177"/>
        <v>12.429370389220781</v>
      </c>
      <c r="N852" s="6"/>
      <c r="O852" s="7">
        <f t="shared" si="178"/>
        <v>15.62059635074305</v>
      </c>
      <c r="P852" s="7"/>
      <c r="Q852" s="46">
        <f t="shared" si="179"/>
        <v>5.1653928535461108E-2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c r="A853" s="1">
        <v>1941.05</v>
      </c>
      <c r="B853" s="11">
        <v>9.43</v>
      </c>
      <c r="C853" s="4">
        <v>0.68666700000000003</v>
      </c>
      <c r="D853" s="11">
        <v>1.08</v>
      </c>
      <c r="E853" s="11">
        <v>14.4</v>
      </c>
      <c r="F853" s="4">
        <f t="shared" si="186"/>
        <v>1941.3749999999361</v>
      </c>
      <c r="G853" s="22">
        <f>G849*8/12+G861*4/12</f>
        <v>2.12</v>
      </c>
      <c r="H853" s="4">
        <f t="shared" si="183"/>
        <v>199.53618055555557</v>
      </c>
      <c r="I853" s="4">
        <f t="shared" si="184"/>
        <v>14.529682979166669</v>
      </c>
      <c r="J853" s="33">
        <f t="shared" si="187"/>
        <v>8146.5193756918525</v>
      </c>
      <c r="K853" s="4">
        <f t="shared" si="188"/>
        <v>22.852500000000006</v>
      </c>
      <c r="L853" s="33">
        <f t="shared" si="185"/>
        <v>933.00540039737041</v>
      </c>
      <c r="M853" s="15">
        <f t="shared" si="177"/>
        <v>12.037206512481573</v>
      </c>
      <c r="N853" s="6"/>
      <c r="O853" s="7">
        <f t="shared" si="178"/>
        <v>15.138524744744728</v>
      </c>
      <c r="P853" s="7"/>
      <c r="Q853" s="46">
        <f t="shared" si="179"/>
        <v>5.5831630874339899E-2</v>
      </c>
      <c r="R853" s="22">
        <f t="shared" si="189"/>
        <v>0.99797640563406864</v>
      </c>
      <c r="S853" s="22">
        <f t="shared" si="190"/>
        <v>15.676493298943138</v>
      </c>
      <c r="T853" s="39">
        <f t="shared" si="180"/>
        <v>8.6662450509808364E-2</v>
      </c>
      <c r="U853" s="39">
        <f t="shared" si="181"/>
        <v>-3.8543675475214867E-2</v>
      </c>
      <c r="V853" s="39">
        <f t="shared" si="182"/>
        <v>0.12520612598502323</v>
      </c>
      <c r="Y853" s="37"/>
      <c r="Z853" s="37"/>
    </row>
    <row r="854" spans="1:26">
      <c r="A854" s="1">
        <v>1941.06</v>
      </c>
      <c r="B854" s="11">
        <v>9.76</v>
      </c>
      <c r="C854" s="4">
        <v>0.69</v>
      </c>
      <c r="D854" s="11">
        <v>1.0900000000000001</v>
      </c>
      <c r="E854" s="11">
        <v>14.7</v>
      </c>
      <c r="F854" s="4">
        <f t="shared" si="186"/>
        <v>1941.4583333332694</v>
      </c>
      <c r="G854" s="22">
        <f>G849*7/12+G861*5/12</f>
        <v>2.1625000000000001</v>
      </c>
      <c r="H854" s="4">
        <f t="shared" si="183"/>
        <v>202.30421768707487</v>
      </c>
      <c r="I854" s="4">
        <f t="shared" si="184"/>
        <v>14.302244897959186</v>
      </c>
      <c r="J854" s="33">
        <f t="shared" si="187"/>
        <v>8308.1909463956308</v>
      </c>
      <c r="K854" s="4">
        <f t="shared" si="188"/>
        <v>22.59340136054422</v>
      </c>
      <c r="L854" s="33">
        <f t="shared" si="185"/>
        <v>927.86148889049559</v>
      </c>
      <c r="M854" s="15">
        <f t="shared" si="177"/>
        <v>12.164306590628438</v>
      </c>
      <c r="N854" s="6"/>
      <c r="O854" s="7">
        <f t="shared" si="178"/>
        <v>15.307415379169971</v>
      </c>
      <c r="P854" s="7"/>
      <c r="Q854" s="46">
        <f t="shared" si="179"/>
        <v>5.7901603030118723E-2</v>
      </c>
      <c r="R854" s="22">
        <f t="shared" si="189"/>
        <v>0.99801956680385973</v>
      </c>
      <c r="S854" s="22">
        <f t="shared" si="190"/>
        <v>15.325489406131432</v>
      </c>
      <c r="T854" s="39">
        <f t="shared" si="180"/>
        <v>8.3286391548048844E-2</v>
      </c>
      <c r="U854" s="39">
        <f t="shared" si="181"/>
        <v>-3.6231839601446825E-2</v>
      </c>
      <c r="V854" s="39">
        <f t="shared" si="182"/>
        <v>0.11951823114949567</v>
      </c>
      <c r="Y854" s="37"/>
      <c r="Z854" s="37"/>
    </row>
    <row r="855" spans="1:26">
      <c r="A855" s="1">
        <v>1941.07</v>
      </c>
      <c r="B855" s="11">
        <v>10.26</v>
      </c>
      <c r="C855" s="4">
        <v>0.69333299999999998</v>
      </c>
      <c r="D855" s="11">
        <v>1.1233299999999999</v>
      </c>
      <c r="E855" s="11">
        <v>14.7</v>
      </c>
      <c r="F855" s="4">
        <f t="shared" si="186"/>
        <v>1941.5416666666026</v>
      </c>
      <c r="G855" s="22">
        <f>G849*6/12+G861*6/12</f>
        <v>2.2050000000000001</v>
      </c>
      <c r="H855" s="4">
        <f t="shared" si="183"/>
        <v>212.66816326530613</v>
      </c>
      <c r="I855" s="4">
        <f t="shared" si="184"/>
        <v>14.371330959183677</v>
      </c>
      <c r="J855" s="33">
        <f t="shared" si="187"/>
        <v>8782.9987386754383</v>
      </c>
      <c r="K855" s="4">
        <f t="shared" si="188"/>
        <v>23.284261972789118</v>
      </c>
      <c r="L855" s="33">
        <f t="shared" si="185"/>
        <v>961.61851589827302</v>
      </c>
      <c r="M855" s="15">
        <f t="shared" si="177"/>
        <v>12.744996277919578</v>
      </c>
      <c r="N855" s="6"/>
      <c r="O855" s="7">
        <f t="shared" si="178"/>
        <v>16.045059460934308</v>
      </c>
      <c r="P855" s="7"/>
      <c r="Q855" s="46">
        <f t="shared" si="179"/>
        <v>5.3731040578336373E-2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c r="A856" s="1">
        <v>1941.08</v>
      </c>
      <c r="B856" s="11">
        <v>10.210000000000001</v>
      </c>
      <c r="C856" s="4">
        <v>0.69666700000000004</v>
      </c>
      <c r="D856" s="11">
        <v>1.1566700000000001</v>
      </c>
      <c r="E856" s="11">
        <v>14.9</v>
      </c>
      <c r="F856" s="4">
        <f t="shared" si="186"/>
        <v>1941.6249999999359</v>
      </c>
      <c r="G856" s="22">
        <f>G849*5/12+G861*7/12</f>
        <v>2.2474999999999996</v>
      </c>
      <c r="H856" s="4">
        <f t="shared" si="183"/>
        <v>208.79107382550339</v>
      </c>
      <c r="I856" s="4">
        <f t="shared" si="184"/>
        <v>14.24660636912752</v>
      </c>
      <c r="J856" s="33">
        <f t="shared" si="187"/>
        <v>8671.9094992272694</v>
      </c>
      <c r="K856" s="4">
        <f t="shared" si="188"/>
        <v>23.653513355704703</v>
      </c>
      <c r="L856" s="33">
        <f t="shared" si="185"/>
        <v>982.42287565829645</v>
      </c>
      <c r="M856" s="15">
        <f t="shared" si="177"/>
        <v>12.4631737203878</v>
      </c>
      <c r="N856" s="6"/>
      <c r="O856" s="7">
        <f t="shared" si="178"/>
        <v>15.698062133844473</v>
      </c>
      <c r="P856" s="7"/>
      <c r="Q856" s="46">
        <f t="shared" si="179"/>
        <v>5.6428920036089333E-2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c r="A857" s="1">
        <v>1941.09</v>
      </c>
      <c r="B857" s="11">
        <v>10.24</v>
      </c>
      <c r="C857" s="4">
        <v>0.7</v>
      </c>
      <c r="D857" s="11">
        <v>1.19</v>
      </c>
      <c r="E857" s="11">
        <v>15.1</v>
      </c>
      <c r="F857" s="4">
        <f t="shared" si="186"/>
        <v>1941.7083333332691</v>
      </c>
      <c r="G857" s="22">
        <f>G849*4/12+G861*8/12</f>
        <v>2.29</v>
      </c>
      <c r="H857" s="4">
        <f t="shared" si="183"/>
        <v>206.63099337748349</v>
      </c>
      <c r="I857" s="4">
        <f t="shared" si="184"/>
        <v>14.125165562913908</v>
      </c>
      <c r="J857" s="33">
        <f t="shared" si="187"/>
        <v>8631.0823593748391</v>
      </c>
      <c r="K857" s="4">
        <f t="shared" si="188"/>
        <v>24.012781456953643</v>
      </c>
      <c r="L857" s="33">
        <f t="shared" si="185"/>
        <v>1003.0261726226618</v>
      </c>
      <c r="M857" s="15">
        <f t="shared" si="177"/>
        <v>12.279729272093077</v>
      </c>
      <c r="N857" s="6"/>
      <c r="O857" s="7">
        <f t="shared" si="178"/>
        <v>15.475689806719124</v>
      </c>
      <c r="P857" s="7"/>
      <c r="Q857" s="46">
        <f t="shared" si="179"/>
        <v>5.9199695162733643E-2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c r="A858" s="1">
        <v>1941.1</v>
      </c>
      <c r="B858" s="11">
        <v>9.83</v>
      </c>
      <c r="C858" s="4">
        <v>0.70333299999999999</v>
      </c>
      <c r="D858" s="11">
        <v>1.18</v>
      </c>
      <c r="E858" s="11">
        <v>15.3</v>
      </c>
      <c r="F858" s="4">
        <f t="shared" si="186"/>
        <v>1941.7916666666024</v>
      </c>
      <c r="G858" s="22">
        <f>G849*3/12+G861*9/12</f>
        <v>2.3325</v>
      </c>
      <c r="H858" s="4">
        <f t="shared" si="183"/>
        <v>195.76477124183009</v>
      </c>
      <c r="I858" s="4">
        <f t="shared" si="184"/>
        <v>14.006899679738563</v>
      </c>
      <c r="J858" s="33">
        <f t="shared" si="187"/>
        <v>8225.9509795570375</v>
      </c>
      <c r="K858" s="4">
        <f t="shared" si="188"/>
        <v>23.499738562091505</v>
      </c>
      <c r="L858" s="33">
        <f t="shared" si="185"/>
        <v>987.4488459692069</v>
      </c>
      <c r="M858" s="15">
        <f t="shared" si="177"/>
        <v>11.577814956574073</v>
      </c>
      <c r="N858" s="6"/>
      <c r="O858" s="7">
        <f t="shared" si="178"/>
        <v>14.60383368903616</v>
      </c>
      <c r="P858" s="7"/>
      <c r="Q858" s="46">
        <f t="shared" si="179"/>
        <v>6.5699757158589486E-2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c r="A859" s="1">
        <v>1941.11</v>
      </c>
      <c r="B859" s="11">
        <v>9.3699999999999992</v>
      </c>
      <c r="C859" s="4">
        <v>0.70666700000000005</v>
      </c>
      <c r="D859" s="11">
        <v>1.17</v>
      </c>
      <c r="E859" s="11">
        <v>15.4</v>
      </c>
      <c r="F859" s="4">
        <f t="shared" si="186"/>
        <v>1941.8749999999357</v>
      </c>
      <c r="G859" s="22">
        <f>G849*2/12+G861*10/12</f>
        <v>2.3750000000000004</v>
      </c>
      <c r="H859" s="4">
        <f t="shared" si="183"/>
        <v>185.39214285714286</v>
      </c>
      <c r="I859" s="4">
        <f t="shared" si="184"/>
        <v>13.981911357142859</v>
      </c>
      <c r="J859" s="33">
        <f t="shared" si="187"/>
        <v>7839.0571118685593</v>
      </c>
      <c r="K859" s="4">
        <f t="shared" si="188"/>
        <v>23.149285714285714</v>
      </c>
      <c r="L859" s="33">
        <f t="shared" si="185"/>
        <v>978.83637362713057</v>
      </c>
      <c r="M859" s="15">
        <f t="shared" si="177"/>
        <v>10.911668685916963</v>
      </c>
      <c r="N859" s="6"/>
      <c r="O859" s="7">
        <f t="shared" si="178"/>
        <v>13.782187279853893</v>
      </c>
      <c r="P859" s="7"/>
      <c r="Q859" s="46">
        <f t="shared" si="179"/>
        <v>7.2557850219299364E-2</v>
      </c>
      <c r="R859" s="22">
        <f t="shared" si="189"/>
        <v>0.99823504927731521</v>
      </c>
      <c r="S859" s="22">
        <f t="shared" si="190"/>
        <v>14.490850118617512</v>
      </c>
      <c r="T859" s="39">
        <f t="shared" si="180"/>
        <v>9.6233772726342925E-2</v>
      </c>
      <c r="U859" s="39">
        <f t="shared" si="181"/>
        <v>-3.1995916013274672E-2</v>
      </c>
      <c r="V859" s="39">
        <f t="shared" si="182"/>
        <v>0.1282296887396176</v>
      </c>
      <c r="Y859" s="37"/>
      <c r="Z859" s="37"/>
    </row>
    <row r="860" spans="1:26">
      <c r="A860" s="1">
        <v>1941.12</v>
      </c>
      <c r="B860" s="11">
        <v>8.76</v>
      </c>
      <c r="C860" s="4">
        <v>0.71</v>
      </c>
      <c r="D860" s="11">
        <v>1.1599999999999999</v>
      </c>
      <c r="E860" s="11">
        <v>15.5</v>
      </c>
      <c r="F860" s="4">
        <f t="shared" si="186"/>
        <v>1941.9583333332689</v>
      </c>
      <c r="G860" s="22">
        <f>G849*1/12+G861*11/12</f>
        <v>2.4175</v>
      </c>
      <c r="H860" s="4">
        <f t="shared" si="183"/>
        <v>172.20464516129036</v>
      </c>
      <c r="I860" s="4">
        <f t="shared" si="184"/>
        <v>13.957225806451614</v>
      </c>
      <c r="J860" s="33">
        <f t="shared" si="187"/>
        <v>7330.6217382720924</v>
      </c>
      <c r="K860" s="4">
        <f t="shared" si="188"/>
        <v>22.80335483870968</v>
      </c>
      <c r="L860" s="33">
        <f t="shared" si="185"/>
        <v>970.72160004516286</v>
      </c>
      <c r="M860" s="15">
        <f t="shared" si="177"/>
        <v>10.086593309917905</v>
      </c>
      <c r="N860" s="6"/>
      <c r="O860" s="7">
        <f t="shared" si="178"/>
        <v>12.764729919112979</v>
      </c>
      <c r="P860" s="7"/>
      <c r="Q860" s="46">
        <f t="shared" si="179"/>
        <v>8.0966277439067411E-2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c r="A861" s="1">
        <v>1942.01</v>
      </c>
      <c r="B861" s="11">
        <v>8.93</v>
      </c>
      <c r="C861" s="4">
        <v>0.70333299999999999</v>
      </c>
      <c r="D861" s="11">
        <v>1.1200000000000001</v>
      </c>
      <c r="E861" s="11">
        <v>15.7</v>
      </c>
      <c r="F861" s="4">
        <f t="shared" si="186"/>
        <v>1942.0416666666022</v>
      </c>
      <c r="G861" s="22">
        <v>2.46</v>
      </c>
      <c r="H861" s="4">
        <f t="shared" si="183"/>
        <v>173.3102547770701</v>
      </c>
      <c r="I861" s="4">
        <f t="shared" si="184"/>
        <v>13.650035993630576</v>
      </c>
      <c r="J861" s="33">
        <f t="shared" si="187"/>
        <v>7426.1093488608494</v>
      </c>
      <c r="K861" s="4">
        <f t="shared" si="188"/>
        <v>21.736560509554145</v>
      </c>
      <c r="L861" s="33">
        <f t="shared" si="185"/>
        <v>931.38213557941219</v>
      </c>
      <c r="M861" s="15">
        <f t="shared" si="177"/>
        <v>10.101686431929249</v>
      </c>
      <c r="N861" s="6"/>
      <c r="O861" s="7">
        <f t="shared" si="178"/>
        <v>12.807799723300175</v>
      </c>
      <c r="P861" s="7"/>
      <c r="Q861" s="46">
        <f t="shared" si="179"/>
        <v>8.3777244250419589E-2</v>
      </c>
      <c r="R861" s="22">
        <f t="shared" si="189"/>
        <v>1.0019767381834872</v>
      </c>
      <c r="S861" s="22">
        <f t="shared" si="190"/>
        <v>14.164435890319817</v>
      </c>
      <c r="T861" s="39">
        <f t="shared" si="180"/>
        <v>0.10983771849347512</v>
      </c>
      <c r="U861" s="39">
        <f t="shared" si="181"/>
        <v>-2.9878630794221261E-2</v>
      </c>
      <c r="V861" s="39">
        <f t="shared" si="182"/>
        <v>0.13971634928769638</v>
      </c>
      <c r="Y861" s="37"/>
      <c r="Z861" s="37"/>
    </row>
    <row r="862" spans="1:26">
      <c r="A862" s="1">
        <v>1942.02</v>
      </c>
      <c r="B862" s="11">
        <v>8.65</v>
      </c>
      <c r="C862" s="4">
        <v>0.69666700000000004</v>
      </c>
      <c r="D862" s="11">
        <v>1.08</v>
      </c>
      <c r="E862" s="11">
        <v>15.8</v>
      </c>
      <c r="F862" s="4">
        <f t="shared" si="186"/>
        <v>1942.1249999999354</v>
      </c>
      <c r="G862" s="22">
        <f>G861*11/12+G873*1/12</f>
        <v>2.4608333333333334</v>
      </c>
      <c r="H862" s="4">
        <f t="shared" si="183"/>
        <v>166.81360759493674</v>
      </c>
      <c r="I862" s="4">
        <f t="shared" si="184"/>
        <v>13.435090816455698</v>
      </c>
      <c r="J862" s="33">
        <f t="shared" si="187"/>
        <v>7195.7097803686038</v>
      </c>
      <c r="K862" s="4">
        <f t="shared" si="188"/>
        <v>20.827594936708866</v>
      </c>
      <c r="L862" s="33">
        <f t="shared" si="185"/>
        <v>898.42388009226499</v>
      </c>
      <c r="M862" s="15">
        <f t="shared" si="177"/>
        <v>9.6802555917493631</v>
      </c>
      <c r="N862" s="6"/>
      <c r="O862" s="7">
        <f t="shared" si="178"/>
        <v>12.300243464664584</v>
      </c>
      <c r="P862" s="7"/>
      <c r="Q862" s="46">
        <f t="shared" si="179"/>
        <v>9.0143277184680334E-2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c r="A863" s="1">
        <v>1942.03</v>
      </c>
      <c r="B863" s="11">
        <v>8.18</v>
      </c>
      <c r="C863" s="4">
        <v>0.69</v>
      </c>
      <c r="D863" s="11">
        <v>1.04</v>
      </c>
      <c r="E863" s="11">
        <v>16</v>
      </c>
      <c r="F863" s="4">
        <f t="shared" si="186"/>
        <v>1942.2083333332687</v>
      </c>
      <c r="G863" s="22">
        <f>G861*10/12+G873*2/12</f>
        <v>2.4616666666666669</v>
      </c>
      <c r="H863" s="4">
        <f t="shared" si="183"/>
        <v>155.77787500000002</v>
      </c>
      <c r="I863" s="4">
        <f t="shared" si="184"/>
        <v>13.140187500000001</v>
      </c>
      <c r="J863" s="33">
        <f t="shared" si="187"/>
        <v>6766.9047484785015</v>
      </c>
      <c r="K863" s="4">
        <f t="shared" si="188"/>
        <v>19.805500000000002</v>
      </c>
      <c r="L863" s="33">
        <f t="shared" si="185"/>
        <v>860.33996802171657</v>
      </c>
      <c r="M863" s="15">
        <f t="shared" si="177"/>
        <v>9.0034266177609688</v>
      </c>
      <c r="N863" s="6"/>
      <c r="O863" s="7">
        <f t="shared" si="178"/>
        <v>11.470465379020208</v>
      </c>
      <c r="P863" s="7"/>
      <c r="Q863" s="46">
        <f t="shared" si="179"/>
        <v>9.9894847201602216E-2</v>
      </c>
      <c r="R863" s="22">
        <f t="shared" si="189"/>
        <v>1.0019781329194886</v>
      </c>
      <c r="S863" s="22">
        <f t="shared" si="190"/>
        <v>13.953865524579996</v>
      </c>
      <c r="T863" s="39">
        <f t="shared" si="180"/>
        <v>0.12038844714628039</v>
      </c>
      <c r="U863" s="39">
        <f t="shared" si="181"/>
        <v>-2.7464270283647396E-2</v>
      </c>
      <c r="V863" s="39">
        <f t="shared" si="182"/>
        <v>0.14785271742992778</v>
      </c>
      <c r="Y863" s="37"/>
      <c r="Z863" s="37"/>
    </row>
    <row r="864" spans="1:26">
      <c r="A864" s="1">
        <v>1942.04</v>
      </c>
      <c r="B864" s="11">
        <v>7.84</v>
      </c>
      <c r="C864" s="4">
        <v>0.68</v>
      </c>
      <c r="D864" s="11">
        <v>1.02</v>
      </c>
      <c r="E864" s="11">
        <v>16.100000000000001</v>
      </c>
      <c r="F864" s="4">
        <f t="shared" si="186"/>
        <v>1942.2916666666019</v>
      </c>
      <c r="G864" s="22">
        <f>G861*9/12+G873*3/12</f>
        <v>2.4624999999999999</v>
      </c>
      <c r="H864" s="4">
        <f t="shared" si="183"/>
        <v>148.37565217391307</v>
      </c>
      <c r="I864" s="4">
        <f t="shared" si="184"/>
        <v>12.869316770186337</v>
      </c>
      <c r="J864" s="33">
        <f t="shared" si="187"/>
        <v>6491.9426158415245</v>
      </c>
      <c r="K864" s="4">
        <f t="shared" si="188"/>
        <v>19.303975155279502</v>
      </c>
      <c r="L864" s="33">
        <f t="shared" si="185"/>
        <v>844.61498318346344</v>
      </c>
      <c r="M864" s="15">
        <f t="shared" si="177"/>
        <v>8.5442557075882597</v>
      </c>
      <c r="N864" s="6"/>
      <c r="O864" s="7">
        <f t="shared" si="178"/>
        <v>10.918206150831159</v>
      </c>
      <c r="P864" s="7"/>
      <c r="Q864" s="46">
        <f t="shared" si="179"/>
        <v>0.1072142123212259</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c r="A865" s="1">
        <v>1942.05</v>
      </c>
      <c r="B865" s="11">
        <v>7.93</v>
      </c>
      <c r="C865" s="4">
        <v>0.67</v>
      </c>
      <c r="D865" s="11">
        <v>1</v>
      </c>
      <c r="E865" s="11">
        <v>16.3</v>
      </c>
      <c r="F865" s="4">
        <f t="shared" si="186"/>
        <v>1942.3749999999352</v>
      </c>
      <c r="G865" s="22">
        <f>G861*8/12+G873*4/12</f>
        <v>2.4633333333333334</v>
      </c>
      <c r="H865" s="4">
        <f t="shared" si="183"/>
        <v>148.23748466257669</v>
      </c>
      <c r="I865" s="4">
        <f t="shared" si="184"/>
        <v>12.524478527607362</v>
      </c>
      <c r="J865" s="33">
        <f t="shared" si="187"/>
        <v>6531.5630478336543</v>
      </c>
      <c r="K865" s="4">
        <f t="shared" si="188"/>
        <v>18.693251533742334</v>
      </c>
      <c r="L865" s="33">
        <f t="shared" si="185"/>
        <v>823.65233894497544</v>
      </c>
      <c r="M865" s="15">
        <f t="shared" si="177"/>
        <v>8.50611625969605</v>
      </c>
      <c r="N865" s="6"/>
      <c r="O865" s="7">
        <f t="shared" si="178"/>
        <v>10.90124838682509</v>
      </c>
      <c r="P865" s="7"/>
      <c r="Q865" s="46">
        <f t="shared" si="179"/>
        <v>0.1104579168774196</v>
      </c>
      <c r="R865" s="22">
        <f t="shared" si="189"/>
        <v>1.0019795276548498</v>
      </c>
      <c r="S865" s="22">
        <f t="shared" si="190"/>
        <v>13.751298235990081</v>
      </c>
      <c r="T865" s="39">
        <f t="shared" si="180"/>
        <v>0.12468642324822099</v>
      </c>
      <c r="U865" s="39">
        <f t="shared" si="181"/>
        <v>-2.6182089194104585E-2</v>
      </c>
      <c r="V865" s="39">
        <f t="shared" si="182"/>
        <v>0.15086851244232558</v>
      </c>
      <c r="Y865" s="37"/>
      <c r="Z865" s="37"/>
    </row>
    <row r="866" spans="1:26">
      <c r="A866" s="1">
        <v>1942.06</v>
      </c>
      <c r="B866" s="11">
        <v>8.33</v>
      </c>
      <c r="C866" s="4">
        <v>0.66</v>
      </c>
      <c r="D866" s="11">
        <v>0.98</v>
      </c>
      <c r="E866" s="11">
        <v>16.3</v>
      </c>
      <c r="F866" s="4">
        <f t="shared" si="186"/>
        <v>1942.4583333332685</v>
      </c>
      <c r="G866" s="22">
        <f>G861*7/12+G873*5/12</f>
        <v>2.4641666666666664</v>
      </c>
      <c r="H866" s="4">
        <f t="shared" si="183"/>
        <v>155.71478527607363</v>
      </c>
      <c r="I866" s="4">
        <f t="shared" si="184"/>
        <v>12.337546012269939</v>
      </c>
      <c r="J866" s="33">
        <f t="shared" si="187"/>
        <v>6906.3248620536197</v>
      </c>
      <c r="K866" s="4">
        <f t="shared" si="188"/>
        <v>18.319386503067488</v>
      </c>
      <c r="L866" s="33">
        <f t="shared" si="185"/>
        <v>812.50880730042604</v>
      </c>
      <c r="M866" s="15">
        <f t="shared" si="177"/>
        <v>8.9054569285180509</v>
      </c>
      <c r="N866" s="6"/>
      <c r="O866" s="7">
        <f t="shared" si="178"/>
        <v>11.442697243987249</v>
      </c>
      <c r="P866" s="7"/>
      <c r="Q866" s="46">
        <f t="shared" si="179"/>
        <v>0.10592353761816536</v>
      </c>
      <c r="R866" s="22">
        <f t="shared" si="189"/>
        <v>1.0019802250222902</v>
      </c>
      <c r="S866" s="22">
        <f t="shared" si="190"/>
        <v>13.778519311138311</v>
      </c>
      <c r="T866" s="39">
        <f t="shared" si="180"/>
        <v>0.12158600518883467</v>
      </c>
      <c r="U866" s="39">
        <f t="shared" si="181"/>
        <v>-2.6626851226970838E-2</v>
      </c>
      <c r="V866" s="39">
        <f t="shared" si="182"/>
        <v>0.14821285641580551</v>
      </c>
      <c r="Y866" s="37"/>
      <c r="Z866" s="37"/>
    </row>
    <row r="867" spans="1:26">
      <c r="A867" s="1">
        <v>1942.07</v>
      </c>
      <c r="B867" s="11">
        <v>8.64</v>
      </c>
      <c r="C867" s="4">
        <v>0.64666699999999999</v>
      </c>
      <c r="D867" s="11">
        <v>0.96666700000000005</v>
      </c>
      <c r="E867" s="11">
        <v>16.399999999999999</v>
      </c>
      <c r="F867" s="4">
        <f t="shared" si="186"/>
        <v>1942.5416666666017</v>
      </c>
      <c r="G867" s="22">
        <f>G861*6/12+G873*6/12</f>
        <v>2.4649999999999999</v>
      </c>
      <c r="H867" s="4">
        <f t="shared" si="183"/>
        <v>160.52487804878055</v>
      </c>
      <c r="I867" s="4">
        <f t="shared" si="184"/>
        <v>12.014599689024394</v>
      </c>
      <c r="J867" s="33">
        <f t="shared" si="187"/>
        <v>7164.0703973417503</v>
      </c>
      <c r="K867" s="4">
        <f t="shared" si="188"/>
        <v>17.959965542682934</v>
      </c>
      <c r="L867" s="33">
        <f t="shared" si="185"/>
        <v>801.53593041518036</v>
      </c>
      <c r="M867" s="15">
        <f t="shared" si="177"/>
        <v>9.1504889009947412</v>
      </c>
      <c r="N867" s="6"/>
      <c r="O867" s="7">
        <f t="shared" si="178"/>
        <v>11.784997227682238</v>
      </c>
      <c r="P867" s="7"/>
      <c r="Q867" s="46">
        <f t="shared" si="179"/>
        <v>0.10353127198083714</v>
      </c>
      <c r="R867" s="22">
        <f t="shared" si="189"/>
        <v>1.0019809223895706</v>
      </c>
      <c r="S867" s="22">
        <f t="shared" si="190"/>
        <v>13.721622148873653</v>
      </c>
      <c r="T867" s="39">
        <f t="shared" si="180"/>
        <v>0.12034783390632864</v>
      </c>
      <c r="U867" s="39">
        <f t="shared" si="181"/>
        <v>-2.6839001257765949E-2</v>
      </c>
      <c r="V867" s="39">
        <f t="shared" si="182"/>
        <v>0.14718683516409459</v>
      </c>
      <c r="Y867" s="37"/>
      <c r="Z867" s="37"/>
    </row>
    <row r="868" spans="1:26">
      <c r="A868" s="1">
        <v>1942.08</v>
      </c>
      <c r="B868" s="11">
        <v>8.59</v>
      </c>
      <c r="C868" s="4">
        <v>0.63333300000000003</v>
      </c>
      <c r="D868" s="11">
        <v>0.95333299999999999</v>
      </c>
      <c r="E868" s="11">
        <v>16.5</v>
      </c>
      <c r="F868" s="4">
        <f t="shared" si="186"/>
        <v>1942.624999999935</v>
      </c>
      <c r="G868" s="22">
        <f>G861*5/12+G873*7/12</f>
        <v>2.4658333333333338</v>
      </c>
      <c r="H868" s="4">
        <f t="shared" si="183"/>
        <v>158.6286666666667</v>
      </c>
      <c r="I868" s="4">
        <f t="shared" si="184"/>
        <v>11.695549400000003</v>
      </c>
      <c r="J868" s="33">
        <f t="shared" si="187"/>
        <v>7122.9410701816387</v>
      </c>
      <c r="K868" s="4">
        <f t="shared" si="188"/>
        <v>17.604882733333337</v>
      </c>
      <c r="L868" s="33">
        <f t="shared" si="185"/>
        <v>790.51627232357066</v>
      </c>
      <c r="M868" s="15">
        <f t="shared" si="177"/>
        <v>9.0128230475642983</v>
      </c>
      <c r="N868" s="6"/>
      <c r="O868" s="7">
        <f t="shared" si="178"/>
        <v>11.634971805540619</v>
      </c>
      <c r="P868" s="7"/>
      <c r="Q868" s="46">
        <f t="shared" si="179"/>
        <v>0.10656446054631458</v>
      </c>
      <c r="R868" s="22">
        <f t="shared" si="189"/>
        <v>1.0019816197566911</v>
      </c>
      <c r="S868" s="22">
        <f t="shared" si="190"/>
        <v>13.66547753487983</v>
      </c>
      <c r="T868" s="39">
        <f t="shared" si="180"/>
        <v>0.12197623362054433</v>
      </c>
      <c r="U868" s="39">
        <f t="shared" si="181"/>
        <v>-2.6321898240336705E-2</v>
      </c>
      <c r="V868" s="39">
        <f t="shared" si="182"/>
        <v>0.14829813186088103</v>
      </c>
      <c r="Y868" s="37"/>
      <c r="Z868" s="37"/>
    </row>
    <row r="869" spans="1:26">
      <c r="A869" s="1">
        <v>1942.09</v>
      </c>
      <c r="B869" s="11">
        <v>8.68</v>
      </c>
      <c r="C869" s="4">
        <v>0.62</v>
      </c>
      <c r="D869" s="11">
        <v>0.94</v>
      </c>
      <c r="E869" s="11">
        <v>16.5</v>
      </c>
      <c r="F869" s="4">
        <f t="shared" si="186"/>
        <v>1942.7083333332682</v>
      </c>
      <c r="G869" s="22">
        <f>G861*4/12+G873*8/12</f>
        <v>2.4666666666666668</v>
      </c>
      <c r="H869" s="4">
        <f t="shared" si="183"/>
        <v>160.29066666666668</v>
      </c>
      <c r="I869" s="4">
        <f t="shared" si="184"/>
        <v>11.449333333333334</v>
      </c>
      <c r="J869" s="33">
        <f t="shared" si="187"/>
        <v>7240.4129349401628</v>
      </c>
      <c r="K869" s="4">
        <f t="shared" si="188"/>
        <v>17.358666666666668</v>
      </c>
      <c r="L869" s="33">
        <f t="shared" si="185"/>
        <v>784.10001829997157</v>
      </c>
      <c r="M869" s="15">
        <f t="shared" si="177"/>
        <v>9.0778298393715033</v>
      </c>
      <c r="N869" s="6"/>
      <c r="O869" s="7">
        <f t="shared" si="178"/>
        <v>11.745145809200283</v>
      </c>
      <c r="P869" s="7"/>
      <c r="Q869" s="46">
        <f t="shared" si="179"/>
        <v>0.10652043750087252</v>
      </c>
      <c r="R869" s="22">
        <f t="shared" si="189"/>
        <v>1.0019823171236515</v>
      </c>
      <c r="S869" s="22">
        <f t="shared" si="190"/>
        <v>13.692557315147566</v>
      </c>
      <c r="T869" s="39">
        <f t="shared" si="180"/>
        <v>0.11889433414901407</v>
      </c>
      <c r="U869" s="39">
        <f t="shared" si="181"/>
        <v>-2.6395550559896619E-2</v>
      </c>
      <c r="V869" s="39">
        <f t="shared" si="182"/>
        <v>0.14528988470891069</v>
      </c>
      <c r="Y869" s="37"/>
      <c r="Z869" s="37"/>
    </row>
    <row r="870" spans="1:26">
      <c r="A870" s="1">
        <v>1942.1</v>
      </c>
      <c r="B870" s="11">
        <v>9.32</v>
      </c>
      <c r="C870" s="4">
        <v>0.61</v>
      </c>
      <c r="D870" s="11">
        <v>0.97</v>
      </c>
      <c r="E870" s="11">
        <v>16.7</v>
      </c>
      <c r="F870" s="4">
        <f t="shared" si="186"/>
        <v>1942.7916666666015</v>
      </c>
      <c r="G870" s="22">
        <f>G861*3/12+G873*9/12</f>
        <v>2.4675000000000002</v>
      </c>
      <c r="H870" s="4">
        <f t="shared" si="183"/>
        <v>170.0481437125749</v>
      </c>
      <c r="I870" s="4">
        <f t="shared" si="184"/>
        <v>11.129760479041918</v>
      </c>
      <c r="J870" s="33">
        <f t="shared" si="187"/>
        <v>7723.0580140475704</v>
      </c>
      <c r="K870" s="4">
        <f t="shared" si="188"/>
        <v>17.698143712574854</v>
      </c>
      <c r="L870" s="33">
        <f t="shared" si="185"/>
        <v>803.79466455216129</v>
      </c>
      <c r="M870" s="15">
        <f t="shared" si="177"/>
        <v>9.5991767493529867</v>
      </c>
      <c r="N870" s="6"/>
      <c r="O870" s="7">
        <f t="shared" si="178"/>
        <v>12.442152869609727</v>
      </c>
      <c r="P870" s="7"/>
      <c r="Q870" s="46">
        <f t="shared" si="179"/>
        <v>0.10252615661656952</v>
      </c>
      <c r="R870" s="22">
        <f t="shared" si="189"/>
        <v>1.0019830144904518</v>
      </c>
      <c r="S870" s="22">
        <f t="shared" si="190"/>
        <v>13.555392517884396</v>
      </c>
      <c r="T870" s="39">
        <f t="shared" si="180"/>
        <v>0.10988817439131715</v>
      </c>
      <c r="U870" s="39">
        <f t="shared" si="181"/>
        <v>-2.5294538636276176E-2</v>
      </c>
      <c r="V870" s="39">
        <f t="shared" si="182"/>
        <v>0.13518271302759333</v>
      </c>
      <c r="Y870" s="37"/>
      <c r="Z870" s="37"/>
    </row>
    <row r="871" spans="1:26">
      <c r="A871" s="1">
        <v>1942.11</v>
      </c>
      <c r="B871" s="11">
        <v>9.4700000000000006</v>
      </c>
      <c r="C871" s="4">
        <v>0.6</v>
      </c>
      <c r="D871" s="11">
        <v>1</v>
      </c>
      <c r="E871" s="11">
        <v>16.8</v>
      </c>
      <c r="F871" s="4">
        <f t="shared" si="186"/>
        <v>1942.8749999999347</v>
      </c>
      <c r="G871" s="22">
        <f>G861*2/12+G873*10/12</f>
        <v>2.4683333333333337</v>
      </c>
      <c r="H871" s="4">
        <f t="shared" si="183"/>
        <v>171.75648809523813</v>
      </c>
      <c r="I871" s="4">
        <f t="shared" si="184"/>
        <v>10.882142857142858</v>
      </c>
      <c r="J871" s="33">
        <f t="shared" si="187"/>
        <v>7841.8317960947961</v>
      </c>
      <c r="K871" s="4">
        <f t="shared" si="188"/>
        <v>18.136904761904763</v>
      </c>
      <c r="L871" s="33">
        <f t="shared" si="185"/>
        <v>828.07093939754964</v>
      </c>
      <c r="M871" s="15">
        <f t="shared" si="177"/>
        <v>9.6613341521716567</v>
      </c>
      <c r="N871" s="6"/>
      <c r="O871" s="7">
        <f t="shared" si="178"/>
        <v>12.543111801092834</v>
      </c>
      <c r="P871" s="7"/>
      <c r="Q871" s="46">
        <f t="shared" si="179"/>
        <v>0.1032313933354455</v>
      </c>
      <c r="R871" s="22">
        <f t="shared" si="189"/>
        <v>1.001983711857092</v>
      </c>
      <c r="S871" s="22">
        <f t="shared" si="190"/>
        <v>13.501426194232602</v>
      </c>
      <c r="T871" s="39">
        <f t="shared" si="180"/>
        <v>0.11218932404266635</v>
      </c>
      <c r="U871" s="39">
        <f t="shared" si="181"/>
        <v>-2.4784204688455325E-2</v>
      </c>
      <c r="V871" s="39">
        <f t="shared" si="182"/>
        <v>0.13697352873112167</v>
      </c>
      <c r="Y871" s="37"/>
      <c r="Z871" s="37"/>
    </row>
    <row r="872" spans="1:26">
      <c r="A872" s="1">
        <v>1942.12</v>
      </c>
      <c r="B872" s="11">
        <v>9.52</v>
      </c>
      <c r="C872" s="4">
        <v>0.59</v>
      </c>
      <c r="D872" s="11">
        <v>1.03</v>
      </c>
      <c r="E872" s="11">
        <v>16.899999999999999</v>
      </c>
      <c r="F872" s="4">
        <f t="shared" si="186"/>
        <v>1942.958333333268</v>
      </c>
      <c r="G872" s="22">
        <f>G861*1/12+G873*11/12</f>
        <v>2.4691666666666667</v>
      </c>
      <c r="H872" s="4">
        <f t="shared" si="183"/>
        <v>171.64165680473374</v>
      </c>
      <c r="I872" s="4">
        <f t="shared" si="184"/>
        <v>10.637455621301777</v>
      </c>
      <c r="J872" s="33">
        <f t="shared" si="187"/>
        <v>7877.06155972952</v>
      </c>
      <c r="K872" s="4">
        <f t="shared" si="188"/>
        <v>18.57047337278107</v>
      </c>
      <c r="L872" s="33">
        <f t="shared" si="185"/>
        <v>852.24510572703855</v>
      </c>
      <c r="M872" s="15">
        <f t="shared" si="177"/>
        <v>9.6175141032831757</v>
      </c>
      <c r="N872" s="6"/>
      <c r="O872" s="7">
        <f t="shared" si="178"/>
        <v>12.504872502621103</v>
      </c>
      <c r="P872" s="7"/>
      <c r="Q872" s="46">
        <f t="shared" si="179"/>
        <v>0.10508258054935474</v>
      </c>
      <c r="R872" s="22">
        <f t="shared" si="189"/>
        <v>1.0019844092235723</v>
      </c>
      <c r="S872" s="22">
        <f t="shared" si="190"/>
        <v>13.448160558707544</v>
      </c>
      <c r="T872" s="39">
        <f t="shared" si="180"/>
        <v>0.11659991048354068</v>
      </c>
      <c r="U872" s="39">
        <f t="shared" si="181"/>
        <v>-2.4276050828246576E-2</v>
      </c>
      <c r="V872" s="39">
        <f t="shared" si="182"/>
        <v>0.14087596131178726</v>
      </c>
      <c r="Y872" s="37"/>
      <c r="Z872" s="37"/>
    </row>
    <row r="873" spans="1:26">
      <c r="A873" s="1">
        <v>1943.01</v>
      </c>
      <c r="B873" s="11">
        <v>10.09</v>
      </c>
      <c r="C873" s="4">
        <v>0.59</v>
      </c>
      <c r="D873" s="11">
        <v>1.0433300000000001</v>
      </c>
      <c r="E873" s="11">
        <v>16.899999999999999</v>
      </c>
      <c r="F873" s="4">
        <f t="shared" si="186"/>
        <v>1943.0416666666013</v>
      </c>
      <c r="G873" s="22">
        <v>2.4700000000000002</v>
      </c>
      <c r="H873" s="4">
        <f t="shared" si="183"/>
        <v>181.9185207100592</v>
      </c>
      <c r="I873" s="4">
        <f t="shared" si="184"/>
        <v>10.637455621301777</v>
      </c>
      <c r="J873" s="33">
        <f t="shared" si="187"/>
        <v>8389.3739493372796</v>
      </c>
      <c r="K873" s="4">
        <f t="shared" si="188"/>
        <v>18.810807751479295</v>
      </c>
      <c r="L873" s="33">
        <f t="shared" si="185"/>
        <v>867.48122126482315</v>
      </c>
      <c r="M873" s="15">
        <f t="shared" si="177"/>
        <v>10.150534220432077</v>
      </c>
      <c r="N873" s="6"/>
      <c r="O873" s="7">
        <f t="shared" si="178"/>
        <v>13.2135657705384</v>
      </c>
      <c r="P873" s="7"/>
      <c r="Q873" s="46">
        <f t="shared" si="179"/>
        <v>0.10119365235814604</v>
      </c>
      <c r="R873" s="22">
        <f t="shared" si="189"/>
        <v>1.0019851065898928</v>
      </c>
      <c r="S873" s="22">
        <f t="shared" si="190"/>
        <v>13.474847212560325</v>
      </c>
      <c r="T873" s="39">
        <f t="shared" si="180"/>
        <v>0.11109544759668766</v>
      </c>
      <c r="U873" s="39">
        <f t="shared" si="181"/>
        <v>-2.3979650422291221E-2</v>
      </c>
      <c r="V873" s="39">
        <f t="shared" si="182"/>
        <v>0.13507509801897888</v>
      </c>
      <c r="Y873" s="37"/>
      <c r="Z873" s="37"/>
    </row>
    <row r="874" spans="1:26">
      <c r="A874" s="1">
        <v>1943.02</v>
      </c>
      <c r="B874" s="11">
        <v>10.69</v>
      </c>
      <c r="C874" s="4">
        <v>0.59</v>
      </c>
      <c r="D874" s="11">
        <v>1.05667</v>
      </c>
      <c r="E874" s="11">
        <v>16.899999999999999</v>
      </c>
      <c r="F874" s="4">
        <f t="shared" si="186"/>
        <v>1943.1249999999345</v>
      </c>
      <c r="G874" s="22">
        <f>G873*11/12+G885*1/12</f>
        <v>2.4708333333333332</v>
      </c>
      <c r="H874" s="4">
        <f t="shared" si="183"/>
        <v>192.73627218934917</v>
      </c>
      <c r="I874" s="4">
        <f t="shared" si="184"/>
        <v>10.637455621301777</v>
      </c>
      <c r="J874" s="33">
        <f t="shared" si="187"/>
        <v>8929.1263697645809</v>
      </c>
      <c r="K874" s="4">
        <f t="shared" si="188"/>
        <v>19.051322426035508</v>
      </c>
      <c r="L874" s="33">
        <f t="shared" si="185"/>
        <v>882.61365398869407</v>
      </c>
      <c r="M874" s="15">
        <f t="shared" si="177"/>
        <v>10.708982995221266</v>
      </c>
      <c r="N874" s="6"/>
      <c r="O874" s="7">
        <f t="shared" si="178"/>
        <v>13.952601800590964</v>
      </c>
      <c r="P874" s="7"/>
      <c r="Q874" s="46">
        <f t="shared" si="179"/>
        <v>9.7654449052904865E-2</v>
      </c>
      <c r="R874" s="22">
        <f t="shared" si="189"/>
        <v>1.001985803956053</v>
      </c>
      <c r="S874" s="22">
        <f t="shared" si="190"/>
        <v>13.501596220559778</v>
      </c>
      <c r="T874" s="39">
        <f t="shared" si="180"/>
        <v>0.10374760436908237</v>
      </c>
      <c r="U874" s="39">
        <f t="shared" si="181"/>
        <v>-2.3330119465403643E-2</v>
      </c>
      <c r="V874" s="39">
        <f t="shared" si="182"/>
        <v>0.12707772383448601</v>
      </c>
      <c r="Y874" s="37"/>
      <c r="Z874" s="37"/>
    </row>
    <row r="875" spans="1:26">
      <c r="A875" s="1">
        <v>1943.03</v>
      </c>
      <c r="B875" s="11">
        <v>11.07</v>
      </c>
      <c r="C875" s="4">
        <v>0.59</v>
      </c>
      <c r="D875" s="11">
        <v>1.07</v>
      </c>
      <c r="E875" s="11">
        <v>17.2</v>
      </c>
      <c r="F875" s="4">
        <f t="shared" si="186"/>
        <v>1943.2083333332678</v>
      </c>
      <c r="G875" s="22">
        <f>G873*10/12+G885*2/12</f>
        <v>2.4716666666666667</v>
      </c>
      <c r="H875" s="4">
        <f t="shared" si="183"/>
        <v>196.10633720930235</v>
      </c>
      <c r="I875" s="4">
        <f t="shared" si="184"/>
        <v>10.451918604651164</v>
      </c>
      <c r="J875" s="33">
        <f t="shared" si="187"/>
        <v>9125.6070036878464</v>
      </c>
      <c r="K875" s="4">
        <f t="shared" si="188"/>
        <v>18.955174418604656</v>
      </c>
      <c r="L875" s="33">
        <f t="shared" si="185"/>
        <v>882.05957488220395</v>
      </c>
      <c r="M875" s="15">
        <f t="shared" si="177"/>
        <v>10.8505417440368</v>
      </c>
      <c r="N875" s="6"/>
      <c r="O875" s="7">
        <f t="shared" si="178"/>
        <v>14.146459872218633</v>
      </c>
      <c r="P875" s="7"/>
      <c r="Q875" s="46">
        <f t="shared" si="179"/>
        <v>9.9055216600679966E-2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c r="A876" s="1">
        <v>1943.04</v>
      </c>
      <c r="B876" s="11">
        <v>11.44</v>
      </c>
      <c r="C876" s="4">
        <v>0.59</v>
      </c>
      <c r="D876" s="11">
        <v>1.08</v>
      </c>
      <c r="E876" s="11">
        <v>17.399999999999999</v>
      </c>
      <c r="F876" s="4">
        <f t="shared" si="186"/>
        <v>1943.291666666601</v>
      </c>
      <c r="G876" s="22">
        <f>G873*9/12+G885*3/12</f>
        <v>2.4725000000000001</v>
      </c>
      <c r="H876" s="4">
        <f t="shared" si="183"/>
        <v>200.3314942528736</v>
      </c>
      <c r="I876" s="4">
        <f t="shared" si="184"/>
        <v>10.331781609195405</v>
      </c>
      <c r="J876" s="33">
        <f t="shared" si="187"/>
        <v>9362.2852514187089</v>
      </c>
      <c r="K876" s="4">
        <f t="shared" si="188"/>
        <v>18.912413793103454</v>
      </c>
      <c r="L876" s="33">
        <f t="shared" si="185"/>
        <v>883.85210415491326</v>
      </c>
      <c r="M876" s="15">
        <f t="shared" si="177"/>
        <v>11.039227142939687</v>
      </c>
      <c r="N876" s="6"/>
      <c r="O876" s="7">
        <f t="shared" si="178"/>
        <v>14.400210502607532</v>
      </c>
      <c r="P876" s="7"/>
      <c r="Q876" s="46">
        <f t="shared" si="179"/>
        <v>9.8664954260692661E-2</v>
      </c>
      <c r="R876" s="22">
        <f t="shared" si="189"/>
        <v>1.0019871986878939</v>
      </c>
      <c r="S876" s="22">
        <f t="shared" si="190"/>
        <v>13.16576234753491</v>
      </c>
      <c r="T876" s="39">
        <f t="shared" si="180"/>
        <v>9.4147168650394519E-2</v>
      </c>
      <c r="U876" s="39">
        <f t="shared" si="181"/>
        <v>-2.1028564348838708E-2</v>
      </c>
      <c r="V876" s="39">
        <f t="shared" si="182"/>
        <v>0.11517573299923323</v>
      </c>
      <c r="Y876" s="37"/>
      <c r="Z876" s="37"/>
    </row>
    <row r="877" spans="1:26">
      <c r="A877" s="1">
        <v>1943.05</v>
      </c>
      <c r="B877" s="11">
        <v>11.89</v>
      </c>
      <c r="C877" s="4">
        <v>0.59</v>
      </c>
      <c r="D877" s="11">
        <v>1.0900000000000001</v>
      </c>
      <c r="E877" s="11">
        <v>17.5</v>
      </c>
      <c r="F877" s="4">
        <f t="shared" si="186"/>
        <v>1943.3749999999343</v>
      </c>
      <c r="G877" s="22">
        <f>G873*8/12+G885*4/12</f>
        <v>2.4733333333333336</v>
      </c>
      <c r="H877" s="4">
        <f t="shared" si="183"/>
        <v>207.02188571428576</v>
      </c>
      <c r="I877" s="4">
        <f t="shared" si="184"/>
        <v>10.272742857142859</v>
      </c>
      <c r="J877" s="33">
        <f t="shared" si="187"/>
        <v>9714.9609468411581</v>
      </c>
      <c r="K877" s="4">
        <f t="shared" si="188"/>
        <v>18.978457142857145</v>
      </c>
      <c r="L877" s="33">
        <f t="shared" si="185"/>
        <v>890.60617595095562</v>
      </c>
      <c r="M877" s="15">
        <f t="shared" si="177"/>
        <v>11.362215800613692</v>
      </c>
      <c r="N877" s="6"/>
      <c r="O877" s="7">
        <f t="shared" si="178"/>
        <v>14.827344489187853</v>
      </c>
      <c r="P877" s="7"/>
      <c r="Q877" s="46">
        <f t="shared" si="179"/>
        <v>9.6673607448530596E-2</v>
      </c>
      <c r="R877" s="22">
        <f t="shared" si="189"/>
        <v>1.0019878960535744</v>
      </c>
      <c r="S877" s="22">
        <f t="shared" si="190"/>
        <v>13.11654290272164</v>
      </c>
      <c r="T877" s="39">
        <f t="shared" si="180"/>
        <v>9.0788774874241307E-2</v>
      </c>
      <c r="U877" s="39">
        <f t="shared" si="181"/>
        <v>-2.2651444214162098E-2</v>
      </c>
      <c r="V877" s="39">
        <f t="shared" si="182"/>
        <v>0.1134402190884034</v>
      </c>
      <c r="Y877" s="37"/>
      <c r="Z877" s="37"/>
    </row>
    <row r="878" spans="1:26">
      <c r="A878" s="1">
        <v>1943.06</v>
      </c>
      <c r="B878" s="11">
        <v>12.1</v>
      </c>
      <c r="C878" s="4">
        <v>0.59</v>
      </c>
      <c r="D878" s="11">
        <v>1.1000000000000001</v>
      </c>
      <c r="E878" s="11">
        <v>17.5</v>
      </c>
      <c r="F878" s="4">
        <f t="shared" si="186"/>
        <v>1943.4583333332675</v>
      </c>
      <c r="G878" s="22">
        <f>G873*7/12+G885*5/12</f>
        <v>2.4741666666666671</v>
      </c>
      <c r="H878" s="4">
        <f t="shared" si="183"/>
        <v>210.67828571428572</v>
      </c>
      <c r="I878" s="4">
        <f t="shared" si="184"/>
        <v>10.272742857142859</v>
      </c>
      <c r="J878" s="33">
        <f t="shared" si="187"/>
        <v>9926.7182256796477</v>
      </c>
      <c r="K878" s="4">
        <f t="shared" si="188"/>
        <v>19.152571428571434</v>
      </c>
      <c r="L878" s="33">
        <f t="shared" si="185"/>
        <v>902.42892960724089</v>
      </c>
      <c r="M878" s="15">
        <f t="shared" si="177"/>
        <v>11.516744786451227</v>
      </c>
      <c r="N878" s="6"/>
      <c r="O878" s="7">
        <f t="shared" si="178"/>
        <v>15.033775620802535</v>
      </c>
      <c r="P878" s="7"/>
      <c r="Q878" s="46">
        <f t="shared" si="179"/>
        <v>9.4667767857563812E-2</v>
      </c>
      <c r="R878" s="22">
        <f t="shared" si="189"/>
        <v>1.0019885934190949</v>
      </c>
      <c r="S878" s="22">
        <f t="shared" si="190"/>
        <v>13.142617226594501</v>
      </c>
      <c r="T878" s="39">
        <f t="shared" si="180"/>
        <v>8.4604209985769119E-2</v>
      </c>
      <c r="U878" s="39">
        <f t="shared" si="181"/>
        <v>-2.3462326496268671E-2</v>
      </c>
      <c r="V878" s="39">
        <f t="shared" si="182"/>
        <v>0.10806653648203779</v>
      </c>
      <c r="Y878" s="37"/>
      <c r="Z878" s="37"/>
    </row>
    <row r="879" spans="1:26">
      <c r="A879" s="1">
        <v>1943.07</v>
      </c>
      <c r="B879" s="11">
        <v>12.35</v>
      </c>
      <c r="C879" s="4">
        <v>0.593333</v>
      </c>
      <c r="D879" s="11">
        <v>1.0933299999999999</v>
      </c>
      <c r="E879" s="11">
        <v>17.399999999999999</v>
      </c>
      <c r="F879" s="4">
        <f t="shared" si="186"/>
        <v>1943.5416666666008</v>
      </c>
      <c r="G879" s="22">
        <f>G873*6/12+G885*6/12</f>
        <v>2.4750000000000001</v>
      </c>
      <c r="H879" s="4">
        <f t="shared" si="183"/>
        <v>216.26695402298856</v>
      </c>
      <c r="I879" s="4">
        <f t="shared" si="184"/>
        <v>10.390147419540233</v>
      </c>
      <c r="J879" s="33">
        <f t="shared" si="187"/>
        <v>10230.841362147186</v>
      </c>
      <c r="K879" s="4">
        <f t="shared" si="188"/>
        <v>19.145842011494256</v>
      </c>
      <c r="L879" s="33">
        <f t="shared" si="185"/>
        <v>905.72354546367478</v>
      </c>
      <c r="M879" s="15">
        <f t="shared" si="177"/>
        <v>11.774213341781653</v>
      </c>
      <c r="N879" s="6"/>
      <c r="O879" s="7">
        <f t="shared" si="178"/>
        <v>15.373683748422998</v>
      </c>
      <c r="P879" s="7"/>
      <c r="Q879" s="46">
        <f t="shared" si="179"/>
        <v>8.897387762529993E-2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c r="A880" s="1">
        <v>1943.08</v>
      </c>
      <c r="B880" s="11">
        <v>11.74</v>
      </c>
      <c r="C880" s="4">
        <v>0.59666699999999995</v>
      </c>
      <c r="D880" s="11">
        <v>1.08667</v>
      </c>
      <c r="E880" s="11">
        <v>17.3</v>
      </c>
      <c r="F880" s="4">
        <f t="shared" si="186"/>
        <v>1943.6249999999341</v>
      </c>
      <c r="G880" s="22">
        <f>G873*5/12+G885*7/12</f>
        <v>2.4758333333333331</v>
      </c>
      <c r="H880" s="4">
        <f t="shared" si="183"/>
        <v>206.7732947976879</v>
      </c>
      <c r="I880" s="4">
        <f t="shared" si="184"/>
        <v>10.508926872832371</v>
      </c>
      <c r="J880" s="33">
        <f t="shared" si="187"/>
        <v>9823.1576043498608</v>
      </c>
      <c r="K880" s="4">
        <f t="shared" si="188"/>
        <v>19.139210924855494</v>
      </c>
      <c r="L880" s="33">
        <f t="shared" si="185"/>
        <v>909.24452077673448</v>
      </c>
      <c r="M880" s="15">
        <f t="shared" si="177"/>
        <v>11.210545904158966</v>
      </c>
      <c r="N880" s="6"/>
      <c r="O880" s="7">
        <f t="shared" si="178"/>
        <v>14.645291104906287</v>
      </c>
      <c r="P880" s="7"/>
      <c r="Q880" s="46">
        <f t="shared" si="179"/>
        <v>9.1861500047827865E-2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c r="A881" s="1">
        <v>1943.09</v>
      </c>
      <c r="B881" s="11">
        <v>11.99</v>
      </c>
      <c r="C881" s="4">
        <v>0.6</v>
      </c>
      <c r="D881" s="11">
        <v>1.08</v>
      </c>
      <c r="E881" s="11">
        <v>17.399999999999999</v>
      </c>
      <c r="F881" s="4">
        <f t="shared" si="186"/>
        <v>1943.7083333332673</v>
      </c>
      <c r="G881" s="22">
        <f>G873*4/12+G885*8/12</f>
        <v>2.4766666666666666</v>
      </c>
      <c r="H881" s="4">
        <f t="shared" si="183"/>
        <v>209.96281609195407</v>
      </c>
      <c r="I881" s="4">
        <f t="shared" si="184"/>
        <v>10.506896551724139</v>
      </c>
      <c r="J881" s="33">
        <f t="shared" si="187"/>
        <v>10016.277701370895</v>
      </c>
      <c r="K881" s="4">
        <f t="shared" si="188"/>
        <v>18.912413793103454</v>
      </c>
      <c r="L881" s="33">
        <f t="shared" si="185"/>
        <v>902.21684049045598</v>
      </c>
      <c r="M881" s="15">
        <f t="shared" si="177"/>
        <v>11.336281939610286</v>
      </c>
      <c r="N881" s="6"/>
      <c r="O881" s="7">
        <f t="shared" si="178"/>
        <v>14.816447618832887</v>
      </c>
      <c r="P881" s="7"/>
      <c r="Q881" s="46">
        <f t="shared" si="179"/>
        <v>9.1456132605392343E-2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c r="A882" s="1">
        <v>1943.1</v>
      </c>
      <c r="B882" s="11">
        <v>11.88</v>
      </c>
      <c r="C882" s="4">
        <v>0.60333300000000001</v>
      </c>
      <c r="D882" s="11">
        <v>1.0333300000000001</v>
      </c>
      <c r="E882" s="11">
        <v>17.399999999999999</v>
      </c>
      <c r="F882" s="4">
        <f t="shared" si="186"/>
        <v>1943.7916666666006</v>
      </c>
      <c r="G882" s="22">
        <f>G873*3/12+G885*9/12</f>
        <v>2.4775</v>
      </c>
      <c r="H882" s="4">
        <f t="shared" si="183"/>
        <v>208.03655172413798</v>
      </c>
      <c r="I882" s="4">
        <f t="shared" si="184"/>
        <v>10.565262362068967</v>
      </c>
      <c r="J882" s="33">
        <f t="shared" si="187"/>
        <v>9966.3865720172089</v>
      </c>
      <c r="K882" s="4">
        <f t="shared" si="188"/>
        <v>18.095152356321844</v>
      </c>
      <c r="L882" s="33">
        <f t="shared" si="185"/>
        <v>866.88267983691435</v>
      </c>
      <c r="M882" s="15">
        <f t="shared" si="177"/>
        <v>11.187335503326032</v>
      </c>
      <c r="N882" s="6"/>
      <c r="O882" s="7">
        <f t="shared" si="178"/>
        <v>14.629987013874135</v>
      </c>
      <c r="P882" s="7"/>
      <c r="Q882" s="46">
        <f t="shared" si="179"/>
        <v>9.262224462976594E-2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c r="A883" s="1">
        <v>1943.11</v>
      </c>
      <c r="B883" s="11">
        <v>11.33</v>
      </c>
      <c r="C883" s="4">
        <v>0.60666699999999996</v>
      </c>
      <c r="D883" s="11">
        <v>0.98666699999999996</v>
      </c>
      <c r="E883" s="11">
        <v>17.399999999999999</v>
      </c>
      <c r="F883" s="4">
        <f t="shared" si="186"/>
        <v>1943.8749999999338</v>
      </c>
      <c r="G883" s="22">
        <f>G873*2/12+G885*10/12</f>
        <v>2.4783333333333335</v>
      </c>
      <c r="H883" s="4">
        <f t="shared" si="183"/>
        <v>198.40522988505754</v>
      </c>
      <c r="I883" s="4">
        <f t="shared" si="184"/>
        <v>10.623645683908048</v>
      </c>
      <c r="J883" s="33">
        <f t="shared" si="187"/>
        <v>9547.3919484704402</v>
      </c>
      <c r="K883" s="4">
        <f t="shared" si="188"/>
        <v>17.278013500000004</v>
      </c>
      <c r="L883" s="33">
        <f t="shared" si="185"/>
        <v>831.42952971063391</v>
      </c>
      <c r="M883" s="15">
        <f t="shared" si="177"/>
        <v>10.63103367300142</v>
      </c>
      <c r="N883" s="6"/>
      <c r="O883" s="7">
        <f t="shared" si="178"/>
        <v>13.915069560218249</v>
      </c>
      <c r="P883" s="7"/>
      <c r="Q883" s="46">
        <f t="shared" si="179"/>
        <v>9.7291352451369884E-2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c r="A884" s="1">
        <v>1943.12</v>
      </c>
      <c r="B884" s="11">
        <v>11.48</v>
      </c>
      <c r="C884" s="4">
        <v>0.61</v>
      </c>
      <c r="D884" s="11">
        <v>0.94</v>
      </c>
      <c r="E884" s="11">
        <v>17.399999999999999</v>
      </c>
      <c r="F884" s="4">
        <f t="shared" si="186"/>
        <v>1943.9583333332671</v>
      </c>
      <c r="G884" s="22">
        <f>G873*1/12+G885*11/12</f>
        <v>2.479166666666667</v>
      </c>
      <c r="H884" s="4">
        <f t="shared" si="183"/>
        <v>201.03195402298854</v>
      </c>
      <c r="I884" s="4">
        <f t="shared" si="184"/>
        <v>10.682011494252876</v>
      </c>
      <c r="J884" s="33">
        <f t="shared" si="187"/>
        <v>9716.627124962155</v>
      </c>
      <c r="K884" s="4">
        <f t="shared" si="188"/>
        <v>16.460804597701152</v>
      </c>
      <c r="L884" s="33">
        <f t="shared" si="185"/>
        <v>795.61232556310324</v>
      </c>
      <c r="M884" s="15">
        <f t="shared" si="177"/>
        <v>10.73736031604107</v>
      </c>
      <c r="N884" s="6"/>
      <c r="O884" s="7">
        <f t="shared" si="178"/>
        <v>14.068001177874834</v>
      </c>
      <c r="P884" s="7"/>
      <c r="Q884" s="46">
        <f t="shared" si="179"/>
        <v>9.6351548668495671E-2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c r="A885" s="1">
        <v>1944.01</v>
      </c>
      <c r="B885" s="11">
        <v>11.85</v>
      </c>
      <c r="C885" s="4">
        <v>0.61333300000000002</v>
      </c>
      <c r="D885" s="11">
        <v>0.93666700000000003</v>
      </c>
      <c r="E885" s="11">
        <v>17.399999999999999</v>
      </c>
      <c r="F885" s="4">
        <f t="shared" si="186"/>
        <v>1944.0416666666003</v>
      </c>
      <c r="G885" s="22">
        <v>2.48</v>
      </c>
      <c r="H885" s="4">
        <f t="shared" si="183"/>
        <v>207.51120689655178</v>
      </c>
      <c r="I885" s="4">
        <f t="shared" si="184"/>
        <v>10.740377304597704</v>
      </c>
      <c r="J885" s="33">
        <f t="shared" si="187"/>
        <v>10073.053899782613</v>
      </c>
      <c r="K885" s="4">
        <f t="shared" si="188"/>
        <v>16.402438787356328</v>
      </c>
      <c r="L885" s="33">
        <f t="shared" si="185"/>
        <v>796.21073224874954</v>
      </c>
      <c r="M885" s="15">
        <f t="shared" si="177"/>
        <v>11.052412763977472</v>
      </c>
      <c r="N885" s="6"/>
      <c r="O885" s="7">
        <f t="shared" si="178"/>
        <v>14.494846472285829</v>
      </c>
      <c r="P885" s="7"/>
      <c r="Q885" s="46">
        <f t="shared" si="179"/>
        <v>9.3688437178742867E-2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c r="A886" s="1">
        <v>1944.02</v>
      </c>
      <c r="B886" s="11">
        <v>11.77</v>
      </c>
      <c r="C886" s="4">
        <v>0.61666699999999997</v>
      </c>
      <c r="D886" s="11">
        <v>0.93333299999999997</v>
      </c>
      <c r="E886" s="11">
        <v>17.399999999999999</v>
      </c>
      <c r="F886" s="4">
        <f t="shared" si="186"/>
        <v>1944.1249999999336</v>
      </c>
      <c r="G886" s="22">
        <f>G885*11/12+G897*1/12</f>
        <v>2.4708333333333332</v>
      </c>
      <c r="H886" s="4">
        <f t="shared" si="183"/>
        <v>206.11028735632189</v>
      </c>
      <c r="I886" s="4">
        <f t="shared" si="184"/>
        <v>10.798760626436783</v>
      </c>
      <c r="J886" s="33">
        <f t="shared" si="187"/>
        <v>10048.733141592922</v>
      </c>
      <c r="K886" s="4">
        <f t="shared" si="188"/>
        <v>16.344055465517243</v>
      </c>
      <c r="L886" s="33">
        <f t="shared" si="185"/>
        <v>796.84063290079393</v>
      </c>
      <c r="M886" s="15">
        <f t="shared" si="177"/>
        <v>10.947918887724722</v>
      </c>
      <c r="N886" s="6"/>
      <c r="O886" s="7">
        <f t="shared" si="178"/>
        <v>14.372484109547694</v>
      </c>
      <c r="P886" s="7"/>
      <c r="Q886" s="46">
        <f t="shared" si="179"/>
        <v>9.3868115119619955E-2</v>
      </c>
      <c r="R886" s="22">
        <f t="shared" si="189"/>
        <v>1.0028648755994189</v>
      </c>
      <c r="S886" s="22">
        <f t="shared" si="190"/>
        <v>13.441942275257148</v>
      </c>
      <c r="T886" s="39">
        <f t="shared" si="180"/>
        <v>9.6146841260784877E-2</v>
      </c>
      <c r="U886" s="39">
        <f t="shared" si="181"/>
        <v>-1.8824624324006334E-2</v>
      </c>
      <c r="V886" s="39">
        <f t="shared" si="182"/>
        <v>0.11497146558479121</v>
      </c>
      <c r="Y886" s="37"/>
      <c r="Z886" s="37"/>
    </row>
    <row r="887" spans="1:26">
      <c r="A887" s="1">
        <v>1944.03</v>
      </c>
      <c r="B887" s="11">
        <v>12.1</v>
      </c>
      <c r="C887" s="4">
        <v>0.62</v>
      </c>
      <c r="D887" s="11">
        <v>0.93</v>
      </c>
      <c r="E887" s="11">
        <v>17.399999999999999</v>
      </c>
      <c r="F887" s="4">
        <f t="shared" si="186"/>
        <v>1944.2083333332669</v>
      </c>
      <c r="G887" s="22">
        <f>G885*10/12+G897*2/12</f>
        <v>2.4616666666666669</v>
      </c>
      <c r="H887" s="4">
        <f t="shared" si="183"/>
        <v>211.88908045977016</v>
      </c>
      <c r="I887" s="4">
        <f t="shared" si="184"/>
        <v>10.857126436781611</v>
      </c>
      <c r="J887" s="33">
        <f t="shared" si="187"/>
        <v>10374.584159636646</v>
      </c>
      <c r="K887" s="4">
        <f t="shared" si="188"/>
        <v>16.285689655172419</v>
      </c>
      <c r="L887" s="33">
        <f t="shared" si="185"/>
        <v>797.38539408777535</v>
      </c>
      <c r="M887" s="15">
        <f t="shared" si="177"/>
        <v>11.224693196180683</v>
      </c>
      <c r="N887" s="6"/>
      <c r="O887" s="7">
        <f t="shared" si="178"/>
        <v>14.749564229990968</v>
      </c>
      <c r="P887" s="7"/>
      <c r="Q887" s="46">
        <f t="shared" si="179"/>
        <v>9.170751556267559E-2</v>
      </c>
      <c r="R887" s="22">
        <f t="shared" si="189"/>
        <v>1.0028575905674066</v>
      </c>
      <c r="S887" s="22">
        <f t="shared" si="190"/>
        <v>13.480451767690329</v>
      </c>
      <c r="T887" s="39">
        <f t="shared" si="180"/>
        <v>9.5446051039833169E-2</v>
      </c>
      <c r="U887" s="39">
        <f t="shared" si="181"/>
        <v>-1.8042465139279096E-2</v>
      </c>
      <c r="V887" s="39">
        <f t="shared" si="182"/>
        <v>0.11348851617911226</v>
      </c>
      <c r="Y887" s="37"/>
      <c r="Z887" s="37"/>
    </row>
    <row r="888" spans="1:26">
      <c r="A888" s="1">
        <v>1944.04</v>
      </c>
      <c r="B888" s="11">
        <v>11.89</v>
      </c>
      <c r="C888" s="4">
        <v>0.62333300000000003</v>
      </c>
      <c r="D888" s="11">
        <v>0.92666700000000002</v>
      </c>
      <c r="E888" s="11">
        <v>17.5</v>
      </c>
      <c r="F888" s="4">
        <f t="shared" si="186"/>
        <v>1944.2916666666001</v>
      </c>
      <c r="G888" s="22">
        <f>G885*9/12+G897*3/12</f>
        <v>2.4525000000000001</v>
      </c>
      <c r="H888" s="4">
        <f t="shared" si="183"/>
        <v>207.02188571428576</v>
      </c>
      <c r="I888" s="4">
        <f t="shared" si="184"/>
        <v>10.853118005714288</v>
      </c>
      <c r="J888" s="33">
        <f t="shared" si="187"/>
        <v>10180.557772935803</v>
      </c>
      <c r="K888" s="4">
        <f t="shared" si="188"/>
        <v>16.13459628</v>
      </c>
      <c r="L888" s="33">
        <f t="shared" si="185"/>
        <v>793.43876617099249</v>
      </c>
      <c r="M888" s="15">
        <f t="shared" si="177"/>
        <v>10.938275188239398</v>
      </c>
      <c r="N888" s="6"/>
      <c r="O888" s="7">
        <f t="shared" si="178"/>
        <v>14.387983948343411</v>
      </c>
      <c r="P888" s="7"/>
      <c r="Q888" s="46">
        <f t="shared" si="179"/>
        <v>9.472082308911102E-2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c r="A889" s="1">
        <v>1944.05</v>
      </c>
      <c r="B889" s="11">
        <v>12.1</v>
      </c>
      <c r="C889" s="4">
        <v>0.62666699999999997</v>
      </c>
      <c r="D889" s="11">
        <v>0.92333299999999996</v>
      </c>
      <c r="E889" s="11">
        <v>17.5</v>
      </c>
      <c r="F889" s="4">
        <f t="shared" si="186"/>
        <v>1944.3749999999334</v>
      </c>
      <c r="G889" s="22">
        <f>G885*8/12+G897*4/12</f>
        <v>2.4433333333333334</v>
      </c>
      <c r="H889" s="4">
        <f t="shared" si="183"/>
        <v>210.67828571428572</v>
      </c>
      <c r="I889" s="4">
        <f t="shared" si="184"/>
        <v>10.91116770857143</v>
      </c>
      <c r="J889" s="33">
        <f t="shared" si="187"/>
        <v>10405.079956743557</v>
      </c>
      <c r="K889" s="4">
        <f t="shared" si="188"/>
        <v>16.076546577142857</v>
      </c>
      <c r="L889" s="33">
        <f t="shared" si="185"/>
        <v>793.99617286776015</v>
      </c>
      <c r="M889" s="15">
        <f t="shared" si="177"/>
        <v>11.10373693679262</v>
      </c>
      <c r="N889" s="6"/>
      <c r="O889" s="7">
        <f t="shared" si="178"/>
        <v>14.620020758909018</v>
      </c>
      <c r="P889" s="7"/>
      <c r="Q889" s="46">
        <f t="shared" si="179"/>
        <v>9.3450168289046218E-2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c r="A890" s="1">
        <v>1944.06</v>
      </c>
      <c r="B890" s="11">
        <v>12.67</v>
      </c>
      <c r="C890" s="4">
        <v>0.63</v>
      </c>
      <c r="D890" s="11">
        <v>0.92</v>
      </c>
      <c r="E890" s="11">
        <v>17.600000000000001</v>
      </c>
      <c r="F890" s="4">
        <f t="shared" si="186"/>
        <v>1944.4583333332666</v>
      </c>
      <c r="G890" s="22">
        <f>G885*7/12+G897*5/12</f>
        <v>2.4341666666666666</v>
      </c>
      <c r="H890" s="4">
        <f t="shared" si="183"/>
        <v>219.34937500000001</v>
      </c>
      <c r="I890" s="4">
        <f t="shared" si="184"/>
        <v>10.906875000000001</v>
      </c>
      <c r="J890" s="33">
        <f t="shared" si="187"/>
        <v>10878.221359030915</v>
      </c>
      <c r="K890" s="4">
        <f t="shared" si="188"/>
        <v>15.927500000000002</v>
      </c>
      <c r="L890" s="33">
        <f t="shared" si="185"/>
        <v>789.89452646475468</v>
      </c>
      <c r="M890" s="15">
        <f t="shared" si="177"/>
        <v>11.532785272532506</v>
      </c>
      <c r="N890" s="6"/>
      <c r="O890" s="7">
        <f t="shared" si="178"/>
        <v>15.197274767915031</v>
      </c>
      <c r="P890" s="7"/>
      <c r="Q890" s="46">
        <f t="shared" si="179"/>
        <v>9.0007150820361259E-2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c r="A891" s="1">
        <v>1944.07</v>
      </c>
      <c r="B891" s="11">
        <v>13</v>
      </c>
      <c r="C891" s="4">
        <v>0.63333300000000003</v>
      </c>
      <c r="D891" s="11">
        <v>0.91333299999999995</v>
      </c>
      <c r="E891" s="11">
        <v>17.7</v>
      </c>
      <c r="F891" s="4">
        <f t="shared" si="186"/>
        <v>1944.5416666665999</v>
      </c>
      <c r="G891" s="22">
        <f>G885*6/12+G897*6/12</f>
        <v>2.4249999999999998</v>
      </c>
      <c r="H891" s="4">
        <f t="shared" si="183"/>
        <v>223.79096045197744</v>
      </c>
      <c r="I891" s="4">
        <f t="shared" si="184"/>
        <v>10.902630796610172</v>
      </c>
      <c r="J891" s="33">
        <f t="shared" si="187"/>
        <v>11143.551431957289</v>
      </c>
      <c r="K891" s="4">
        <f t="shared" si="188"/>
        <v>15.722743790960456</v>
      </c>
      <c r="L891" s="33">
        <f t="shared" si="185"/>
        <v>782.90563538491119</v>
      </c>
      <c r="M891" s="15">
        <f t="shared" si="177"/>
        <v>11.738774750180717</v>
      </c>
      <c r="N891" s="6"/>
      <c r="O891" s="7">
        <f t="shared" si="178"/>
        <v>15.480309849362955</v>
      </c>
      <c r="P891" s="7"/>
      <c r="Q891" s="46">
        <f t="shared" si="179"/>
        <v>8.9159659602390945E-2</v>
      </c>
      <c r="R891" s="22">
        <f t="shared" si="189"/>
        <v>1.0028284525731195</v>
      </c>
      <c r="S891" s="22">
        <f t="shared" si="190"/>
        <v>13.403510674404401</v>
      </c>
      <c r="T891" s="39">
        <f t="shared" si="180"/>
        <v>0.10325593048271875</v>
      </c>
      <c r="U891" s="39">
        <f t="shared" si="181"/>
        <v>-1.6105889233199111E-2</v>
      </c>
      <c r="V891" s="39">
        <f t="shared" si="182"/>
        <v>0.11936181971591786</v>
      </c>
      <c r="Y891" s="37"/>
      <c r="Z891" s="37"/>
    </row>
    <row r="892" spans="1:26">
      <c r="A892" s="1">
        <v>1944.08</v>
      </c>
      <c r="B892" s="11">
        <v>12.81</v>
      </c>
      <c r="C892" s="4">
        <v>0.63666699999999998</v>
      </c>
      <c r="D892" s="11">
        <v>0.906667</v>
      </c>
      <c r="E892" s="11">
        <v>17.7</v>
      </c>
      <c r="F892" s="4">
        <f t="shared" si="186"/>
        <v>1944.6249999999332</v>
      </c>
      <c r="G892" s="22">
        <f>G885*5/12+G897*7/12</f>
        <v>2.4158333333333335</v>
      </c>
      <c r="H892" s="4">
        <f t="shared" si="183"/>
        <v>220.52016949152548</v>
      </c>
      <c r="I892" s="4">
        <f t="shared" si="184"/>
        <v>10.960024570621471</v>
      </c>
      <c r="J892" s="33">
        <f t="shared" si="187"/>
        <v>11026.163189615414</v>
      </c>
      <c r="K892" s="4">
        <f t="shared" si="188"/>
        <v>15.607990672316387</v>
      </c>
      <c r="L892" s="33">
        <f t="shared" si="185"/>
        <v>780.41048404676326</v>
      </c>
      <c r="M892" s="15">
        <f t="shared" si="177"/>
        <v>11.541711674209225</v>
      </c>
      <c r="N892" s="6"/>
      <c r="O892" s="7">
        <f t="shared" si="178"/>
        <v>15.233407930416281</v>
      </c>
      <c r="P892" s="7"/>
      <c r="Q892" s="46">
        <f t="shared" si="179"/>
        <v>9.0705821385116583E-2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c r="A893" s="1">
        <v>1944.09</v>
      </c>
      <c r="B893" s="11">
        <v>12.6</v>
      </c>
      <c r="C893" s="4">
        <v>0.64</v>
      </c>
      <c r="D893" s="11">
        <v>0.9</v>
      </c>
      <c r="E893" s="11">
        <v>17.7</v>
      </c>
      <c r="F893" s="4">
        <f t="shared" si="186"/>
        <v>1944.7083333332664</v>
      </c>
      <c r="G893" s="22">
        <f>G885*4/12+G897*8/12</f>
        <v>2.4066666666666667</v>
      </c>
      <c r="H893" s="4">
        <f t="shared" si="183"/>
        <v>216.90508474576274</v>
      </c>
      <c r="I893" s="4">
        <f t="shared" si="184"/>
        <v>11.017401129943506</v>
      </c>
      <c r="J893" s="33">
        <f t="shared" si="187"/>
        <v>10891.312898199352</v>
      </c>
      <c r="K893" s="4">
        <f t="shared" si="188"/>
        <v>15.493220338983056</v>
      </c>
      <c r="L893" s="33">
        <f t="shared" si="185"/>
        <v>777.95092129995385</v>
      </c>
      <c r="M893" s="15">
        <f t="shared" si="177"/>
        <v>11.32856058469647</v>
      </c>
      <c r="N893" s="6"/>
      <c r="O893" s="7">
        <f t="shared" si="178"/>
        <v>14.966305729668392</v>
      </c>
      <c r="P893" s="7"/>
      <c r="Q893" s="46">
        <f t="shared" si="179"/>
        <v>9.0905502784364184E-2</v>
      </c>
      <c r="R893" s="22">
        <f t="shared" si="189"/>
        <v>1.0028138848582933</v>
      </c>
      <c r="S893" s="22">
        <f t="shared" si="190"/>
        <v>13.479342386092734</v>
      </c>
      <c r="T893" s="39">
        <f t="shared" si="180"/>
        <v>0.11182219525685722</v>
      </c>
      <c r="U893" s="39">
        <f t="shared" si="181"/>
        <v>-1.6608058386365032E-2</v>
      </c>
      <c r="V893" s="39">
        <f t="shared" si="182"/>
        <v>0.12843025364322225</v>
      </c>
      <c r="Y893" s="37"/>
      <c r="Z893" s="37"/>
    </row>
    <row r="894" spans="1:26">
      <c r="A894" s="1">
        <v>1944.1</v>
      </c>
      <c r="B894" s="11">
        <v>12.91</v>
      </c>
      <c r="C894" s="4">
        <v>0.64</v>
      </c>
      <c r="D894" s="11">
        <v>0.91</v>
      </c>
      <c r="E894" s="11">
        <v>17.7</v>
      </c>
      <c r="F894" s="4">
        <f t="shared" si="186"/>
        <v>1944.7916666665997</v>
      </c>
      <c r="G894" s="22">
        <f>G885*3/12+G897*9/12</f>
        <v>2.3975</v>
      </c>
      <c r="H894" s="4">
        <f t="shared" si="183"/>
        <v>222.24163841807913</v>
      </c>
      <c r="I894" s="4">
        <f t="shared" si="184"/>
        <v>11.017401129943506</v>
      </c>
      <c r="J894" s="33">
        <f t="shared" si="187"/>
        <v>11205.374566427852</v>
      </c>
      <c r="K894" s="4">
        <f t="shared" si="188"/>
        <v>15.665367231638422</v>
      </c>
      <c r="L894" s="33">
        <f t="shared" si="185"/>
        <v>789.84437300149852</v>
      </c>
      <c r="M894" s="15">
        <f t="shared" si="177"/>
        <v>11.583105186279123</v>
      </c>
      <c r="N894" s="6"/>
      <c r="O894" s="7">
        <f t="shared" si="178"/>
        <v>15.315966613277233</v>
      </c>
      <c r="P894" s="7"/>
      <c r="Q894" s="46">
        <f t="shared" si="179"/>
        <v>8.9815332339061263E-2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c r="A895" s="1">
        <v>1944.11</v>
      </c>
      <c r="B895" s="11">
        <v>12.82</v>
      </c>
      <c r="C895" s="4">
        <v>0.64</v>
      </c>
      <c r="D895" s="11">
        <v>0.92</v>
      </c>
      <c r="E895" s="11">
        <v>17.7</v>
      </c>
      <c r="F895" s="4">
        <f t="shared" si="186"/>
        <v>1944.8749999999329</v>
      </c>
      <c r="G895" s="22">
        <f>G885*2/12+G897*10/12</f>
        <v>2.3883333333333336</v>
      </c>
      <c r="H895" s="4">
        <f t="shared" si="183"/>
        <v>220.69231638418086</v>
      </c>
      <c r="I895" s="4">
        <f t="shared" si="184"/>
        <v>11.017401129943506</v>
      </c>
      <c r="J895" s="33">
        <f t="shared" si="187"/>
        <v>11173.549335281274</v>
      </c>
      <c r="K895" s="4">
        <f t="shared" si="188"/>
        <v>15.83751412429379</v>
      </c>
      <c r="L895" s="33">
        <f t="shared" si="185"/>
        <v>801.84597413874974</v>
      </c>
      <c r="M895" s="15">
        <f t="shared" si="177"/>
        <v>11.478459198055479</v>
      </c>
      <c r="N895" s="6"/>
      <c r="O895" s="7">
        <f t="shared" si="178"/>
        <v>15.190706986565086</v>
      </c>
      <c r="P895" s="7"/>
      <c r="Q895" s="46">
        <f t="shared" si="179"/>
        <v>9.0694070146548067E-2</v>
      </c>
      <c r="R895" s="22">
        <f t="shared" si="189"/>
        <v>1.0027993179999177</v>
      </c>
      <c r="S895" s="22">
        <f t="shared" si="190"/>
        <v>13.555209296165343</v>
      </c>
      <c r="T895" s="39">
        <f t="shared" si="180"/>
        <v>0.11665822430314443</v>
      </c>
      <c r="U895" s="39">
        <f t="shared" si="181"/>
        <v>-1.7630636352335194E-2</v>
      </c>
      <c r="V895" s="39">
        <f t="shared" si="182"/>
        <v>0.13428886065547962</v>
      </c>
      <c r="Y895" s="37"/>
      <c r="Z895" s="37"/>
    </row>
    <row r="896" spans="1:26">
      <c r="A896" s="1">
        <v>1944.12</v>
      </c>
      <c r="B896" s="11">
        <v>13.1</v>
      </c>
      <c r="C896" s="4">
        <v>0.64</v>
      </c>
      <c r="D896" s="11">
        <v>0.93</v>
      </c>
      <c r="E896" s="11">
        <v>17.8</v>
      </c>
      <c r="F896" s="4">
        <f t="shared" si="186"/>
        <v>1944.9583333332662</v>
      </c>
      <c r="G896" s="22">
        <f>G885*1/12+G897*11/12</f>
        <v>2.3791666666666664</v>
      </c>
      <c r="H896" s="4">
        <f t="shared" si="183"/>
        <v>224.24550561797756</v>
      </c>
      <c r="I896" s="4">
        <f t="shared" si="184"/>
        <v>10.955505617977529</v>
      </c>
      <c r="J896" s="33">
        <f t="shared" si="187"/>
        <v>11399.668333117907</v>
      </c>
      <c r="K896" s="4">
        <f t="shared" si="188"/>
        <v>15.919719101123597</v>
      </c>
      <c r="L896" s="33">
        <f t="shared" si="185"/>
        <v>809.28943128241633</v>
      </c>
      <c r="M896" s="15">
        <f t="shared" si="177"/>
        <v>11.638683593355127</v>
      </c>
      <c r="N896" s="6"/>
      <c r="O896" s="7">
        <f t="shared" si="178"/>
        <v>15.414205958668198</v>
      </c>
      <c r="P896" s="7"/>
      <c r="Q896" s="46">
        <f t="shared" si="179"/>
        <v>9.0930041266258227E-2</v>
      </c>
      <c r="R896" s="22">
        <f t="shared" si="189"/>
        <v>1.0027920348922679</v>
      </c>
      <c r="S896" s="22">
        <f t="shared" si="190"/>
        <v>13.516788600251195</v>
      </c>
      <c r="T896" s="39">
        <f t="shared" si="180"/>
        <v>0.12024893110819668</v>
      </c>
      <c r="U896" s="39">
        <f t="shared" si="181"/>
        <v>-1.7039856902801853E-2</v>
      </c>
      <c r="V896" s="39">
        <f t="shared" si="182"/>
        <v>0.13728878801099853</v>
      </c>
      <c r="Y896" s="37"/>
      <c r="Z896" s="37"/>
    </row>
    <row r="897" spans="1:26">
      <c r="A897" s="1">
        <v>1945.01</v>
      </c>
      <c r="B897" s="11">
        <v>13.49</v>
      </c>
      <c r="C897" s="4">
        <v>0.64333300000000004</v>
      </c>
      <c r="D897" s="11">
        <v>0.94</v>
      </c>
      <c r="E897" s="11">
        <v>17.8</v>
      </c>
      <c r="F897" s="4">
        <f t="shared" si="186"/>
        <v>1945.0416666665994</v>
      </c>
      <c r="G897" s="22">
        <v>2.37</v>
      </c>
      <c r="H897" s="4">
        <f t="shared" si="183"/>
        <v>230.92151685393259</v>
      </c>
      <c r="I897" s="4">
        <f t="shared" si="184"/>
        <v>11.012559837078653</v>
      </c>
      <c r="J897" s="33">
        <f t="shared" si="187"/>
        <v>11785.700334560281</v>
      </c>
      <c r="K897" s="4">
        <f t="shared" si="188"/>
        <v>16.090898876404495</v>
      </c>
      <c r="L897" s="33">
        <f t="shared" si="185"/>
        <v>821.24227683370373</v>
      </c>
      <c r="M897" s="15">
        <f t="shared" ref="M897:M960" si="191">H897/AVERAGE(K777:K896)</f>
        <v>11.960463439806986</v>
      </c>
      <c r="N897" s="6"/>
      <c r="O897" s="7">
        <f t="shared" ref="O897:O960" si="192">J897/AVERAGE(L777:L896)</f>
        <v>15.850197374836538</v>
      </c>
      <c r="P897" s="7"/>
      <c r="Q897" s="46">
        <f t="shared" ref="Q897:Q960" si="193">1/M897-(G897/100-(((E897/E777)^(1/10))-1))</f>
        <v>8.7187088829362797E-2</v>
      </c>
      <c r="R897" s="22">
        <f t="shared" si="189"/>
        <v>1.0033004196151964</v>
      </c>
      <c r="S897" s="22">
        <f t="shared" si="190"/>
        <v>13.554527945654504</v>
      </c>
      <c r="T897" s="39">
        <f t="shared" si="180"/>
        <v>0.11892404974264337</v>
      </c>
      <c r="U897" s="39">
        <f t="shared" si="181"/>
        <v>-1.7968072465690543E-2</v>
      </c>
      <c r="V897" s="39">
        <f t="shared" si="182"/>
        <v>0.13689212220833391</v>
      </c>
      <c r="Y897" s="37"/>
      <c r="Z897" s="37"/>
    </row>
    <row r="898" spans="1:26">
      <c r="A898" s="1">
        <v>1945.02</v>
      </c>
      <c r="B898" s="11">
        <v>13.94</v>
      </c>
      <c r="C898" s="4">
        <v>0.64666699999999999</v>
      </c>
      <c r="D898" s="11">
        <v>0.95</v>
      </c>
      <c r="E898" s="11">
        <v>17.8</v>
      </c>
      <c r="F898" s="4">
        <f t="shared" si="186"/>
        <v>1945.1249999999327</v>
      </c>
      <c r="G898" s="22">
        <f>G897*11/12+G909*1/12</f>
        <v>2.355</v>
      </c>
      <c r="H898" s="4">
        <f t="shared" si="183"/>
        <v>238.62460674157302</v>
      </c>
      <c r="I898" s="4">
        <f t="shared" si="184"/>
        <v>11.069631174157305</v>
      </c>
      <c r="J898" s="33">
        <f t="shared" si="187"/>
        <v>12225.928931575812</v>
      </c>
      <c r="K898" s="4">
        <f t="shared" si="188"/>
        <v>16.262078651685396</v>
      </c>
      <c r="L898" s="33">
        <f t="shared" si="185"/>
        <v>833.18740925373197</v>
      </c>
      <c r="M898" s="15">
        <f t="shared" si="191"/>
        <v>12.341753548186311</v>
      </c>
      <c r="N898" s="6"/>
      <c r="O898" s="7">
        <f t="shared" si="192"/>
        <v>16.360841623342537</v>
      </c>
      <c r="P898" s="7"/>
      <c r="Q898" s="46">
        <f t="shared" si="193"/>
        <v>8.4001739041967435E-2</v>
      </c>
      <c r="R898" s="22">
        <f t="shared" si="189"/>
        <v>1.0032888739842185</v>
      </c>
      <c r="S898" s="22">
        <f t="shared" si="190"/>
        <v>13.599263575561071</v>
      </c>
      <c r="T898" s="39">
        <f t="shared" ref="T898:T961" si="194">(($J1018/$J898)^(1/10)-1)</f>
        <v>0.11889279398052444</v>
      </c>
      <c r="U898" s="39">
        <f t="shared" ref="U898:U961" si="195">(($S1018/$S898)^(1/10)-1)</f>
        <v>-1.8420267805878576E-2</v>
      </c>
      <c r="V898" s="39">
        <f t="shared" ref="V898:V961" si="196">T898-U898</f>
        <v>0.13731306178640301</v>
      </c>
      <c r="Y898" s="37"/>
      <c r="Z898" s="37"/>
    </row>
    <row r="899" spans="1:26">
      <c r="A899" s="1">
        <v>1945.03</v>
      </c>
      <c r="B899" s="11">
        <v>13.93</v>
      </c>
      <c r="C899" s="4">
        <v>0.65</v>
      </c>
      <c r="D899" s="11">
        <v>0.96</v>
      </c>
      <c r="E899" s="11">
        <v>17.8</v>
      </c>
      <c r="F899" s="4">
        <f t="shared" si="186"/>
        <v>1945.208333333266</v>
      </c>
      <c r="G899" s="22">
        <f>G897*10/12+G909*2/12</f>
        <v>2.3400000000000003</v>
      </c>
      <c r="H899" s="4">
        <f t="shared" si="183"/>
        <v>238.45342696629214</v>
      </c>
      <c r="I899" s="4">
        <f t="shared" si="184"/>
        <v>11.126685393258429</v>
      </c>
      <c r="J899" s="33">
        <f t="shared" si="187"/>
        <v>12264.664837444627</v>
      </c>
      <c r="K899" s="4">
        <f t="shared" si="188"/>
        <v>16.433258426966294</v>
      </c>
      <c r="L899" s="33">
        <f t="shared" si="185"/>
        <v>845.23174759130245</v>
      </c>
      <c r="M899" s="15">
        <f t="shared" si="191"/>
        <v>12.323310311389324</v>
      </c>
      <c r="N899" s="6"/>
      <c r="O899" s="7">
        <f t="shared" si="192"/>
        <v>16.33900937981824</v>
      </c>
      <c r="P899" s="7"/>
      <c r="Q899" s="46">
        <f t="shared" si="193"/>
        <v>8.4273003320711887E-2</v>
      </c>
      <c r="R899" s="22">
        <f t="shared" si="189"/>
        <v>1.0032773292954764</v>
      </c>
      <c r="S899" s="22">
        <f t="shared" si="190"/>
        <v>13.643989839739264</v>
      </c>
      <c r="T899" s="39">
        <f t="shared" si="194"/>
        <v>0.11805149893227962</v>
      </c>
      <c r="U899" s="39">
        <f t="shared" si="195"/>
        <v>-1.8781929656038088E-2</v>
      </c>
      <c r="V899" s="39">
        <f t="shared" si="196"/>
        <v>0.13683342858831771</v>
      </c>
      <c r="Y899" s="37"/>
      <c r="Z899" s="37"/>
    </row>
    <row r="900" spans="1:26">
      <c r="A900" s="1">
        <v>1945.04</v>
      </c>
      <c r="B900" s="11">
        <v>14.28</v>
      </c>
      <c r="C900" s="4">
        <v>0.65</v>
      </c>
      <c r="D900" s="11">
        <v>0.973333</v>
      </c>
      <c r="E900" s="11">
        <v>17.8</v>
      </c>
      <c r="F900" s="4">
        <f t="shared" si="186"/>
        <v>1945.2916666665992</v>
      </c>
      <c r="G900" s="22">
        <f>G897*9/12+G909*3/12</f>
        <v>2.3250000000000002</v>
      </c>
      <c r="H900" s="4">
        <f t="shared" si="183"/>
        <v>244.44471910112364</v>
      </c>
      <c r="I900" s="4">
        <f t="shared" si="184"/>
        <v>11.126685393258429</v>
      </c>
      <c r="J900" s="33">
        <f t="shared" si="187"/>
        <v>12620.513272845481</v>
      </c>
      <c r="K900" s="4">
        <f t="shared" si="188"/>
        <v>16.661492421348317</v>
      </c>
      <c r="L900" s="33">
        <f t="shared" si="185"/>
        <v>860.22143175059591</v>
      </c>
      <c r="M900" s="15">
        <f t="shared" si="191"/>
        <v>12.631867236563075</v>
      </c>
      <c r="N900" s="6"/>
      <c r="O900" s="7">
        <f t="shared" si="192"/>
        <v>16.745879992645978</v>
      </c>
      <c r="P900" s="7"/>
      <c r="Q900" s="46">
        <f t="shared" si="193"/>
        <v>8.1694539553084117E-2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c r="A901" s="1">
        <v>1945.05</v>
      </c>
      <c r="B901" s="11">
        <v>14.82</v>
      </c>
      <c r="C901" s="4">
        <v>0.65</v>
      </c>
      <c r="D901" s="11">
        <v>0.98666699999999996</v>
      </c>
      <c r="E901" s="11">
        <v>17.899999999999999</v>
      </c>
      <c r="F901" s="4">
        <f t="shared" si="186"/>
        <v>1945.3749999999325</v>
      </c>
      <c r="G901" s="22">
        <f>G897*8/12+G909*4/12</f>
        <v>2.31</v>
      </c>
      <c r="H901" s="4">
        <f t="shared" si="183"/>
        <v>252.27117318435759</v>
      </c>
      <c r="I901" s="4">
        <f t="shared" si="184"/>
        <v>11.064525139664807</v>
      </c>
      <c r="J901" s="33">
        <f t="shared" si="187"/>
        <v>13072.192219212904</v>
      </c>
      <c r="K901" s="4">
        <f t="shared" si="188"/>
        <v>16.795387424581008</v>
      </c>
      <c r="L901" s="33">
        <f t="shared" si="185"/>
        <v>870.30368963253295</v>
      </c>
      <c r="M901" s="15">
        <f t="shared" si="191"/>
        <v>13.036560628785351</v>
      </c>
      <c r="N901" s="6"/>
      <c r="O901" s="7">
        <f t="shared" si="192"/>
        <v>17.276370053124371</v>
      </c>
      <c r="P901" s="7"/>
      <c r="Q901" s="46">
        <f t="shared" si="193"/>
        <v>7.9961857196301653E-2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c r="A902" s="1">
        <v>1945.06</v>
      </c>
      <c r="B902" s="11">
        <v>15.09</v>
      </c>
      <c r="C902" s="4">
        <v>0.65</v>
      </c>
      <c r="D902" s="11">
        <v>1</v>
      </c>
      <c r="E902" s="11">
        <v>18.100000000000001</v>
      </c>
      <c r="F902" s="4">
        <f t="shared" si="186"/>
        <v>1945.4583333332657</v>
      </c>
      <c r="G902" s="22">
        <f>G897*7/12+G909*5/12</f>
        <v>2.2949999999999999</v>
      </c>
      <c r="H902" s="4">
        <f t="shared" si="183"/>
        <v>254.02889502762432</v>
      </c>
      <c r="I902" s="4">
        <f t="shared" si="184"/>
        <v>10.942265193370167</v>
      </c>
      <c r="J902" s="33">
        <f t="shared" si="187"/>
        <v>13210.524422833467</v>
      </c>
      <c r="K902" s="4">
        <f t="shared" si="188"/>
        <v>16.834254143646412</v>
      </c>
      <c r="L902" s="33">
        <f t="shared" si="185"/>
        <v>875.44893458140939</v>
      </c>
      <c r="M902" s="15">
        <f t="shared" si="191"/>
        <v>13.130223361406049</v>
      </c>
      <c r="N902" s="6"/>
      <c r="O902" s="7">
        <f t="shared" si="192"/>
        <v>17.391992046675057</v>
      </c>
      <c r="P902" s="7"/>
      <c r="Q902" s="46">
        <f t="shared" si="193"/>
        <v>8.1453259365824329E-2</v>
      </c>
      <c r="R902" s="22">
        <f t="shared" si="189"/>
        <v>1.0032427008933069</v>
      </c>
      <c r="S902" s="22">
        <f t="shared" si="190"/>
        <v>13.549735584623786</v>
      </c>
      <c r="T902" s="39">
        <f t="shared" si="194"/>
        <v>0.12050882105555916</v>
      </c>
      <c r="U902" s="39">
        <f t="shared" si="195"/>
        <v>-1.8283285328311805E-2</v>
      </c>
      <c r="V902" s="39">
        <f t="shared" si="196"/>
        <v>0.13879210638387096</v>
      </c>
      <c r="Y902" s="37"/>
      <c r="Z902" s="37"/>
    </row>
    <row r="903" spans="1:26">
      <c r="A903" s="1">
        <v>1945.07</v>
      </c>
      <c r="B903" s="11">
        <v>14.78</v>
      </c>
      <c r="C903" s="4">
        <v>0.65333300000000005</v>
      </c>
      <c r="D903" s="11">
        <v>0.99666699999999997</v>
      </c>
      <c r="E903" s="11">
        <v>18.100000000000001</v>
      </c>
      <c r="F903" s="4">
        <f t="shared" si="186"/>
        <v>1945.541666666599</v>
      </c>
      <c r="G903" s="22">
        <f>G897*6/12+G909*6/12</f>
        <v>2.2800000000000002</v>
      </c>
      <c r="H903" s="4">
        <f t="shared" si="183"/>
        <v>248.81027624309391</v>
      </c>
      <c r="I903" s="4">
        <f t="shared" si="184"/>
        <v>10.998373762430941</v>
      </c>
      <c r="J903" s="33">
        <f t="shared" si="187"/>
        <v>12986.798559677967</v>
      </c>
      <c r="K903" s="4">
        <f t="shared" si="188"/>
        <v>16.778145574585636</v>
      </c>
      <c r="L903" s="33">
        <f t="shared" si="185"/>
        <v>875.74516644645212</v>
      </c>
      <c r="M903" s="15">
        <f t="shared" si="191"/>
        <v>12.867028443009154</v>
      </c>
      <c r="N903" s="6"/>
      <c r="O903" s="7">
        <f t="shared" si="192"/>
        <v>17.035325856511683</v>
      </c>
      <c r="P903" s="7"/>
      <c r="Q903" s="46">
        <f t="shared" si="193"/>
        <v>8.3161114697241759E-2</v>
      </c>
      <c r="R903" s="22">
        <f t="shared" si="189"/>
        <v>1.0032311599841568</v>
      </c>
      <c r="S903" s="22">
        <f t="shared" si="190"/>
        <v>13.593673324308117</v>
      </c>
      <c r="T903" s="39">
        <f t="shared" si="194"/>
        <v>0.13030373955782637</v>
      </c>
      <c r="U903" s="39">
        <f t="shared" si="195"/>
        <v>-1.9756951347773999E-2</v>
      </c>
      <c r="V903" s="39">
        <f t="shared" si="196"/>
        <v>0.15006069090560037</v>
      </c>
      <c r="Y903" s="37"/>
      <c r="Z903" s="37"/>
    </row>
    <row r="904" spans="1:26">
      <c r="A904" s="1">
        <v>1945.08</v>
      </c>
      <c r="B904" s="11">
        <v>14.83</v>
      </c>
      <c r="C904" s="4">
        <v>0.656667</v>
      </c>
      <c r="D904" s="11">
        <v>0.99333300000000002</v>
      </c>
      <c r="E904" s="11">
        <v>18.100000000000001</v>
      </c>
      <c r="F904" s="4">
        <f t="shared" si="186"/>
        <v>1945.6249999999322</v>
      </c>
      <c r="G904" s="22">
        <f>G897*5/12+G909*7/12</f>
        <v>2.2650000000000001</v>
      </c>
      <c r="H904" s="4">
        <f t="shared" si="183"/>
        <v>249.65198895027626</v>
      </c>
      <c r="I904" s="4">
        <f t="shared" si="184"/>
        <v>11.054499165745858</v>
      </c>
      <c r="J904" s="33">
        <f t="shared" si="187"/>
        <v>13078.815255582314</v>
      </c>
      <c r="K904" s="4">
        <f t="shared" si="188"/>
        <v>16.722020171270717</v>
      </c>
      <c r="L904" s="33">
        <f t="shared" si="185"/>
        <v>876.03633137379268</v>
      </c>
      <c r="M904" s="15">
        <f t="shared" si="191"/>
        <v>12.915378562256739</v>
      </c>
      <c r="N904" s="6"/>
      <c r="O904" s="7">
        <f t="shared" si="192"/>
        <v>17.092121054476237</v>
      </c>
      <c r="P904" s="7"/>
      <c r="Q904" s="46">
        <f t="shared" si="193"/>
        <v>8.3020168859708254E-2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c r="A905" s="1">
        <v>1945.09</v>
      </c>
      <c r="B905" s="11">
        <v>15.84</v>
      </c>
      <c r="C905" s="4">
        <v>0.66</v>
      </c>
      <c r="D905" s="11">
        <v>0.99</v>
      </c>
      <c r="E905" s="11">
        <v>18.100000000000001</v>
      </c>
      <c r="F905" s="4">
        <f t="shared" si="186"/>
        <v>1945.7083333332655</v>
      </c>
      <c r="G905" s="22">
        <f>G897*4/12+G909*8/12</f>
        <v>2.25</v>
      </c>
      <c r="H905" s="4">
        <f t="shared" si="183"/>
        <v>266.65458563535913</v>
      </c>
      <c r="I905" s="4">
        <f t="shared" si="184"/>
        <v>11.110607734806631</v>
      </c>
      <c r="J905" s="33">
        <f t="shared" si="187"/>
        <v>14018.055865642673</v>
      </c>
      <c r="K905" s="4">
        <f t="shared" si="188"/>
        <v>16.665911602209945</v>
      </c>
      <c r="L905" s="33">
        <f t="shared" si="185"/>
        <v>876.12849160266705</v>
      </c>
      <c r="M905" s="15">
        <f t="shared" si="191"/>
        <v>13.79826495171978</v>
      </c>
      <c r="N905" s="6"/>
      <c r="O905" s="7">
        <f t="shared" si="192"/>
        <v>18.249640785494684</v>
      </c>
      <c r="P905" s="7"/>
      <c r="Q905" s="46">
        <f t="shared" si="193"/>
        <v>7.821597266288069E-2</v>
      </c>
      <c r="R905" s="22">
        <f t="shared" si="189"/>
        <v>1.0032080810096271</v>
      </c>
      <c r="S905" s="22">
        <f t="shared" si="190"/>
        <v>13.681504536849884</v>
      </c>
      <c r="T905" s="39">
        <f t="shared" si="194"/>
        <v>0.12623850408630566</v>
      </c>
      <c r="U905" s="39">
        <f t="shared" si="195"/>
        <v>-2.0862929445683243E-2</v>
      </c>
      <c r="V905" s="39">
        <f t="shared" si="196"/>
        <v>0.1471014335319889</v>
      </c>
      <c r="Y905" s="37"/>
      <c r="Z905" s="37"/>
    </row>
    <row r="906" spans="1:26">
      <c r="A906" s="1">
        <v>1945.1</v>
      </c>
      <c r="B906" s="11">
        <v>16.5</v>
      </c>
      <c r="C906" s="4">
        <v>0.66</v>
      </c>
      <c r="D906" s="11">
        <v>0.98</v>
      </c>
      <c r="E906" s="11">
        <v>18.100000000000001</v>
      </c>
      <c r="F906" s="4">
        <f t="shared" si="186"/>
        <v>1945.7916666665988</v>
      </c>
      <c r="G906" s="22">
        <f>G897*3/12+G909*9/12</f>
        <v>2.2350000000000003</v>
      </c>
      <c r="H906" s="4">
        <f t="shared" ref="H906:H969" si="197">B906*$E$1839/E906</f>
        <v>277.76519337016578</v>
      </c>
      <c r="I906" s="4">
        <f t="shared" ref="I906:I969" si="198">C906*$E$1839/E906</f>
        <v>11.110607734806631</v>
      </c>
      <c r="J906" s="33">
        <f t="shared" si="187"/>
        <v>14650.815331800153</v>
      </c>
      <c r="K906" s="4">
        <f t="shared" si="188"/>
        <v>16.497569060773483</v>
      </c>
      <c r="L906" s="33">
        <f t="shared" ref="L906:L969" si="199">K906*(J906/H906)</f>
        <v>870.16963788873647</v>
      </c>
      <c r="M906" s="15">
        <f t="shared" si="191"/>
        <v>14.374662675391333</v>
      </c>
      <c r="N906" s="6"/>
      <c r="O906" s="7">
        <f t="shared" si="192"/>
        <v>18.998880544708726</v>
      </c>
      <c r="P906" s="7"/>
      <c r="Q906" s="46">
        <f t="shared" si="193"/>
        <v>7.5459942517966672E-2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c r="A907" s="1">
        <v>1945.11</v>
      </c>
      <c r="B907" s="11">
        <v>17.04</v>
      </c>
      <c r="C907" s="4">
        <v>0.66</v>
      </c>
      <c r="D907" s="11">
        <v>0.97</v>
      </c>
      <c r="E907" s="11">
        <v>18.100000000000001</v>
      </c>
      <c r="F907" s="4">
        <f t="shared" ref="F907:F970" si="200">F906+1/12</f>
        <v>1945.874999999932</v>
      </c>
      <c r="G907" s="22">
        <f>G897*2/12+G909*10/12</f>
        <v>2.2199999999999998</v>
      </c>
      <c r="H907" s="4">
        <f t="shared" si="197"/>
        <v>286.8556906077348</v>
      </c>
      <c r="I907" s="4">
        <f t="shared" si="198"/>
        <v>11.110607734806631</v>
      </c>
      <c r="J907" s="33">
        <f t="shared" ref="J907:J970" si="201">J906*((H907+(I907/12))/H906)</f>
        <v>15179.132611946883</v>
      </c>
      <c r="K907" s="4">
        <f t="shared" ref="K907:K970" si="202">D907*$E$1839/E907</f>
        <v>16.329226519337016</v>
      </c>
      <c r="L907" s="33">
        <f t="shared" si="199"/>
        <v>864.07034234674154</v>
      </c>
      <c r="M907" s="15">
        <f t="shared" si="191"/>
        <v>14.847702661876779</v>
      </c>
      <c r="N907" s="6"/>
      <c r="O907" s="7">
        <f t="shared" si="192"/>
        <v>19.608975958272861</v>
      </c>
      <c r="P907" s="7"/>
      <c r="Q907" s="46">
        <f t="shared" si="193"/>
        <v>7.264603473680932E-2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c r="A908" s="1">
        <v>1945.12</v>
      </c>
      <c r="B908" s="11">
        <v>17.329999999999998</v>
      </c>
      <c r="C908" s="4">
        <v>0.66</v>
      </c>
      <c r="D908" s="11">
        <v>0.96</v>
      </c>
      <c r="E908" s="11">
        <v>18.2</v>
      </c>
      <c r="F908" s="4">
        <f t="shared" si="200"/>
        <v>1945.9583333332653</v>
      </c>
      <c r="G908" s="22">
        <f>G897*1/12+G909*11/12</f>
        <v>2.2050000000000001</v>
      </c>
      <c r="H908" s="4">
        <f t="shared" si="197"/>
        <v>290.13467032967031</v>
      </c>
      <c r="I908" s="4">
        <f t="shared" si="198"/>
        <v>11.049560439560441</v>
      </c>
      <c r="J908" s="33">
        <f t="shared" si="201"/>
        <v>15401.366178811357</v>
      </c>
      <c r="K908" s="4">
        <f t="shared" si="202"/>
        <v>16.072087912087916</v>
      </c>
      <c r="L908" s="33">
        <f t="shared" si="199"/>
        <v>853.16281198262595</v>
      </c>
      <c r="M908" s="15">
        <f t="shared" si="191"/>
        <v>15.020347474739955</v>
      </c>
      <c r="N908" s="6"/>
      <c r="O908" s="7">
        <f t="shared" si="192"/>
        <v>19.821351248851311</v>
      </c>
      <c r="P908" s="7"/>
      <c r="Q908" s="46">
        <f t="shared" si="193"/>
        <v>7.2588174698029459E-2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c r="A909" s="1">
        <v>1946.01</v>
      </c>
      <c r="B909" s="11">
        <v>18.02</v>
      </c>
      <c r="C909" s="4">
        <v>0.66666700000000001</v>
      </c>
      <c r="D909" s="11">
        <v>0.94</v>
      </c>
      <c r="E909" s="11">
        <v>18.2</v>
      </c>
      <c r="F909" s="4">
        <f t="shared" si="200"/>
        <v>1946.0416666665985</v>
      </c>
      <c r="G909" s="22">
        <v>2.19</v>
      </c>
      <c r="H909" s="4">
        <f t="shared" si="197"/>
        <v>301.68648351648358</v>
      </c>
      <c r="I909" s="4">
        <f t="shared" si="198"/>
        <v>11.161177741758243</v>
      </c>
      <c r="J909" s="33">
        <f t="shared" si="201"/>
        <v>16063.949822525959</v>
      </c>
      <c r="K909" s="4">
        <f t="shared" si="202"/>
        <v>15.737252747252748</v>
      </c>
      <c r="L909" s="33">
        <f t="shared" si="199"/>
        <v>837.96408619169813</v>
      </c>
      <c r="M909" s="15">
        <f t="shared" si="191"/>
        <v>15.623163177761656</v>
      </c>
      <c r="N909" s="6"/>
      <c r="O909" s="7">
        <f t="shared" si="192"/>
        <v>20.599482382192509</v>
      </c>
      <c r="P909" s="7"/>
      <c r="Q909" s="46">
        <f t="shared" si="193"/>
        <v>7.016934325454087E-2</v>
      </c>
      <c r="R909" s="22">
        <f t="shared" si="203"/>
        <v>1.001379783904099</v>
      </c>
      <c r="S909" s="22">
        <f t="shared" si="204"/>
        <v>13.780823321291638</v>
      </c>
      <c r="T909" s="39">
        <f t="shared" si="194"/>
        <v>0.11231388223019323</v>
      </c>
      <c r="U909" s="39">
        <f t="shared" si="195"/>
        <v>-1.9667343910357737E-2</v>
      </c>
      <c r="V909" s="39">
        <f t="shared" si="196"/>
        <v>0.13198122614055097</v>
      </c>
      <c r="Y909" s="37"/>
      <c r="Z909" s="37"/>
    </row>
    <row r="910" spans="1:26">
      <c r="A910" s="1">
        <v>1946.02</v>
      </c>
      <c r="B910" s="11">
        <v>18.07</v>
      </c>
      <c r="C910" s="4">
        <v>0.67333299999999996</v>
      </c>
      <c r="D910" s="11">
        <v>0.92</v>
      </c>
      <c r="E910" s="11">
        <v>18.100000000000001</v>
      </c>
      <c r="F910" s="4">
        <f t="shared" si="200"/>
        <v>1946.1249999999318</v>
      </c>
      <c r="G910" s="22">
        <f>G909*11/12+G921*1/12</f>
        <v>2.1949999999999998</v>
      </c>
      <c r="H910" s="4">
        <f t="shared" si="197"/>
        <v>304.19497237569061</v>
      </c>
      <c r="I910" s="4">
        <f t="shared" si="198"/>
        <v>11.335058845303866</v>
      </c>
      <c r="J910" s="33">
        <f t="shared" si="201"/>
        <v>16247.816386788185</v>
      </c>
      <c r="K910" s="4">
        <f t="shared" si="202"/>
        <v>15.487513812154699</v>
      </c>
      <c r="L910" s="33">
        <f t="shared" si="199"/>
        <v>827.22695494439029</v>
      </c>
      <c r="M910" s="15">
        <f t="shared" si="191"/>
        <v>15.761666525801898</v>
      </c>
      <c r="N910" s="6"/>
      <c r="O910" s="7">
        <f t="shared" si="192"/>
        <v>20.765541749059192</v>
      </c>
      <c r="P910" s="7"/>
      <c r="Q910" s="46">
        <f t="shared" si="193"/>
        <v>6.8990615793924889E-2</v>
      </c>
      <c r="R910" s="22">
        <f t="shared" si="203"/>
        <v>1.0013840576640278</v>
      </c>
      <c r="S910" s="22">
        <f t="shared" si="204"/>
        <v>13.876080077724845</v>
      </c>
      <c r="T910" s="39">
        <f t="shared" si="194"/>
        <v>0.11210529287571824</v>
      </c>
      <c r="U910" s="39">
        <f t="shared" si="195"/>
        <v>-1.9600706618504771E-2</v>
      </c>
      <c r="V910" s="39">
        <f t="shared" si="196"/>
        <v>0.13170599949422301</v>
      </c>
      <c r="Y910" s="37"/>
      <c r="Z910" s="37"/>
    </row>
    <row r="911" spans="1:26">
      <c r="A911" s="1">
        <v>1946.03</v>
      </c>
      <c r="B911" s="11">
        <v>17.53</v>
      </c>
      <c r="C911" s="4">
        <v>0.68</v>
      </c>
      <c r="D911" s="11">
        <v>0.9</v>
      </c>
      <c r="E911" s="11">
        <v>18.3</v>
      </c>
      <c r="F911" s="4">
        <f t="shared" si="200"/>
        <v>1946.208333333265</v>
      </c>
      <c r="G911" s="22">
        <f>G909*10/12+G921*2/12</f>
        <v>2.2000000000000002</v>
      </c>
      <c r="H911" s="4">
        <f t="shared" si="197"/>
        <v>291.87928961748639</v>
      </c>
      <c r="I911" s="4">
        <f t="shared" si="198"/>
        <v>11.32218579234973</v>
      </c>
      <c r="J911" s="33">
        <f t="shared" si="201"/>
        <v>15640.400411536295</v>
      </c>
      <c r="K911" s="4">
        <f t="shared" si="202"/>
        <v>14.985245901639347</v>
      </c>
      <c r="L911" s="33">
        <f t="shared" si="199"/>
        <v>802.98690076341506</v>
      </c>
      <c r="M911" s="15">
        <f t="shared" si="191"/>
        <v>15.134873415142527</v>
      </c>
      <c r="N911" s="6"/>
      <c r="O911" s="7">
        <f t="shared" si="192"/>
        <v>19.926591500429513</v>
      </c>
      <c r="P911" s="7"/>
      <c r="Q911" s="46">
        <f t="shared" si="193"/>
        <v>7.3446233699462182E-2</v>
      </c>
      <c r="R911" s="22">
        <f t="shared" si="203"/>
        <v>1.0013883313886893</v>
      </c>
      <c r="S911" s="22">
        <f t="shared" si="204"/>
        <v>13.743424330378462</v>
      </c>
      <c r="T911" s="39">
        <f t="shared" si="194"/>
        <v>0.12415150720568335</v>
      </c>
      <c r="U911" s="39">
        <f t="shared" si="195"/>
        <v>-1.9439962852505488E-2</v>
      </c>
      <c r="V911" s="39">
        <f t="shared" si="196"/>
        <v>0.14359147005818884</v>
      </c>
      <c r="Y911" s="37"/>
      <c r="Z911" s="37"/>
    </row>
    <row r="912" spans="1:26">
      <c r="A912" s="1">
        <v>1946.04</v>
      </c>
      <c r="B912" s="11">
        <v>18.66</v>
      </c>
      <c r="C912" s="4">
        <v>0.68</v>
      </c>
      <c r="D912" s="11">
        <v>0.88</v>
      </c>
      <c r="E912" s="11">
        <v>18.399999999999999</v>
      </c>
      <c r="F912" s="4">
        <f t="shared" si="200"/>
        <v>1946.2916666665983</v>
      </c>
      <c r="G912" s="22">
        <f>G909*9/12+G921*3/12</f>
        <v>2.2050000000000001</v>
      </c>
      <c r="H912" s="4">
        <f t="shared" si="197"/>
        <v>309.00554347826096</v>
      </c>
      <c r="I912" s="4">
        <f t="shared" si="198"/>
        <v>11.260652173913048</v>
      </c>
      <c r="J912" s="33">
        <f t="shared" si="201"/>
        <v>16608.397241242823</v>
      </c>
      <c r="K912" s="4">
        <f t="shared" si="202"/>
        <v>14.572608695652177</v>
      </c>
      <c r="L912" s="33">
        <f t="shared" si="199"/>
        <v>783.24702959773219</v>
      </c>
      <c r="M912" s="15">
        <f t="shared" si="191"/>
        <v>16.040842386215907</v>
      </c>
      <c r="N912" s="6"/>
      <c r="O912" s="7">
        <f t="shared" si="192"/>
        <v>21.101916955508493</v>
      </c>
      <c r="P912" s="7"/>
      <c r="Q912" s="46">
        <f t="shared" si="193"/>
        <v>7.0225649072409066E-2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c r="A913" s="1">
        <v>1946.05</v>
      </c>
      <c r="B913" s="11">
        <v>18.7</v>
      </c>
      <c r="C913" s="4">
        <v>0.68</v>
      </c>
      <c r="D913" s="11">
        <v>0.86</v>
      </c>
      <c r="E913" s="11">
        <v>18.5</v>
      </c>
      <c r="F913" s="4">
        <f t="shared" si="200"/>
        <v>1946.3749999999316</v>
      </c>
      <c r="G913" s="22">
        <f>G909*8/12+G921*4/12</f>
        <v>2.21</v>
      </c>
      <c r="H913" s="4">
        <f t="shared" si="197"/>
        <v>307.99405405405406</v>
      </c>
      <c r="I913" s="4">
        <f t="shared" si="198"/>
        <v>11.199783783783786</v>
      </c>
      <c r="J913" s="33">
        <f t="shared" si="201"/>
        <v>16604.195547513198</v>
      </c>
      <c r="K913" s="4">
        <f t="shared" si="202"/>
        <v>14.164432432432434</v>
      </c>
      <c r="L913" s="33">
        <f t="shared" si="199"/>
        <v>763.61541020648951</v>
      </c>
      <c r="M913" s="15">
        <f t="shared" si="191"/>
        <v>16.013723170832169</v>
      </c>
      <c r="N913" s="6"/>
      <c r="O913" s="7">
        <f t="shared" si="192"/>
        <v>21.048307121707545</v>
      </c>
      <c r="P913" s="7"/>
      <c r="Q913" s="46">
        <f t="shared" si="193"/>
        <v>7.0839606143310058E-2</v>
      </c>
      <c r="R913" s="22">
        <f t="shared" si="203"/>
        <v>1.001396878732264</v>
      </c>
      <c r="S913" s="22">
        <f t="shared" si="204"/>
        <v>13.632679459433859</v>
      </c>
      <c r="T913" s="39">
        <f t="shared" si="194"/>
        <v>0.11505727393446419</v>
      </c>
      <c r="U913" s="39">
        <f t="shared" si="195"/>
        <v>-1.9805555392884644E-2</v>
      </c>
      <c r="V913" s="39">
        <f t="shared" si="196"/>
        <v>0.13486282932734883</v>
      </c>
      <c r="Y913" s="37"/>
      <c r="Z913" s="37"/>
    </row>
    <row r="914" spans="1:26">
      <c r="A914" s="1">
        <v>1946.06</v>
      </c>
      <c r="B914" s="11">
        <v>18.579999999999998</v>
      </c>
      <c r="C914" s="4">
        <v>0.68</v>
      </c>
      <c r="D914" s="11">
        <v>0.84</v>
      </c>
      <c r="E914" s="11">
        <v>18.7</v>
      </c>
      <c r="F914" s="4">
        <f t="shared" si="200"/>
        <v>1946.4583333332648</v>
      </c>
      <c r="G914" s="22">
        <f>G909*7/12+G921*5/12</f>
        <v>2.2149999999999999</v>
      </c>
      <c r="H914" s="4">
        <f t="shared" si="197"/>
        <v>302.74470588235295</v>
      </c>
      <c r="I914" s="4">
        <f t="shared" si="198"/>
        <v>11.080000000000004</v>
      </c>
      <c r="J914" s="33">
        <f t="shared" si="201"/>
        <v>16370.976771461452</v>
      </c>
      <c r="K914" s="4">
        <f t="shared" si="202"/>
        <v>13.687058823529414</v>
      </c>
      <c r="L914" s="33">
        <f t="shared" si="199"/>
        <v>740.13027384432837</v>
      </c>
      <c r="M914" s="15">
        <f t="shared" si="191"/>
        <v>15.773186880128732</v>
      </c>
      <c r="N914" s="6"/>
      <c r="O914" s="7">
        <f t="shared" si="192"/>
        <v>20.714507926611404</v>
      </c>
      <c r="P914" s="7"/>
      <c r="Q914" s="46">
        <f t="shared" si="193"/>
        <v>7.2100572682852401E-2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c r="A915" s="1">
        <v>1946.07</v>
      </c>
      <c r="B915" s="11">
        <v>18.05</v>
      </c>
      <c r="C915" s="4">
        <v>0.68333299999999997</v>
      </c>
      <c r="D915" s="11">
        <v>0.85666699999999996</v>
      </c>
      <c r="E915" s="11">
        <v>19.8</v>
      </c>
      <c r="F915" s="4">
        <f t="shared" si="200"/>
        <v>1946.5416666665981</v>
      </c>
      <c r="G915" s="22">
        <f>G909*6/12+G921*6/12</f>
        <v>2.2199999999999998</v>
      </c>
      <c r="H915" s="4">
        <f t="shared" si="197"/>
        <v>277.7694444444445</v>
      </c>
      <c r="I915" s="4">
        <f t="shared" si="198"/>
        <v>10.515735611111113</v>
      </c>
      <c r="J915" s="33">
        <f t="shared" si="201"/>
        <v>15067.821521366141</v>
      </c>
      <c r="K915" s="4">
        <f t="shared" si="202"/>
        <v>13.183153277777778</v>
      </c>
      <c r="L915" s="33">
        <f t="shared" si="199"/>
        <v>715.13049635701748</v>
      </c>
      <c r="M915" s="15">
        <f t="shared" si="191"/>
        <v>14.508136111909065</v>
      </c>
      <c r="N915" s="6"/>
      <c r="O915" s="7">
        <f t="shared" si="192"/>
        <v>19.038974040498381</v>
      </c>
      <c r="P915" s="7"/>
      <c r="Q915" s="46">
        <f t="shared" si="193"/>
        <v>8.2739445589748647E-2</v>
      </c>
      <c r="R915" s="22">
        <f t="shared" si="203"/>
        <v>1.0014054259349292</v>
      </c>
      <c r="S915" s="22">
        <f t="shared" si="204"/>
        <v>12.773269689425762</v>
      </c>
      <c r="T915" s="39">
        <f t="shared" si="194"/>
        <v>0.13029463379336037</v>
      </c>
      <c r="U915" s="39">
        <f t="shared" si="195"/>
        <v>-1.4692430260692557E-2</v>
      </c>
      <c r="V915" s="39">
        <f t="shared" si="196"/>
        <v>0.14498706405405293</v>
      </c>
      <c r="Y915" s="37"/>
      <c r="Z915" s="37"/>
    </row>
    <row r="916" spans="1:26">
      <c r="A916" s="1">
        <v>1946.08</v>
      </c>
      <c r="B916" s="11">
        <v>17.7</v>
      </c>
      <c r="C916" s="4">
        <v>0.68666700000000003</v>
      </c>
      <c r="D916" s="11">
        <v>0.87333300000000003</v>
      </c>
      <c r="E916" s="11">
        <v>20.2</v>
      </c>
      <c r="F916" s="4">
        <f t="shared" si="200"/>
        <v>1946.6249999999313</v>
      </c>
      <c r="G916" s="22">
        <f>G909*5/12+G921*7/12</f>
        <v>2.2250000000000001</v>
      </c>
      <c r="H916" s="4">
        <f t="shared" si="197"/>
        <v>266.9896039603961</v>
      </c>
      <c r="I916" s="4">
        <f t="shared" si="198"/>
        <v>10.357793806930696</v>
      </c>
      <c r="J916" s="33">
        <f t="shared" si="201"/>
        <v>14529.882834944152</v>
      </c>
      <c r="K916" s="4">
        <f t="shared" si="202"/>
        <v>13.173493321782182</v>
      </c>
      <c r="L916" s="33">
        <f t="shared" si="199"/>
        <v>716.9167325361741</v>
      </c>
      <c r="M916" s="15">
        <f t="shared" si="191"/>
        <v>13.984939309942757</v>
      </c>
      <c r="N916" s="6"/>
      <c r="O916" s="7">
        <f t="shared" si="192"/>
        <v>18.340641021743643</v>
      </c>
      <c r="P916" s="7"/>
      <c r="Q916" s="46">
        <f t="shared" si="193"/>
        <v>8.6598381477112255E-2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c r="A917" s="1">
        <v>1946.09</v>
      </c>
      <c r="B917" s="11">
        <v>15.09</v>
      </c>
      <c r="C917" s="4">
        <v>0.69</v>
      </c>
      <c r="D917" s="11">
        <v>0.89</v>
      </c>
      <c r="E917" s="11">
        <v>20.399999999999999</v>
      </c>
      <c r="F917" s="4">
        <f t="shared" si="200"/>
        <v>1946.7083333332646</v>
      </c>
      <c r="G917" s="22">
        <f>G909*4/12+G921*8/12</f>
        <v>2.23</v>
      </c>
      <c r="H917" s="4">
        <f t="shared" si="197"/>
        <v>225.38838235294122</v>
      </c>
      <c r="I917" s="4">
        <f t="shared" si="198"/>
        <v>10.306029411764708</v>
      </c>
      <c r="J917" s="33">
        <f t="shared" si="201"/>
        <v>12312.635108271836</v>
      </c>
      <c r="K917" s="4">
        <f t="shared" si="202"/>
        <v>13.293284313725493</v>
      </c>
      <c r="L917" s="33">
        <f t="shared" si="199"/>
        <v>726.19252792325608</v>
      </c>
      <c r="M917" s="15">
        <f t="shared" si="191"/>
        <v>11.841267540149628</v>
      </c>
      <c r="N917" s="6"/>
      <c r="O917" s="7">
        <f t="shared" si="192"/>
        <v>15.527660854694721</v>
      </c>
      <c r="P917" s="7"/>
      <c r="Q917" s="46">
        <f t="shared" si="193"/>
        <v>0.1005158301899217</v>
      </c>
      <c r="R917" s="22">
        <f t="shared" si="203"/>
        <v>1.001413972996791</v>
      </c>
      <c r="S917" s="22">
        <f t="shared" si="204"/>
        <v>12.432510606708787</v>
      </c>
      <c r="T917" s="39">
        <f t="shared" si="194"/>
        <v>0.14941584499990967</v>
      </c>
      <c r="U917" s="39">
        <f t="shared" si="195"/>
        <v>-1.375494556952217E-2</v>
      </c>
      <c r="V917" s="39">
        <f t="shared" si="196"/>
        <v>0.16317079056943185</v>
      </c>
      <c r="Y917" s="37"/>
      <c r="Z917" s="37"/>
    </row>
    <row r="918" spans="1:26">
      <c r="A918" s="1">
        <v>1946.1</v>
      </c>
      <c r="B918" s="11">
        <v>14.75</v>
      </c>
      <c r="C918" s="4">
        <v>0.69666700000000004</v>
      </c>
      <c r="D918" s="11">
        <v>0.94666700000000004</v>
      </c>
      <c r="E918" s="11">
        <v>20.8</v>
      </c>
      <c r="F918" s="4">
        <f t="shared" si="200"/>
        <v>1946.7916666665978</v>
      </c>
      <c r="G918" s="22">
        <f>G909*3/12+G921*9/12</f>
        <v>2.2349999999999999</v>
      </c>
      <c r="H918" s="4">
        <f t="shared" si="197"/>
        <v>216.07331730769235</v>
      </c>
      <c r="I918" s="4">
        <f t="shared" si="198"/>
        <v>10.205501677884618</v>
      </c>
      <c r="J918" s="33">
        <f t="shared" si="201"/>
        <v>11850.226127963157</v>
      </c>
      <c r="K918" s="4">
        <f t="shared" si="202"/>
        <v>13.867761293269231</v>
      </c>
      <c r="L918" s="33">
        <f t="shared" si="199"/>
        <v>760.55715375460989</v>
      </c>
      <c r="M918" s="15">
        <f t="shared" si="191"/>
        <v>11.387602961765044</v>
      </c>
      <c r="N918" s="6"/>
      <c r="O918" s="7">
        <f t="shared" si="192"/>
        <v>14.931866479299606</v>
      </c>
      <c r="P918" s="7"/>
      <c r="Q918" s="46">
        <f t="shared" si="193"/>
        <v>0.10584847069030613</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c r="A919" s="1">
        <v>1946.11</v>
      </c>
      <c r="B919" s="11">
        <v>14.69</v>
      </c>
      <c r="C919" s="4">
        <v>0.70333299999999999</v>
      </c>
      <c r="D919" s="11">
        <v>1.0033300000000001</v>
      </c>
      <c r="E919" s="11">
        <v>21.3</v>
      </c>
      <c r="F919" s="4">
        <f t="shared" si="200"/>
        <v>1946.8749999999311</v>
      </c>
      <c r="G919" s="22">
        <f>G909*2/12+G921*10/12</f>
        <v>2.2400000000000002</v>
      </c>
      <c r="H919" s="4">
        <f t="shared" si="197"/>
        <v>210.14286384976529</v>
      </c>
      <c r="I919" s="4">
        <f t="shared" si="198"/>
        <v>10.061294136150236</v>
      </c>
      <c r="J919" s="33">
        <f t="shared" si="201"/>
        <v>11570.962136854874</v>
      </c>
      <c r="K919" s="4">
        <f t="shared" si="202"/>
        <v>14.352800516431927</v>
      </c>
      <c r="L919" s="33">
        <f t="shared" si="199"/>
        <v>790.29907697553438</v>
      </c>
      <c r="M919" s="15">
        <f t="shared" si="191"/>
        <v>11.11004365674329</v>
      </c>
      <c r="N919" s="6"/>
      <c r="O919" s="7">
        <f t="shared" si="192"/>
        <v>14.565527161951865</v>
      </c>
      <c r="P919" s="7"/>
      <c r="Q919" s="46">
        <f t="shared" si="193"/>
        <v>0.11046659850288859</v>
      </c>
      <c r="R919" s="22">
        <f t="shared" si="203"/>
        <v>1.0014225199179554</v>
      </c>
      <c r="S919" s="22">
        <f t="shared" si="204"/>
        <v>11.940940919961696</v>
      </c>
      <c r="T919" s="39">
        <f t="shared" si="194"/>
        <v>0.15421106523337214</v>
      </c>
      <c r="U919" s="39">
        <f t="shared" si="195"/>
        <v>-1.0490420533101008E-2</v>
      </c>
      <c r="V919" s="39">
        <f t="shared" si="196"/>
        <v>0.16470148576647314</v>
      </c>
      <c r="Y919" s="37"/>
      <c r="Z919" s="37"/>
    </row>
    <row r="920" spans="1:26">
      <c r="A920" s="1">
        <v>1946.12</v>
      </c>
      <c r="B920" s="11">
        <v>15.13</v>
      </c>
      <c r="C920" s="4">
        <v>0.71</v>
      </c>
      <c r="D920" s="11">
        <v>1.06</v>
      </c>
      <c r="E920" s="11">
        <v>21.5</v>
      </c>
      <c r="F920" s="4">
        <f t="shared" si="200"/>
        <v>1946.9583333332644</v>
      </c>
      <c r="G920" s="22">
        <f>G909*1/12+G921*11/12</f>
        <v>2.2450000000000001</v>
      </c>
      <c r="H920" s="4">
        <f t="shared" si="197"/>
        <v>214.42376744186049</v>
      </c>
      <c r="I920" s="4">
        <f t="shared" si="198"/>
        <v>10.062186046511629</v>
      </c>
      <c r="J920" s="33">
        <f t="shared" si="201"/>
        <v>11852.849436937184</v>
      </c>
      <c r="K920" s="4">
        <f t="shared" si="202"/>
        <v>15.022418604651167</v>
      </c>
      <c r="L920" s="33">
        <f t="shared" si="199"/>
        <v>830.4045210279852</v>
      </c>
      <c r="M920" s="15">
        <f t="shared" si="191"/>
        <v>11.372779425862698</v>
      </c>
      <c r="N920" s="6"/>
      <c r="O920" s="7">
        <f t="shared" si="192"/>
        <v>14.904166173962992</v>
      </c>
      <c r="P920" s="7"/>
      <c r="Q920" s="46">
        <f t="shared" si="193"/>
        <v>0.10931230061839771</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c r="A921" s="1">
        <v>1947.01</v>
      </c>
      <c r="B921" s="11">
        <v>15.21</v>
      </c>
      <c r="C921" s="4">
        <v>0.71333299999999999</v>
      </c>
      <c r="D921" s="11">
        <v>1.1299999999999999</v>
      </c>
      <c r="E921" s="11">
        <v>21.5</v>
      </c>
      <c r="F921" s="4">
        <f t="shared" si="200"/>
        <v>1947.0416666665976</v>
      </c>
      <c r="G921" s="22">
        <v>2.25</v>
      </c>
      <c r="H921" s="4">
        <f t="shared" si="197"/>
        <v>215.55753488372099</v>
      </c>
      <c r="I921" s="4">
        <f t="shared" si="198"/>
        <v>10.10942163255814</v>
      </c>
      <c r="J921" s="33">
        <f t="shared" si="201"/>
        <v>11962.090261495779</v>
      </c>
      <c r="K921" s="4">
        <f t="shared" si="202"/>
        <v>16.014465116279073</v>
      </c>
      <c r="L921" s="33">
        <f t="shared" si="199"/>
        <v>888.70230082118542</v>
      </c>
      <c r="M921" s="15">
        <f t="shared" si="191"/>
        <v>11.469296334735573</v>
      </c>
      <c r="N921" s="6"/>
      <c r="O921" s="7">
        <f t="shared" si="192"/>
        <v>15.022197025934345</v>
      </c>
      <c r="P921" s="7"/>
      <c r="Q921" s="46">
        <f t="shared" si="193"/>
        <v>0.10777967416384973</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c r="A922" s="1">
        <v>1947.02</v>
      </c>
      <c r="B922" s="11">
        <v>15.8</v>
      </c>
      <c r="C922" s="4">
        <v>0.71666700000000005</v>
      </c>
      <c r="D922" s="11">
        <v>1.2</v>
      </c>
      <c r="E922" s="11">
        <v>21.5</v>
      </c>
      <c r="F922" s="4">
        <f t="shared" si="200"/>
        <v>1947.1249999999309</v>
      </c>
      <c r="G922" s="22">
        <f>G921*11/12+G933*1/12</f>
        <v>2.2658333333333331</v>
      </c>
      <c r="H922" s="4">
        <f t="shared" si="197"/>
        <v>223.91906976744193</v>
      </c>
      <c r="I922" s="4">
        <f t="shared" si="198"/>
        <v>10.156671390697676</v>
      </c>
      <c r="J922" s="33">
        <f t="shared" si="201"/>
        <v>12473.072260141545</v>
      </c>
      <c r="K922" s="4">
        <f t="shared" si="202"/>
        <v>17.006511627906978</v>
      </c>
      <c r="L922" s="33">
        <f t="shared" si="199"/>
        <v>947.32194380821841</v>
      </c>
      <c r="M922" s="15">
        <f t="shared" si="191"/>
        <v>11.949565314209432</v>
      </c>
      <c r="N922" s="6"/>
      <c r="O922" s="7">
        <f t="shared" si="192"/>
        <v>15.637228584439015</v>
      </c>
      <c r="P922" s="7"/>
      <c r="Q922" s="46">
        <f t="shared" si="193"/>
        <v>0.10411708620482774</v>
      </c>
      <c r="R922" s="22">
        <f t="shared" si="203"/>
        <v>1.000484205925781</v>
      </c>
      <c r="S922" s="22">
        <f t="shared" si="204"/>
        <v>11.86916860587622</v>
      </c>
      <c r="T922" s="39">
        <f t="shared" si="194"/>
        <v>0.13998222708408692</v>
      </c>
      <c r="U922" s="39">
        <f t="shared" si="195"/>
        <v>-8.5038771317570427E-3</v>
      </c>
      <c r="V922" s="39">
        <f t="shared" si="196"/>
        <v>0.14848610421584396</v>
      </c>
      <c r="Y922" s="37"/>
      <c r="Z922" s="37"/>
    </row>
    <row r="923" spans="1:26">
      <c r="A923" s="1">
        <v>1947.03</v>
      </c>
      <c r="B923" s="11">
        <v>15.16</v>
      </c>
      <c r="C923" s="4">
        <v>0.72</v>
      </c>
      <c r="D923" s="11">
        <v>1.27</v>
      </c>
      <c r="E923" s="11">
        <v>21.9</v>
      </c>
      <c r="F923" s="4">
        <f t="shared" si="200"/>
        <v>1947.2083333332641</v>
      </c>
      <c r="G923" s="22">
        <f>G921*10/12+G933*2/12</f>
        <v>2.2816666666666667</v>
      </c>
      <c r="H923" s="4">
        <f t="shared" si="197"/>
        <v>210.92474885844751</v>
      </c>
      <c r="I923" s="4">
        <f t="shared" si="198"/>
        <v>10.017534246575345</v>
      </c>
      <c r="J923" s="33">
        <f t="shared" si="201"/>
        <v>11795.744279770295</v>
      </c>
      <c r="K923" s="4">
        <f t="shared" si="202"/>
        <v>17.669817351598176</v>
      </c>
      <c r="L923" s="33">
        <f t="shared" si="199"/>
        <v>988.16591261927931</v>
      </c>
      <c r="M923" s="15">
        <f t="shared" si="191"/>
        <v>11.287903096501275</v>
      </c>
      <c r="N923" s="6"/>
      <c r="O923" s="7">
        <f t="shared" si="192"/>
        <v>14.757502576039046</v>
      </c>
      <c r="P923" s="7"/>
      <c r="Q923" s="46">
        <f t="shared" si="193"/>
        <v>0.11005042001644616</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c r="A924" s="1">
        <v>1947.04</v>
      </c>
      <c r="B924" s="11">
        <v>14.6</v>
      </c>
      <c r="C924" s="4">
        <v>0.73333300000000001</v>
      </c>
      <c r="D924" s="11">
        <v>1.32667</v>
      </c>
      <c r="E924" s="11">
        <v>21.9</v>
      </c>
      <c r="F924" s="4">
        <f t="shared" si="200"/>
        <v>1947.2916666665974</v>
      </c>
      <c r="G924" s="22">
        <f>G921*9/12+G933*3/12</f>
        <v>2.2974999999999999</v>
      </c>
      <c r="H924" s="4">
        <f t="shared" si="197"/>
        <v>203.13333333333338</v>
      </c>
      <c r="I924" s="4">
        <f t="shared" si="198"/>
        <v>10.203039502283108</v>
      </c>
      <c r="J924" s="33">
        <f t="shared" si="201"/>
        <v>11407.567097381667</v>
      </c>
      <c r="K924" s="4">
        <f t="shared" si="202"/>
        <v>18.458280776255712</v>
      </c>
      <c r="L924" s="33">
        <f t="shared" si="199"/>
        <v>1036.5806192522832</v>
      </c>
      <c r="M924" s="15">
        <f t="shared" si="191"/>
        <v>10.900825126392666</v>
      </c>
      <c r="N924" s="6"/>
      <c r="O924" s="7">
        <f t="shared" si="192"/>
        <v>14.23903270275455</v>
      </c>
      <c r="P924" s="7"/>
      <c r="Q924" s="46">
        <f t="shared" si="193"/>
        <v>0.11230527663572903</v>
      </c>
      <c r="R924" s="22">
        <f t="shared" si="203"/>
        <v>1.0005127285343618</v>
      </c>
      <c r="S924" s="22">
        <f t="shared" si="204"/>
        <v>11.663833438260371</v>
      </c>
      <c r="T924" s="39">
        <f t="shared" si="194"/>
        <v>0.15423680902181935</v>
      </c>
      <c r="U924" s="39">
        <f t="shared" si="195"/>
        <v>-8.0946634267811124E-3</v>
      </c>
      <c r="V924" s="39">
        <f t="shared" si="196"/>
        <v>0.16233147244860047</v>
      </c>
      <c r="Y924" s="37"/>
      <c r="Z924" s="37"/>
    </row>
    <row r="925" spans="1:26">
      <c r="A925" s="1">
        <v>1947.05</v>
      </c>
      <c r="B925" s="11">
        <v>14.34</v>
      </c>
      <c r="C925" s="4">
        <v>0.74666699999999997</v>
      </c>
      <c r="D925" s="11">
        <v>1.3833299999999999</v>
      </c>
      <c r="E925" s="11">
        <v>21.9</v>
      </c>
      <c r="F925" s="4">
        <f t="shared" si="200"/>
        <v>1947.3749999999307</v>
      </c>
      <c r="G925" s="22">
        <f>G921*8/12+G933*4/12</f>
        <v>2.3133333333333335</v>
      </c>
      <c r="H925" s="4">
        <f t="shared" si="197"/>
        <v>199.51589041095897</v>
      </c>
      <c r="I925" s="4">
        <f t="shared" si="198"/>
        <v>10.388558671232879</v>
      </c>
      <c r="J925" s="33">
        <f t="shared" si="201"/>
        <v>11253.035388238231</v>
      </c>
      <c r="K925" s="4">
        <f t="shared" si="202"/>
        <v>19.246605068493153</v>
      </c>
      <c r="L925" s="33">
        <f t="shared" si="199"/>
        <v>1085.5412443243786</v>
      </c>
      <c r="M925" s="15">
        <f t="shared" si="191"/>
        <v>10.73367427368853</v>
      </c>
      <c r="N925" s="6"/>
      <c r="O925" s="7">
        <f t="shared" si="192"/>
        <v>14.008519289638581</v>
      </c>
      <c r="P925" s="7"/>
      <c r="Q925" s="46">
        <f t="shared" si="193"/>
        <v>0.11284855290399036</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c r="A926" s="1">
        <v>1947.06</v>
      </c>
      <c r="B926" s="11">
        <v>14.84</v>
      </c>
      <c r="C926" s="4">
        <v>0.76</v>
      </c>
      <c r="D926" s="11">
        <v>1.44</v>
      </c>
      <c r="E926" s="11">
        <v>22</v>
      </c>
      <c r="F926" s="4">
        <f t="shared" si="200"/>
        <v>1947.4583333332639</v>
      </c>
      <c r="G926" s="22">
        <f>G921*7/12+G933*5/12</f>
        <v>2.3291666666666666</v>
      </c>
      <c r="H926" s="4">
        <f t="shared" si="197"/>
        <v>205.53400000000002</v>
      </c>
      <c r="I926" s="4">
        <f t="shared" si="198"/>
        <v>10.526000000000002</v>
      </c>
      <c r="J926" s="33">
        <f t="shared" si="201"/>
        <v>11641.940690754904</v>
      </c>
      <c r="K926" s="4">
        <f t="shared" si="202"/>
        <v>19.944000000000003</v>
      </c>
      <c r="L926" s="33">
        <f t="shared" si="199"/>
        <v>1129.6761856258129</v>
      </c>
      <c r="M926" s="15">
        <f t="shared" si="191"/>
        <v>11.082715855052085</v>
      </c>
      <c r="N926" s="6"/>
      <c r="O926" s="7">
        <f t="shared" si="192"/>
        <v>14.448343003675769</v>
      </c>
      <c r="P926" s="7"/>
      <c r="Q926" s="46">
        <f t="shared" si="193"/>
        <v>0.11023126451262745</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c r="A927" s="1">
        <v>1947.07</v>
      </c>
      <c r="B927" s="11">
        <v>15.77</v>
      </c>
      <c r="C927" s="4">
        <v>0.77</v>
      </c>
      <c r="D927" s="11">
        <v>1.4766699999999999</v>
      </c>
      <c r="E927" s="11">
        <v>22.2</v>
      </c>
      <c r="F927" s="4">
        <f t="shared" si="200"/>
        <v>1947.5416666665972</v>
      </c>
      <c r="G927" s="22">
        <f>G921*6/12+G933*6/12</f>
        <v>2.3449999999999998</v>
      </c>
      <c r="H927" s="4">
        <f t="shared" si="197"/>
        <v>216.44680180180183</v>
      </c>
      <c r="I927" s="4">
        <f t="shared" si="198"/>
        <v>10.568423423423425</v>
      </c>
      <c r="J927" s="33">
        <f t="shared" si="201"/>
        <v>12309.953142404736</v>
      </c>
      <c r="K927" s="4">
        <f t="shared" si="202"/>
        <v>20.267628333333338</v>
      </c>
      <c r="L927" s="33">
        <f t="shared" si="199"/>
        <v>1152.6784088011923</v>
      </c>
      <c r="M927" s="15">
        <f t="shared" si="191"/>
        <v>11.696446553354356</v>
      </c>
      <c r="N927" s="6"/>
      <c r="O927" s="7">
        <f t="shared" si="192"/>
        <v>15.226610589449001</v>
      </c>
      <c r="P927" s="7"/>
      <c r="Q927" s="46">
        <f t="shared" si="193"/>
        <v>0.10556057364060734</v>
      </c>
      <c r="R927" s="22">
        <f t="shared" si="203"/>
        <v>1.0005555041226388</v>
      </c>
      <c r="S927" s="22">
        <f t="shared" si="204"/>
        <v>11.524414556607816</v>
      </c>
      <c r="T927" s="39">
        <f t="shared" si="194"/>
        <v>0.15339678796768808</v>
      </c>
      <c r="U927" s="39">
        <f t="shared" si="195"/>
        <v>-1.1110357703870921E-2</v>
      </c>
      <c r="V927" s="39">
        <f t="shared" si="196"/>
        <v>0.164507145671559</v>
      </c>
      <c r="Y927" s="37"/>
      <c r="Z927" s="37"/>
    </row>
    <row r="928" spans="1:26">
      <c r="A928" s="1">
        <v>1947.08</v>
      </c>
      <c r="B928" s="11">
        <v>15.46</v>
      </c>
      <c r="C928" s="4">
        <v>0.78</v>
      </c>
      <c r="D928" s="11">
        <v>1.5133300000000001</v>
      </c>
      <c r="E928" s="11">
        <v>22.5</v>
      </c>
      <c r="F928" s="4">
        <f t="shared" si="200"/>
        <v>1947.6249999999304</v>
      </c>
      <c r="G928" s="22">
        <f>G921*5/12+G933*7/12</f>
        <v>2.3608333333333329</v>
      </c>
      <c r="H928" s="4">
        <f t="shared" si="197"/>
        <v>209.36275555555559</v>
      </c>
      <c r="I928" s="4">
        <f t="shared" si="198"/>
        <v>10.562933333333335</v>
      </c>
      <c r="J928" s="33">
        <f t="shared" si="201"/>
        <v>11957.125062482928</v>
      </c>
      <c r="K928" s="4">
        <f t="shared" si="202"/>
        <v>20.493851155555561</v>
      </c>
      <c r="L928" s="33">
        <f t="shared" si="199"/>
        <v>1170.4447652527356</v>
      </c>
      <c r="M928" s="15">
        <f t="shared" si="191"/>
        <v>11.337472355329821</v>
      </c>
      <c r="N928" s="6"/>
      <c r="O928" s="7">
        <f t="shared" si="192"/>
        <v>14.739100764648143</v>
      </c>
      <c r="P928" s="7"/>
      <c r="Q928" s="46">
        <f t="shared" si="193"/>
        <v>0.10951092237802167</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c r="A929" s="1">
        <v>1947.09</v>
      </c>
      <c r="B929" s="11">
        <v>15.06</v>
      </c>
      <c r="C929" s="4">
        <v>0.79</v>
      </c>
      <c r="D929" s="11">
        <v>1.55</v>
      </c>
      <c r="E929" s="11">
        <v>23</v>
      </c>
      <c r="F929" s="4">
        <f t="shared" si="200"/>
        <v>1947.7083333332637</v>
      </c>
      <c r="G929" s="22">
        <f>G921*4/12+G933*8/12</f>
        <v>2.3766666666666669</v>
      </c>
      <c r="H929" s="4">
        <f t="shared" si="197"/>
        <v>199.51226086956527</v>
      </c>
      <c r="I929" s="4">
        <f t="shared" si="198"/>
        <v>10.465782608695655</v>
      </c>
      <c r="J929" s="33">
        <f t="shared" si="201"/>
        <v>11444.353785142986</v>
      </c>
      <c r="K929" s="4">
        <f t="shared" si="202"/>
        <v>20.534130434782611</v>
      </c>
      <c r="L929" s="33">
        <f t="shared" si="199"/>
        <v>1177.8717375147162</v>
      </c>
      <c r="M929" s="15">
        <f t="shared" si="191"/>
        <v>10.827463017228826</v>
      </c>
      <c r="N929" s="6"/>
      <c r="O929" s="7">
        <f t="shared" si="192"/>
        <v>14.058032932818945</v>
      </c>
      <c r="P929" s="7"/>
      <c r="Q929" s="46">
        <f t="shared" si="193"/>
        <v>0.11508689211784001</v>
      </c>
      <c r="R929" s="22">
        <f t="shared" si="203"/>
        <v>1.0005840156471602</v>
      </c>
      <c r="S929" s="22">
        <f t="shared" si="204"/>
        <v>11.136085829170252</v>
      </c>
      <c r="T929" s="39">
        <f t="shared" si="194"/>
        <v>0.15125142313541318</v>
      </c>
      <c r="U929" s="39">
        <f t="shared" si="195"/>
        <v>-6.9846505465648301E-3</v>
      </c>
      <c r="V929" s="39">
        <f t="shared" si="196"/>
        <v>0.15823607368197801</v>
      </c>
      <c r="Y929" s="37"/>
      <c r="Z929" s="37"/>
    </row>
    <row r="930" spans="1:26">
      <c r="A930" s="1">
        <v>1947.1</v>
      </c>
      <c r="B930" s="11">
        <v>15.45</v>
      </c>
      <c r="C930" s="4">
        <v>0.80666700000000002</v>
      </c>
      <c r="D930" s="11">
        <v>1.57</v>
      </c>
      <c r="E930" s="11">
        <v>23</v>
      </c>
      <c r="F930" s="4">
        <f t="shared" si="200"/>
        <v>1947.7916666665969</v>
      </c>
      <c r="G930" s="22">
        <f>G921*3/12+G933*9/12</f>
        <v>2.3925000000000001</v>
      </c>
      <c r="H930" s="4">
        <f t="shared" si="197"/>
        <v>204.6789130434783</v>
      </c>
      <c r="I930" s="4">
        <f t="shared" si="198"/>
        <v>10.686584126086958</v>
      </c>
      <c r="J930" s="33">
        <f t="shared" si="201"/>
        <v>11791.804860006139</v>
      </c>
      <c r="K930" s="4">
        <f t="shared" si="202"/>
        <v>20.799086956521741</v>
      </c>
      <c r="L930" s="33">
        <f t="shared" si="199"/>
        <v>1198.2610763889732</v>
      </c>
      <c r="M930" s="15">
        <f t="shared" si="191"/>
        <v>11.132662042754779</v>
      </c>
      <c r="N930" s="6"/>
      <c r="O930" s="7">
        <f t="shared" si="192"/>
        <v>14.435005794121897</v>
      </c>
      <c r="P930" s="7"/>
      <c r="Q930" s="46">
        <f t="shared" si="193"/>
        <v>0.11239659547338422</v>
      </c>
      <c r="R930" s="22">
        <f t="shared" si="203"/>
        <v>1.0005982697530713</v>
      </c>
      <c r="S930" s="22">
        <f t="shared" si="204"/>
        <v>11.142589477542606</v>
      </c>
      <c r="T930" s="39">
        <f t="shared" si="194"/>
        <v>0.14086084742961291</v>
      </c>
      <c r="U930" s="39">
        <f t="shared" si="195"/>
        <v>-7.1247266461228476E-3</v>
      </c>
      <c r="V930" s="39">
        <f t="shared" si="196"/>
        <v>0.14798557407573576</v>
      </c>
      <c r="Y930" s="37"/>
      <c r="Z930" s="37"/>
    </row>
    <row r="931" spans="1:26">
      <c r="A931" s="1">
        <v>1947.11</v>
      </c>
      <c r="B931" s="11">
        <v>15.27</v>
      </c>
      <c r="C931" s="4">
        <v>0.82333299999999998</v>
      </c>
      <c r="D931" s="11">
        <v>1.59</v>
      </c>
      <c r="E931" s="11">
        <v>23.1</v>
      </c>
      <c r="F931" s="4">
        <f t="shared" si="200"/>
        <v>1947.8749999999302</v>
      </c>
      <c r="G931" s="22">
        <f>G921*2/12+G933*10/12</f>
        <v>2.4083333333333332</v>
      </c>
      <c r="H931" s="4">
        <f t="shared" si="197"/>
        <v>201.41857142857143</v>
      </c>
      <c r="I931" s="4">
        <f t="shared" si="198"/>
        <v>10.860154333333334</v>
      </c>
      <c r="J931" s="33">
        <f t="shared" si="201"/>
        <v>11656.111462806881</v>
      </c>
      <c r="K931" s="4">
        <f t="shared" si="202"/>
        <v>20.972857142857144</v>
      </c>
      <c r="L931" s="33">
        <f t="shared" si="199"/>
        <v>1213.7011935732116</v>
      </c>
      <c r="M931" s="15">
        <f t="shared" si="191"/>
        <v>10.975407324839061</v>
      </c>
      <c r="N931" s="6"/>
      <c r="O931" s="7">
        <f t="shared" si="192"/>
        <v>14.21467091068585</v>
      </c>
      <c r="P931" s="7"/>
      <c r="Q931" s="46">
        <f t="shared" si="193"/>
        <v>0.1146991921240169</v>
      </c>
      <c r="R931" s="22">
        <f t="shared" si="203"/>
        <v>1.000612522756501</v>
      </c>
      <c r="S931" s="22">
        <f t="shared" si="204"/>
        <v>11.100990575383198</v>
      </c>
      <c r="T931" s="39">
        <f t="shared" si="194"/>
        <v>0.13970904303537335</v>
      </c>
      <c r="U931" s="39">
        <f t="shared" si="195"/>
        <v>-4.7445522646158977E-3</v>
      </c>
      <c r="V931" s="39">
        <f t="shared" si="196"/>
        <v>0.14445359529998925</v>
      </c>
      <c r="Y931" s="37"/>
      <c r="Z931" s="37"/>
    </row>
    <row r="932" spans="1:26">
      <c r="A932" s="1">
        <v>1947.12</v>
      </c>
      <c r="B932" s="11">
        <v>15.03</v>
      </c>
      <c r="C932" s="4">
        <v>0.84</v>
      </c>
      <c r="D932" s="11">
        <v>1.61</v>
      </c>
      <c r="E932" s="11">
        <v>23.4</v>
      </c>
      <c r="F932" s="4">
        <f t="shared" si="200"/>
        <v>1947.9583333332635</v>
      </c>
      <c r="G932" s="22">
        <f>G921*1/12+G933*11/12</f>
        <v>2.4241666666666668</v>
      </c>
      <c r="H932" s="4">
        <f t="shared" si="197"/>
        <v>195.71115384615388</v>
      </c>
      <c r="I932" s="4">
        <f t="shared" si="198"/>
        <v>10.93794871794872</v>
      </c>
      <c r="J932" s="33">
        <f t="shared" si="201"/>
        <v>11378.571018928991</v>
      </c>
      <c r="K932" s="4">
        <f t="shared" si="202"/>
        <v>20.964401709401717</v>
      </c>
      <c r="L932" s="33">
        <f t="shared" si="199"/>
        <v>1218.8622315685748</v>
      </c>
      <c r="M932" s="15">
        <f t="shared" si="191"/>
        <v>10.680912531969183</v>
      </c>
      <c r="N932" s="6"/>
      <c r="O932" s="7">
        <f t="shared" si="192"/>
        <v>13.820049087776752</v>
      </c>
      <c r="P932" s="7"/>
      <c r="Q932" s="46">
        <f t="shared" si="193"/>
        <v>0.11913197089243807</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c r="A933" s="1">
        <v>1948.01</v>
      </c>
      <c r="B933" s="11">
        <v>14.83</v>
      </c>
      <c r="C933" s="4">
        <v>0.843333</v>
      </c>
      <c r="D933" s="11">
        <v>1.64333</v>
      </c>
      <c r="E933" s="11">
        <v>23.7</v>
      </c>
      <c r="F933" s="4">
        <f t="shared" si="200"/>
        <v>1948.0416666665967</v>
      </c>
      <c r="G933" s="22">
        <v>2.44</v>
      </c>
      <c r="H933" s="4">
        <f t="shared" si="197"/>
        <v>190.66248945147683</v>
      </c>
      <c r="I933" s="4">
        <f t="shared" si="198"/>
        <v>10.842344518987344</v>
      </c>
      <c r="J933" s="33">
        <f t="shared" si="201"/>
        <v>11137.57442856996</v>
      </c>
      <c r="K933" s="4">
        <f t="shared" si="202"/>
        <v>21.12753801687764</v>
      </c>
      <c r="L933" s="33">
        <f t="shared" si="199"/>
        <v>1234.1679154215692</v>
      </c>
      <c r="M933" s="15">
        <f t="shared" si="191"/>
        <v>10.419342657320319</v>
      </c>
      <c r="N933" s="6"/>
      <c r="O933" s="7">
        <f t="shared" si="192"/>
        <v>13.470659208036277</v>
      </c>
      <c r="P933" s="7"/>
      <c r="Q933" s="46">
        <f t="shared" si="193"/>
        <v>0.12413325641961881</v>
      </c>
      <c r="R933" s="22">
        <f t="shared" si="203"/>
        <v>1.0029871827678041</v>
      </c>
      <c r="S933" s="22">
        <f t="shared" si="204"/>
        <v>10.833366132813124</v>
      </c>
      <c r="T933" s="39">
        <f t="shared" si="194"/>
        <v>0.14710585736138837</v>
      </c>
      <c r="U933" s="39">
        <f t="shared" si="195"/>
        <v>2.8021021673600988E-3</v>
      </c>
      <c r="V933" s="39">
        <f t="shared" si="196"/>
        <v>0.14430375519402827</v>
      </c>
      <c r="Y933" s="37"/>
      <c r="Z933" s="37"/>
    </row>
    <row r="934" spans="1:26">
      <c r="A934" s="1">
        <v>1948.02</v>
      </c>
      <c r="B934" s="11">
        <v>14.1</v>
      </c>
      <c r="C934" s="4">
        <v>0.84666699999999995</v>
      </c>
      <c r="D934" s="11">
        <v>1.6766700000000001</v>
      </c>
      <c r="E934" s="11">
        <v>23.5</v>
      </c>
      <c r="F934" s="4">
        <f t="shared" si="200"/>
        <v>1948.12499999993</v>
      </c>
      <c r="G934" s="22">
        <f>G933*11/12+G945*1/12</f>
        <v>2.4291666666666667</v>
      </c>
      <c r="H934" s="4">
        <f t="shared" si="197"/>
        <v>182.82000000000002</v>
      </c>
      <c r="I934" s="4">
        <f t="shared" si="198"/>
        <v>10.977848293617022</v>
      </c>
      <c r="J934" s="33">
        <f t="shared" si="201"/>
        <v>10732.893745669169</v>
      </c>
      <c r="K934" s="4">
        <f t="shared" si="202"/>
        <v>21.739631872340432</v>
      </c>
      <c r="L934" s="33">
        <f t="shared" si="199"/>
        <v>1276.2780820249029</v>
      </c>
      <c r="M934" s="15">
        <f t="shared" si="191"/>
        <v>9.9997611691441737</v>
      </c>
      <c r="N934" s="6"/>
      <c r="O934" s="7">
        <f t="shared" si="192"/>
        <v>12.922123925363087</v>
      </c>
      <c r="P934" s="7"/>
      <c r="Q934" s="46">
        <f t="shared" si="193"/>
        <v>0.12812050084785867</v>
      </c>
      <c r="R934" s="22">
        <f t="shared" si="203"/>
        <v>1.0029786503038336</v>
      </c>
      <c r="S934" s="22">
        <f t="shared" si="204"/>
        <v>10.958201652995077</v>
      </c>
      <c r="T934" s="39">
        <f t="shared" si="194"/>
        <v>0.15216333251057712</v>
      </c>
      <c r="U934" s="39">
        <f t="shared" si="195"/>
        <v>2.2526158931861495E-3</v>
      </c>
      <c r="V934" s="39">
        <f t="shared" si="196"/>
        <v>0.14991071661739097</v>
      </c>
      <c r="Y934" s="37"/>
      <c r="Z934" s="37"/>
    </row>
    <row r="935" spans="1:26">
      <c r="A935" s="1">
        <v>1948.03</v>
      </c>
      <c r="B935" s="11">
        <v>14.3</v>
      </c>
      <c r="C935" s="4">
        <v>0.85</v>
      </c>
      <c r="D935" s="11">
        <v>1.71</v>
      </c>
      <c r="E935" s="11">
        <v>23.4</v>
      </c>
      <c r="F935" s="4">
        <f t="shared" si="200"/>
        <v>1948.2083333332632</v>
      </c>
      <c r="G935" s="22">
        <f>G933*10/12+G945*2/12</f>
        <v>2.418333333333333</v>
      </c>
      <c r="H935" s="4">
        <f t="shared" si="197"/>
        <v>186.20555555555561</v>
      </c>
      <c r="I935" s="4">
        <f t="shared" si="198"/>
        <v>11.068162393162394</v>
      </c>
      <c r="J935" s="33">
        <f t="shared" si="201"/>
        <v>10985.799658360922</v>
      </c>
      <c r="K935" s="4">
        <f t="shared" si="202"/>
        <v>22.266538461538463</v>
      </c>
      <c r="L935" s="33">
        <f t="shared" si="199"/>
        <v>1313.6865325732288</v>
      </c>
      <c r="M935" s="15">
        <f t="shared" si="191"/>
        <v>10.186680609489667</v>
      </c>
      <c r="N935" s="6"/>
      <c r="O935" s="7">
        <f t="shared" si="192"/>
        <v>13.157348384869669</v>
      </c>
      <c r="P935" s="7"/>
      <c r="Q935" s="46">
        <f t="shared" si="193"/>
        <v>0.12594515689644104</v>
      </c>
      <c r="R935" s="22">
        <f t="shared" si="203"/>
        <v>1.0029701181927324</v>
      </c>
      <c r="S935" s="22">
        <f t="shared" si="204"/>
        <v>11.037811715232422</v>
      </c>
      <c r="T935" s="39">
        <f t="shared" si="194"/>
        <v>0.15142956734815471</v>
      </c>
      <c r="U935" s="39">
        <f t="shared" si="195"/>
        <v>1.6816586411179113E-3</v>
      </c>
      <c r="V935" s="39">
        <f t="shared" si="196"/>
        <v>0.1497479087070368</v>
      </c>
      <c r="Y935" s="37"/>
      <c r="Z935" s="37"/>
    </row>
    <row r="936" spans="1:26">
      <c r="A936" s="1">
        <v>1948.04</v>
      </c>
      <c r="B936" s="11">
        <v>15.4</v>
      </c>
      <c r="C936" s="4">
        <v>0.85</v>
      </c>
      <c r="D936" s="11">
        <v>1.76</v>
      </c>
      <c r="E936" s="11">
        <v>23.8</v>
      </c>
      <c r="F936" s="4">
        <f t="shared" si="200"/>
        <v>1948.2916666665965</v>
      </c>
      <c r="G936" s="22">
        <f>G933*9/12+G945*3/12</f>
        <v>2.4075000000000002</v>
      </c>
      <c r="H936" s="4">
        <f t="shared" si="197"/>
        <v>197.15882352941179</v>
      </c>
      <c r="I936" s="4">
        <f t="shared" si="198"/>
        <v>10.882142857142856</v>
      </c>
      <c r="J936" s="33">
        <f t="shared" si="201"/>
        <v>11685.525438739714</v>
      </c>
      <c r="K936" s="4">
        <f t="shared" si="202"/>
        <v>22.532436974789917</v>
      </c>
      <c r="L936" s="33">
        <f t="shared" si="199"/>
        <v>1335.4886215702529</v>
      </c>
      <c r="M936" s="15">
        <f t="shared" si="191"/>
        <v>10.779484482024612</v>
      </c>
      <c r="N936" s="6"/>
      <c r="O936" s="7">
        <f t="shared" si="192"/>
        <v>13.91251910143473</v>
      </c>
      <c r="P936" s="7"/>
      <c r="Q936" s="46">
        <f t="shared" si="193"/>
        <v>0.12169500310549995</v>
      </c>
      <c r="R936" s="22">
        <f t="shared" si="203"/>
        <v>1.0029615864347885</v>
      </c>
      <c r="S936" s="22">
        <f t="shared" si="204"/>
        <v>10.88453489505922</v>
      </c>
      <c r="T936" s="39">
        <f t="shared" si="194"/>
        <v>0.14496350236959832</v>
      </c>
      <c r="U936" s="39">
        <f t="shared" si="195"/>
        <v>3.8433284333341255E-3</v>
      </c>
      <c r="V936" s="39">
        <f t="shared" si="196"/>
        <v>0.14112017393626419</v>
      </c>
      <c r="Y936" s="37"/>
      <c r="Z936" s="37"/>
    </row>
    <row r="937" spans="1:26">
      <c r="A937" s="1">
        <v>1948.05</v>
      </c>
      <c r="B937" s="11">
        <v>16.149999999999999</v>
      </c>
      <c r="C937" s="4">
        <v>0.85</v>
      </c>
      <c r="D937" s="11">
        <v>1.81</v>
      </c>
      <c r="E937" s="11">
        <v>23.9</v>
      </c>
      <c r="F937" s="4">
        <f t="shared" si="200"/>
        <v>1948.3749999999297</v>
      </c>
      <c r="G937" s="22">
        <f>G933*8/12+G945*4/12</f>
        <v>2.3966666666666665</v>
      </c>
      <c r="H937" s="4">
        <f t="shared" si="197"/>
        <v>205.89560669456071</v>
      </c>
      <c r="I937" s="4">
        <f t="shared" si="198"/>
        <v>10.836610878661089</v>
      </c>
      <c r="J937" s="33">
        <f t="shared" si="201"/>
        <v>12256.874588899978</v>
      </c>
      <c r="K937" s="4">
        <f t="shared" si="202"/>
        <v>23.075606694560673</v>
      </c>
      <c r="L937" s="33">
        <f t="shared" si="199"/>
        <v>1373.6806814804308</v>
      </c>
      <c r="M937" s="15">
        <f t="shared" si="191"/>
        <v>11.241032697984432</v>
      </c>
      <c r="N937" s="6"/>
      <c r="O937" s="7">
        <f t="shared" si="192"/>
        <v>14.496634879651307</v>
      </c>
      <c r="P937" s="7"/>
      <c r="Q937" s="46">
        <f t="shared" si="193"/>
        <v>0.11918067168503876</v>
      </c>
      <c r="R937" s="22">
        <f t="shared" si="203"/>
        <v>1.002953055030289</v>
      </c>
      <c r="S937" s="22">
        <f t="shared" si="204"/>
        <v>10.871093522413856</v>
      </c>
      <c r="T937" s="39">
        <f t="shared" si="194"/>
        <v>0.14349873959004378</v>
      </c>
      <c r="U937" s="39">
        <f t="shared" si="195"/>
        <v>3.8628767739861125E-3</v>
      </c>
      <c r="V937" s="39">
        <f t="shared" si="196"/>
        <v>0.13963586281605767</v>
      </c>
      <c r="Y937" s="37"/>
      <c r="Z937" s="37"/>
    </row>
    <row r="938" spans="1:26">
      <c r="A938" s="1">
        <v>1948.06</v>
      </c>
      <c r="B938" s="11">
        <v>16.82</v>
      </c>
      <c r="C938" s="4">
        <v>0.85</v>
      </c>
      <c r="D938" s="11">
        <v>1.86</v>
      </c>
      <c r="E938" s="11">
        <v>24.1</v>
      </c>
      <c r="F938" s="4">
        <f t="shared" si="200"/>
        <v>1948.458333333263</v>
      </c>
      <c r="G938" s="22">
        <f>G933*7/12+G945*5/12</f>
        <v>2.3858333333333333</v>
      </c>
      <c r="H938" s="4">
        <f t="shared" si="197"/>
        <v>212.65784232365149</v>
      </c>
      <c r="I938" s="4">
        <f t="shared" si="198"/>
        <v>10.746680497925311</v>
      </c>
      <c r="J938" s="33">
        <f t="shared" si="201"/>
        <v>12712.739586761572</v>
      </c>
      <c r="K938" s="4">
        <f t="shared" si="202"/>
        <v>23.516265560165976</v>
      </c>
      <c r="L938" s="33">
        <f t="shared" si="199"/>
        <v>1405.8083015087111</v>
      </c>
      <c r="M938" s="15">
        <f t="shared" si="191"/>
        <v>11.583895756523837</v>
      </c>
      <c r="N938" s="6"/>
      <c r="O938" s="7">
        <f t="shared" si="192"/>
        <v>14.925847493337093</v>
      </c>
      <c r="P938" s="7"/>
      <c r="Q938" s="46">
        <f t="shared" si="193"/>
        <v>0.11753481139368559</v>
      </c>
      <c r="R938" s="22">
        <f t="shared" si="203"/>
        <v>1.0029445239795223</v>
      </c>
      <c r="S938" s="22">
        <f t="shared" si="204"/>
        <v>10.812713501652139</v>
      </c>
      <c r="T938" s="39">
        <f t="shared" si="194"/>
        <v>0.14240632034748257</v>
      </c>
      <c r="U938" s="39">
        <f t="shared" si="195"/>
        <v>4.2169001584975163E-3</v>
      </c>
      <c r="V938" s="39">
        <f t="shared" si="196"/>
        <v>0.13818942018898506</v>
      </c>
      <c r="Y938" s="37"/>
      <c r="Z938" s="37"/>
    </row>
    <row r="939" spans="1:26">
      <c r="A939" s="1">
        <v>1948.07</v>
      </c>
      <c r="B939" s="11">
        <v>16.420000000000002</v>
      </c>
      <c r="C939" s="4">
        <v>0.85666699999999996</v>
      </c>
      <c r="D939" s="11">
        <v>1.93</v>
      </c>
      <c r="E939" s="11">
        <v>24.4</v>
      </c>
      <c r="F939" s="4">
        <f t="shared" si="200"/>
        <v>1948.5416666665963</v>
      </c>
      <c r="G939" s="22">
        <f>G933*6/12+G945*6/12</f>
        <v>2.375</v>
      </c>
      <c r="H939" s="4">
        <f t="shared" si="197"/>
        <v>205.04811475409841</v>
      </c>
      <c r="I939" s="4">
        <f t="shared" si="198"/>
        <v>10.697804709016395</v>
      </c>
      <c r="J939" s="33">
        <f t="shared" si="201"/>
        <v>12311.121271004229</v>
      </c>
      <c r="K939" s="4">
        <f t="shared" si="202"/>
        <v>24.10127049180328</v>
      </c>
      <c r="L939" s="33">
        <f t="shared" si="199"/>
        <v>1447.0440958001313</v>
      </c>
      <c r="M939" s="15">
        <f t="shared" si="191"/>
        <v>11.134621739180927</v>
      </c>
      <c r="N939" s="6"/>
      <c r="O939" s="7">
        <f t="shared" si="192"/>
        <v>14.338438705434074</v>
      </c>
      <c r="P939" s="7"/>
      <c r="Q939" s="46">
        <f t="shared" si="193"/>
        <v>0.12243242819353201</v>
      </c>
      <c r="R939" s="22">
        <f t="shared" si="203"/>
        <v>1.0029359932827764</v>
      </c>
      <c r="S939" s="22">
        <f t="shared" si="204"/>
        <v>10.711217142613901</v>
      </c>
      <c r="T939" s="39">
        <f t="shared" si="194"/>
        <v>0.14915413761745677</v>
      </c>
      <c r="U939" s="39">
        <f t="shared" si="195"/>
        <v>3.0911344841895172E-3</v>
      </c>
      <c r="V939" s="39">
        <f t="shared" si="196"/>
        <v>0.14606300313326726</v>
      </c>
      <c r="Y939" s="37"/>
      <c r="Z939" s="37"/>
    </row>
    <row r="940" spans="1:26">
      <c r="A940" s="1">
        <v>1948.08</v>
      </c>
      <c r="B940" s="11">
        <v>15.94</v>
      </c>
      <c r="C940" s="4">
        <v>0.86333300000000002</v>
      </c>
      <c r="D940" s="11">
        <v>2</v>
      </c>
      <c r="E940" s="11">
        <v>24.5</v>
      </c>
      <c r="F940" s="4">
        <f t="shared" si="200"/>
        <v>1948.6249999999295</v>
      </c>
      <c r="G940" s="22">
        <f>G933*5/12+G945*7/12</f>
        <v>2.3641666666666667</v>
      </c>
      <c r="H940" s="4">
        <f t="shared" si="197"/>
        <v>198.2415510204082</v>
      </c>
      <c r="I940" s="4">
        <f t="shared" si="198"/>
        <v>10.73704347346939</v>
      </c>
      <c r="J940" s="33">
        <f t="shared" si="201"/>
        <v>11956.175256047036</v>
      </c>
      <c r="K940" s="4">
        <f t="shared" si="202"/>
        <v>24.873469387755105</v>
      </c>
      <c r="L940" s="33">
        <f t="shared" si="199"/>
        <v>1500.1474599808073</v>
      </c>
      <c r="M940" s="15">
        <f t="shared" si="191"/>
        <v>10.72355666247813</v>
      </c>
      <c r="N940" s="6"/>
      <c r="O940" s="7">
        <f t="shared" si="192"/>
        <v>13.804163636491667</v>
      </c>
      <c r="P940" s="7"/>
      <c r="Q940" s="46">
        <f t="shared" si="193"/>
        <v>0.12641558155058849</v>
      </c>
      <c r="R940" s="22">
        <f t="shared" si="203"/>
        <v>1.0029274629403402</v>
      </c>
      <c r="S940" s="22">
        <f t="shared" si="204"/>
        <v>10.698817591116626</v>
      </c>
      <c r="T940" s="39">
        <f t="shared" si="194"/>
        <v>0.15751022763418754</v>
      </c>
      <c r="U940" s="39">
        <f t="shared" si="195"/>
        <v>9.4110400936986416E-4</v>
      </c>
      <c r="V940" s="39">
        <f t="shared" si="196"/>
        <v>0.15656912362481767</v>
      </c>
      <c r="Y940" s="37"/>
      <c r="Z940" s="37"/>
    </row>
    <row r="941" spans="1:26">
      <c r="A941" s="1">
        <v>1948.09</v>
      </c>
      <c r="B941" s="11">
        <v>15.76</v>
      </c>
      <c r="C941" s="4">
        <v>0.87</v>
      </c>
      <c r="D941" s="11">
        <v>2.0699999999999998</v>
      </c>
      <c r="E941" s="11">
        <v>24.5</v>
      </c>
      <c r="F941" s="4">
        <f t="shared" si="200"/>
        <v>1948.7083333332628</v>
      </c>
      <c r="G941" s="22">
        <f>G933*4/12+G945*8/12</f>
        <v>2.3533333333333335</v>
      </c>
      <c r="H941" s="4">
        <f t="shared" si="197"/>
        <v>196.00293877551024</v>
      </c>
      <c r="I941" s="4">
        <f t="shared" si="198"/>
        <v>10.819959183673472</v>
      </c>
      <c r="J941" s="33">
        <f t="shared" si="201"/>
        <v>11875.542330073069</v>
      </c>
      <c r="K941" s="4">
        <f t="shared" si="202"/>
        <v>25.744040816326532</v>
      </c>
      <c r="L941" s="33">
        <f t="shared" si="199"/>
        <v>1559.7952172113737</v>
      </c>
      <c r="M941" s="15">
        <f t="shared" si="191"/>
        <v>10.553013689399158</v>
      </c>
      <c r="N941" s="6"/>
      <c r="O941" s="7">
        <f t="shared" si="192"/>
        <v>13.581595172569708</v>
      </c>
      <c r="P941" s="7"/>
      <c r="Q941" s="46">
        <f t="shared" si="193"/>
        <v>0.12803093301492224</v>
      </c>
      <c r="R941" s="22">
        <f t="shared" si="203"/>
        <v>1.0029189329525021</v>
      </c>
      <c r="S941" s="22">
        <f t="shared" si="204"/>
        <v>10.730137983120079</v>
      </c>
      <c r="T941" s="39">
        <f t="shared" si="194"/>
        <v>0.16165914509991741</v>
      </c>
      <c r="U941" s="39">
        <f t="shared" si="195"/>
        <v>-8.8674457823167963E-4</v>
      </c>
      <c r="V941" s="39">
        <f t="shared" si="196"/>
        <v>0.16254588967814909</v>
      </c>
      <c r="Y941" s="37"/>
      <c r="Z941" s="37"/>
    </row>
    <row r="942" spans="1:26">
      <c r="A942" s="1">
        <v>1948.1</v>
      </c>
      <c r="B942" s="11">
        <v>16.190000000000001</v>
      </c>
      <c r="C942" s="4">
        <v>0.89</v>
      </c>
      <c r="D942" s="11">
        <v>2.1433300000000002</v>
      </c>
      <c r="E942" s="11">
        <v>24.4</v>
      </c>
      <c r="F942" s="4">
        <f t="shared" si="200"/>
        <v>1948.791666666596</v>
      </c>
      <c r="G942" s="22">
        <f>G933*3/12+G945*9/12</f>
        <v>2.3424999999999998</v>
      </c>
      <c r="H942" s="4">
        <f t="shared" si="197"/>
        <v>202.17594262295086</v>
      </c>
      <c r="I942" s="4">
        <f t="shared" si="198"/>
        <v>11.114057377049184</v>
      </c>
      <c r="J942" s="33">
        <f t="shared" si="201"/>
        <v>12305.671374348327</v>
      </c>
      <c r="K942" s="4">
        <f t="shared" si="202"/>
        <v>26.765272581967221</v>
      </c>
      <c r="L942" s="33">
        <f t="shared" si="199"/>
        <v>1629.0991122163064</v>
      </c>
      <c r="M942" s="15">
        <f t="shared" si="191"/>
        <v>10.825409809169491</v>
      </c>
      <c r="N942" s="6"/>
      <c r="O942" s="7">
        <f t="shared" si="192"/>
        <v>13.929311962219323</v>
      </c>
      <c r="P942" s="7"/>
      <c r="Q942" s="46">
        <f t="shared" si="193"/>
        <v>0.12607485528211443</v>
      </c>
      <c r="R942" s="22">
        <f t="shared" si="203"/>
        <v>1.0029104033195513</v>
      </c>
      <c r="S942" s="22">
        <f t="shared" si="204"/>
        <v>10.805562874728098</v>
      </c>
      <c r="T942" s="39">
        <f t="shared" si="194"/>
        <v>0.16248402427743369</v>
      </c>
      <c r="U942" s="39">
        <f t="shared" si="195"/>
        <v>-1.603050640929693E-3</v>
      </c>
      <c r="V942" s="39">
        <f t="shared" si="196"/>
        <v>0.16408707491836338</v>
      </c>
      <c r="Y942" s="37"/>
      <c r="Z942" s="37"/>
    </row>
    <row r="943" spans="1:26">
      <c r="A943" s="1">
        <v>1948.11</v>
      </c>
      <c r="B943" s="11">
        <v>15.29</v>
      </c>
      <c r="C943" s="4">
        <v>0.91</v>
      </c>
      <c r="D943" s="11">
        <v>2.2166700000000001</v>
      </c>
      <c r="E943" s="11">
        <v>24.2</v>
      </c>
      <c r="F943" s="4">
        <f t="shared" si="200"/>
        <v>1948.8749999999293</v>
      </c>
      <c r="G943" s="22">
        <f>G933*2/12+G945*10/12</f>
        <v>2.3316666666666666</v>
      </c>
      <c r="H943" s="4">
        <f t="shared" si="197"/>
        <v>192.51500000000001</v>
      </c>
      <c r="I943" s="4">
        <f t="shared" si="198"/>
        <v>11.457727272727276</v>
      </c>
      <c r="J943" s="33">
        <f t="shared" si="201"/>
        <v>11775.762631737218</v>
      </c>
      <c r="K943" s="4">
        <f t="shared" si="202"/>
        <v>27.909890454545462</v>
      </c>
      <c r="L943" s="33">
        <f t="shared" si="199"/>
        <v>1707.1929203984919</v>
      </c>
      <c r="M943" s="15">
        <f t="shared" si="191"/>
        <v>10.248096205635568</v>
      </c>
      <c r="N943" s="6"/>
      <c r="O943" s="7">
        <f t="shared" si="192"/>
        <v>13.187035340998522</v>
      </c>
      <c r="P943" s="7"/>
      <c r="Q943" s="46">
        <f t="shared" si="193"/>
        <v>0.13051732404994576</v>
      </c>
      <c r="R943" s="22">
        <f t="shared" si="203"/>
        <v>1.002901874041777</v>
      </c>
      <c r="S943" s="22">
        <f t="shared" si="204"/>
        <v>10.926573498646082</v>
      </c>
      <c r="T943" s="39">
        <f t="shared" si="194"/>
        <v>0.1710356802883799</v>
      </c>
      <c r="U943" s="39">
        <f t="shared" si="195"/>
        <v>-2.2510243862304824E-3</v>
      </c>
      <c r="V943" s="39">
        <f t="shared" si="196"/>
        <v>0.17328670467461038</v>
      </c>
      <c r="Y943" s="37"/>
      <c r="Z943" s="37"/>
    </row>
    <row r="944" spans="1:26">
      <c r="A944" s="1">
        <v>1948.12</v>
      </c>
      <c r="B944" s="11">
        <v>15.19</v>
      </c>
      <c r="C944" s="4">
        <v>0.93</v>
      </c>
      <c r="D944" s="11">
        <v>2.29</v>
      </c>
      <c r="E944" s="11">
        <v>24.1</v>
      </c>
      <c r="F944" s="4">
        <f t="shared" si="200"/>
        <v>1948.9583333332625</v>
      </c>
      <c r="G944" s="22">
        <f>G933*1/12+G945*11/12</f>
        <v>2.3208333333333333</v>
      </c>
      <c r="H944" s="4">
        <f t="shared" si="197"/>
        <v>192.04950207468883</v>
      </c>
      <c r="I944" s="4">
        <f t="shared" si="198"/>
        <v>11.758132780082988</v>
      </c>
      <c r="J944" s="33">
        <f t="shared" si="201"/>
        <v>11807.224190456596</v>
      </c>
      <c r="K944" s="4">
        <f t="shared" si="202"/>
        <v>28.95282157676349</v>
      </c>
      <c r="L944" s="33">
        <f t="shared" si="199"/>
        <v>1780.0226067245296</v>
      </c>
      <c r="M944" s="15">
        <f t="shared" si="191"/>
        <v>10.159652938900912</v>
      </c>
      <c r="N944" s="6"/>
      <c r="O944" s="7">
        <f t="shared" si="192"/>
        <v>13.073862008778566</v>
      </c>
      <c r="P944" s="7"/>
      <c r="Q944" s="46">
        <f t="shared" si="193"/>
        <v>0.13103783423521193</v>
      </c>
      <c r="R944" s="22">
        <f t="shared" si="203"/>
        <v>1.0028933451194686</v>
      </c>
      <c r="S944" s="22">
        <f t="shared" si="204"/>
        <v>11.003751084450887</v>
      </c>
      <c r="T944" s="39">
        <f t="shared" si="194"/>
        <v>0.17363712693357347</v>
      </c>
      <c r="U944" s="39">
        <f t="shared" si="195"/>
        <v>-3.2846259371097641E-3</v>
      </c>
      <c r="V944" s="39">
        <f t="shared" si="196"/>
        <v>0.17692175287068324</v>
      </c>
      <c r="Y944" s="37"/>
      <c r="Z944" s="37"/>
    </row>
    <row r="945" spans="1:26">
      <c r="A945" s="1">
        <v>1949.01</v>
      </c>
      <c r="B945" s="11">
        <v>15.36</v>
      </c>
      <c r="C945" s="4">
        <v>0.94666700000000004</v>
      </c>
      <c r="D945" s="11">
        <v>2.3199999999999998</v>
      </c>
      <c r="E945" s="11">
        <v>24</v>
      </c>
      <c r="F945" s="4">
        <f t="shared" si="200"/>
        <v>1949.0416666665958</v>
      </c>
      <c r="G945" s="22">
        <v>2.31</v>
      </c>
      <c r="H945" s="4">
        <f t="shared" si="197"/>
        <v>195.00800000000004</v>
      </c>
      <c r="I945" s="4">
        <f t="shared" si="198"/>
        <v>12.018726454166668</v>
      </c>
      <c r="J945" s="33">
        <f t="shared" si="201"/>
        <v>12050.689013727226</v>
      </c>
      <c r="K945" s="4">
        <f t="shared" si="202"/>
        <v>29.454333333333338</v>
      </c>
      <c r="L945" s="33">
        <f t="shared" si="199"/>
        <v>1820.1561531150496</v>
      </c>
      <c r="M945" s="15">
        <f t="shared" si="191"/>
        <v>10.248285758038975</v>
      </c>
      <c r="N945" s="6"/>
      <c r="O945" s="7">
        <f t="shared" si="192"/>
        <v>13.187399442600725</v>
      </c>
      <c r="P945" s="7"/>
      <c r="Q945" s="46">
        <f t="shared" si="193"/>
        <v>0.12985598440762086</v>
      </c>
      <c r="R945" s="22">
        <f t="shared" si="203"/>
        <v>1.0018512093111103</v>
      </c>
      <c r="S945" s="22">
        <f t="shared" si="204"/>
        <v>11.08157035367171</v>
      </c>
      <c r="T945" s="39">
        <f t="shared" si="194"/>
        <v>0.17572948563200175</v>
      </c>
      <c r="U945" s="39">
        <f t="shared" si="195"/>
        <v>-5.3159852617276071E-3</v>
      </c>
      <c r="V945" s="39">
        <f t="shared" si="196"/>
        <v>0.18104547089372935</v>
      </c>
      <c r="Y945" s="37"/>
      <c r="Z945" s="37"/>
    </row>
    <row r="946" spans="1:26">
      <c r="A946" s="1">
        <v>1949.02</v>
      </c>
      <c r="B946" s="11">
        <v>14.77</v>
      </c>
      <c r="C946" s="4">
        <v>0.96333299999999999</v>
      </c>
      <c r="D946" s="11">
        <v>2.35</v>
      </c>
      <c r="E946" s="11">
        <v>23.8</v>
      </c>
      <c r="F946" s="4">
        <f t="shared" si="200"/>
        <v>1949.1249999999291</v>
      </c>
      <c r="G946" s="22">
        <f>G945*11/12+G957*1/12</f>
        <v>2.3108333333333335</v>
      </c>
      <c r="H946" s="4">
        <f t="shared" si="197"/>
        <v>189.09323529411768</v>
      </c>
      <c r="I946" s="4">
        <f t="shared" si="198"/>
        <v>12.333090970588238</v>
      </c>
      <c r="J946" s="33">
        <f t="shared" si="201"/>
        <v>11748.692156822668</v>
      </c>
      <c r="K946" s="4">
        <f t="shared" si="202"/>
        <v>30.085924369747907</v>
      </c>
      <c r="L946" s="33">
        <f t="shared" si="199"/>
        <v>1869.290898343485</v>
      </c>
      <c r="M946" s="15">
        <f t="shared" si="191"/>
        <v>9.8725171405700571</v>
      </c>
      <c r="N946" s="6"/>
      <c r="O946" s="7">
        <f t="shared" si="192"/>
        <v>12.705981845428797</v>
      </c>
      <c r="P946" s="7"/>
      <c r="Q946" s="46">
        <f t="shared" si="193"/>
        <v>0.13343503412765612</v>
      </c>
      <c r="R946" s="22">
        <f t="shared" si="203"/>
        <v>1.0018519067081715</v>
      </c>
      <c r="S946" s="22">
        <f t="shared" si="204"/>
        <v>11.195379488966875</v>
      </c>
      <c r="T946" s="39">
        <f t="shared" si="194"/>
        <v>0.17762549309418474</v>
      </c>
      <c r="U946" s="39">
        <f t="shared" si="195"/>
        <v>-5.1700894513408979E-3</v>
      </c>
      <c r="V946" s="39">
        <f t="shared" si="196"/>
        <v>0.18279558254552564</v>
      </c>
      <c r="Y946" s="37"/>
      <c r="Z946" s="37"/>
    </row>
    <row r="947" spans="1:26">
      <c r="A947" s="1">
        <v>1949.03</v>
      </c>
      <c r="B947" s="11">
        <v>14.91</v>
      </c>
      <c r="C947" s="4">
        <v>0.98</v>
      </c>
      <c r="D947" s="11">
        <v>2.38</v>
      </c>
      <c r="E947" s="11">
        <v>23.8</v>
      </c>
      <c r="F947" s="4">
        <f t="shared" si="200"/>
        <v>1949.2083333332623</v>
      </c>
      <c r="G947" s="22">
        <f>G945*10/12+G957*2/12</f>
        <v>2.3116666666666665</v>
      </c>
      <c r="H947" s="4">
        <f t="shared" si="197"/>
        <v>190.88558823529416</v>
      </c>
      <c r="I947" s="4">
        <f t="shared" si="198"/>
        <v>12.546470588235296</v>
      </c>
      <c r="J947" s="33">
        <f t="shared" si="201"/>
        <v>11925.015340850812</v>
      </c>
      <c r="K947" s="4">
        <f t="shared" si="202"/>
        <v>30.47</v>
      </c>
      <c r="L947" s="33">
        <f t="shared" si="199"/>
        <v>1903.523575534871</v>
      </c>
      <c r="M947" s="15">
        <f t="shared" si="191"/>
        <v>9.9013324912409235</v>
      </c>
      <c r="N947" s="6"/>
      <c r="O947" s="7">
        <f t="shared" si="192"/>
        <v>12.744166953113298</v>
      </c>
      <c r="P947" s="7"/>
      <c r="Q947" s="46">
        <f t="shared" si="193"/>
        <v>0.1331319178392586</v>
      </c>
      <c r="R947" s="22">
        <f t="shared" si="203"/>
        <v>1.001852604105071</v>
      </c>
      <c r="S947" s="22">
        <f t="shared" si="204"/>
        <v>11.216112287343018</v>
      </c>
      <c r="T947" s="39">
        <f t="shared" si="194"/>
        <v>0.17913249206044712</v>
      </c>
      <c r="U947" s="39">
        <f t="shared" si="195"/>
        <v>-5.2699832649985012E-3</v>
      </c>
      <c r="V947" s="39">
        <f t="shared" si="196"/>
        <v>0.18440247532544563</v>
      </c>
      <c r="Y947" s="37"/>
      <c r="Z947" s="37"/>
    </row>
    <row r="948" spans="1:26">
      <c r="A948" s="1">
        <v>1949.04</v>
      </c>
      <c r="B948" s="11">
        <v>14.89</v>
      </c>
      <c r="C948" s="4">
        <v>0.99333300000000002</v>
      </c>
      <c r="D948" s="11">
        <v>2.3866700000000001</v>
      </c>
      <c r="E948" s="11">
        <v>23.9</v>
      </c>
      <c r="F948" s="4">
        <f t="shared" si="200"/>
        <v>1949.2916666665956</v>
      </c>
      <c r="G948" s="22">
        <f>G945*9/12+G957*3/12</f>
        <v>2.3125</v>
      </c>
      <c r="H948" s="4">
        <f t="shared" si="197"/>
        <v>189.83192468619254</v>
      </c>
      <c r="I948" s="4">
        <f t="shared" si="198"/>
        <v>12.663956698744771</v>
      </c>
      <c r="J948" s="33">
        <f t="shared" si="201"/>
        <v>11925.119430279903</v>
      </c>
      <c r="K948" s="4">
        <f t="shared" si="202"/>
        <v>30.427545983263606</v>
      </c>
      <c r="L948" s="33">
        <f t="shared" si="199"/>
        <v>1911.4388710991359</v>
      </c>
      <c r="M948" s="15">
        <f t="shared" si="191"/>
        <v>9.7836398675440588</v>
      </c>
      <c r="N948" s="6"/>
      <c r="O948" s="7">
        <f t="shared" si="192"/>
        <v>12.59379856082559</v>
      </c>
      <c r="P948" s="7"/>
      <c r="Q948" s="46">
        <f t="shared" si="193"/>
        <v>0.13554358543720771</v>
      </c>
      <c r="R948" s="22">
        <f t="shared" si="203"/>
        <v>1.0018533015018085</v>
      </c>
      <c r="S948" s="22">
        <f t="shared" si="204"/>
        <v>11.189875021406937</v>
      </c>
      <c r="T948" s="39">
        <f t="shared" si="194"/>
        <v>0.18098824982689043</v>
      </c>
      <c r="U948" s="39">
        <f t="shared" si="195"/>
        <v>-6.1034035346854143E-3</v>
      </c>
      <c r="V948" s="39">
        <f t="shared" si="196"/>
        <v>0.18709165336157585</v>
      </c>
      <c r="Y948" s="37"/>
      <c r="Z948" s="37"/>
    </row>
    <row r="949" spans="1:26">
      <c r="A949" s="1">
        <v>1949.05</v>
      </c>
      <c r="B949" s="11">
        <v>14.78</v>
      </c>
      <c r="C949" s="4">
        <v>1.00667</v>
      </c>
      <c r="D949" s="11">
        <v>2.3933300000000002</v>
      </c>
      <c r="E949" s="11">
        <v>23.8</v>
      </c>
      <c r="F949" s="4">
        <f t="shared" si="200"/>
        <v>1949.3749999999288</v>
      </c>
      <c r="G949" s="22">
        <f>G945*8/12+G957*4/12</f>
        <v>2.3133333333333335</v>
      </c>
      <c r="H949" s="4">
        <f t="shared" si="197"/>
        <v>189.22126050420169</v>
      </c>
      <c r="I949" s="4">
        <f t="shared" si="198"/>
        <v>12.887913823529415</v>
      </c>
      <c r="J949" s="33">
        <f t="shared" si="201"/>
        <v>11954.225437272637</v>
      </c>
      <c r="K949" s="4">
        <f t="shared" si="202"/>
        <v>30.640657605042023</v>
      </c>
      <c r="L949" s="33">
        <f t="shared" si="199"/>
        <v>1935.7514455878027</v>
      </c>
      <c r="M949" s="15">
        <f t="shared" si="191"/>
        <v>9.6922950863958111</v>
      </c>
      <c r="N949" s="6"/>
      <c r="O949" s="7">
        <f t="shared" si="192"/>
        <v>12.478488236972916</v>
      </c>
      <c r="P949" s="7"/>
      <c r="Q949" s="46">
        <f t="shared" si="193"/>
        <v>0.13605567445491157</v>
      </c>
      <c r="R949" s="22">
        <f t="shared" si="203"/>
        <v>1.0018539988983841</v>
      </c>
      <c r="S949" s="22">
        <f t="shared" si="204"/>
        <v>11.257716650537013</v>
      </c>
      <c r="T949" s="39">
        <f t="shared" si="194"/>
        <v>0.18276957575783315</v>
      </c>
      <c r="U949" s="39">
        <f t="shared" si="195"/>
        <v>-7.8900718555682259E-3</v>
      </c>
      <c r="V949" s="39">
        <f t="shared" si="196"/>
        <v>0.19065964761340137</v>
      </c>
      <c r="Y949" s="37"/>
      <c r="Z949" s="37"/>
    </row>
    <row r="950" spans="1:26">
      <c r="A950" s="1">
        <v>1949.06</v>
      </c>
      <c r="B950" s="11">
        <v>13.97</v>
      </c>
      <c r="C950" s="4">
        <v>1.02</v>
      </c>
      <c r="D950" s="11">
        <v>2.4</v>
      </c>
      <c r="E950" s="11">
        <v>23.9</v>
      </c>
      <c r="F950" s="4">
        <f t="shared" si="200"/>
        <v>1949.4583333332621</v>
      </c>
      <c r="G950" s="22">
        <f>G945*7/12+G957*5/12</f>
        <v>2.3141666666666669</v>
      </c>
      <c r="H950" s="4">
        <f t="shared" si="197"/>
        <v>178.10288702928872</v>
      </c>
      <c r="I950" s="4">
        <f t="shared" si="198"/>
        <v>13.003933054393308</v>
      </c>
      <c r="J950" s="33">
        <f t="shared" si="201"/>
        <v>11320.273344609737</v>
      </c>
      <c r="K950" s="4">
        <f t="shared" si="202"/>
        <v>30.59748953974896</v>
      </c>
      <c r="L950" s="33">
        <f t="shared" si="199"/>
        <v>1944.78568554498</v>
      </c>
      <c r="M950" s="15">
        <f t="shared" si="191"/>
        <v>9.0677189434195302</v>
      </c>
      <c r="N950" s="6"/>
      <c r="O950" s="7">
        <f t="shared" si="192"/>
        <v>11.680724874168515</v>
      </c>
      <c r="P950" s="7"/>
      <c r="Q950" s="46">
        <f t="shared" si="193"/>
        <v>0.14359678892669805</v>
      </c>
      <c r="R950" s="22">
        <f t="shared" si="203"/>
        <v>1.0018546962947978</v>
      </c>
      <c r="S950" s="22">
        <f t="shared" si="204"/>
        <v>11.231397698174446</v>
      </c>
      <c r="T950" s="39">
        <f t="shared" si="194"/>
        <v>0.18810116029500334</v>
      </c>
      <c r="U950" s="39">
        <f t="shared" si="195"/>
        <v>-7.8826153642408414E-3</v>
      </c>
      <c r="V950" s="39">
        <f t="shared" si="196"/>
        <v>0.19598377565924419</v>
      </c>
      <c r="Y950" s="37"/>
      <c r="Z950" s="37"/>
    </row>
    <row r="951" spans="1:26">
      <c r="A951" s="1">
        <v>1949.07</v>
      </c>
      <c r="B951" s="11">
        <v>14.76</v>
      </c>
      <c r="C951" s="4">
        <v>1.02667</v>
      </c>
      <c r="D951" s="11">
        <v>2.3966699999999999</v>
      </c>
      <c r="E951" s="11">
        <v>23.7</v>
      </c>
      <c r="F951" s="4">
        <f t="shared" si="200"/>
        <v>1949.5416666665953</v>
      </c>
      <c r="G951" s="22">
        <f>G945*6/12+G957*6/12</f>
        <v>2.3149999999999999</v>
      </c>
      <c r="H951" s="4">
        <f t="shared" si="197"/>
        <v>189.76253164556965</v>
      </c>
      <c r="I951" s="4">
        <f t="shared" si="198"/>
        <v>13.199424008438822</v>
      </c>
      <c r="J951" s="33">
        <f t="shared" si="201"/>
        <v>12131.277163135517</v>
      </c>
      <c r="K951" s="4">
        <f t="shared" si="202"/>
        <v>30.812883924050634</v>
      </c>
      <c r="L951" s="33">
        <f t="shared" si="199"/>
        <v>1969.8284578978319</v>
      </c>
      <c r="M951" s="15">
        <f t="shared" si="191"/>
        <v>9.6050380933639232</v>
      </c>
      <c r="N951" s="6"/>
      <c r="O951" s="7">
        <f t="shared" si="192"/>
        <v>12.375822887753245</v>
      </c>
      <c r="P951" s="7"/>
      <c r="Q951" s="46">
        <f t="shared" si="193"/>
        <v>0.1365317543033211</v>
      </c>
      <c r="R951" s="22">
        <f t="shared" si="203"/>
        <v>1.0018553936910497</v>
      </c>
      <c r="S951" s="22">
        <f t="shared" si="204"/>
        <v>11.347184044890655</v>
      </c>
      <c r="T951" s="39">
        <f t="shared" si="194"/>
        <v>0.18439929586894777</v>
      </c>
      <c r="U951" s="39">
        <f t="shared" si="195"/>
        <v>-9.3583555780498706E-3</v>
      </c>
      <c r="V951" s="39">
        <f t="shared" si="196"/>
        <v>0.19375765144699764</v>
      </c>
      <c r="Y951" s="37"/>
      <c r="Z951" s="37"/>
    </row>
    <row r="952" spans="1:26">
      <c r="A952" s="1">
        <v>1949.08</v>
      </c>
      <c r="B952" s="11">
        <v>15.29</v>
      </c>
      <c r="C952" s="4">
        <v>1.0333300000000001</v>
      </c>
      <c r="D952" s="11">
        <v>2.3933300000000002</v>
      </c>
      <c r="E952" s="11">
        <v>23.8</v>
      </c>
      <c r="F952" s="4">
        <f t="shared" si="200"/>
        <v>1949.6249999999286</v>
      </c>
      <c r="G952" s="22">
        <f>G945*5/12+G957*7/12</f>
        <v>2.3158333333333334</v>
      </c>
      <c r="H952" s="4">
        <f t="shared" si="197"/>
        <v>195.75054621848741</v>
      </c>
      <c r="I952" s="4">
        <f t="shared" si="198"/>
        <v>13.229229033613448</v>
      </c>
      <c r="J952" s="33">
        <f t="shared" si="201"/>
        <v>12584.560629406917</v>
      </c>
      <c r="K952" s="4">
        <f t="shared" si="202"/>
        <v>30.640657605042023</v>
      </c>
      <c r="L952" s="33">
        <f t="shared" si="199"/>
        <v>1969.8499994230517</v>
      </c>
      <c r="M952" s="15">
        <f t="shared" si="191"/>
        <v>9.8513486380792301</v>
      </c>
      <c r="N952" s="6"/>
      <c r="O952" s="7">
        <f t="shared" si="192"/>
        <v>12.69352999200261</v>
      </c>
      <c r="P952" s="7"/>
      <c r="Q952" s="46">
        <f t="shared" si="193"/>
        <v>0.1343648813716756</v>
      </c>
      <c r="R952" s="22">
        <f t="shared" si="203"/>
        <v>1.0018560910871399</v>
      </c>
      <c r="S952" s="22">
        <f t="shared" si="204"/>
        <v>11.320471834635118</v>
      </c>
      <c r="T952" s="39">
        <f t="shared" si="194"/>
        <v>0.17968713815561399</v>
      </c>
      <c r="U952" s="39">
        <f t="shared" si="195"/>
        <v>-8.9998082935361934E-3</v>
      </c>
      <c r="V952" s="39">
        <f t="shared" si="196"/>
        <v>0.18868694644915018</v>
      </c>
      <c r="Y952" s="37"/>
      <c r="Z952" s="37"/>
    </row>
    <row r="953" spans="1:26">
      <c r="A953" s="1">
        <v>1949.09</v>
      </c>
      <c r="B953" s="11">
        <v>15.49</v>
      </c>
      <c r="C953" s="4">
        <v>1.04</v>
      </c>
      <c r="D953" s="11">
        <v>2.39</v>
      </c>
      <c r="E953" s="11">
        <v>23.9</v>
      </c>
      <c r="F953" s="4">
        <f t="shared" si="200"/>
        <v>1949.7083333332619</v>
      </c>
      <c r="G953" s="22">
        <f>G945*4/12+G957*8/12</f>
        <v>2.3166666666666664</v>
      </c>
      <c r="H953" s="4">
        <f t="shared" si="197"/>
        <v>197.48129707112975</v>
      </c>
      <c r="I953" s="4">
        <f t="shared" si="198"/>
        <v>13.258912133891215</v>
      </c>
      <c r="J953" s="33">
        <f t="shared" si="201"/>
        <v>12766.861718035239</v>
      </c>
      <c r="K953" s="4">
        <f t="shared" si="202"/>
        <v>30.47000000000001</v>
      </c>
      <c r="L953" s="33">
        <f t="shared" si="199"/>
        <v>1969.8385736671546</v>
      </c>
      <c r="M953" s="15">
        <f t="shared" si="191"/>
        <v>9.8840483617382855</v>
      </c>
      <c r="N953" s="6"/>
      <c r="O953" s="7">
        <f t="shared" si="192"/>
        <v>12.735568365609865</v>
      </c>
      <c r="P953" s="7"/>
      <c r="Q953" s="46">
        <f t="shared" si="193"/>
        <v>0.13219399240647292</v>
      </c>
      <c r="R953" s="22">
        <f t="shared" si="203"/>
        <v>1.001856788483068</v>
      </c>
      <c r="S953" s="22">
        <f t="shared" si="204"/>
        <v>11.294029754976091</v>
      </c>
      <c r="T953" s="39">
        <f t="shared" si="194"/>
        <v>0.1731548730887027</v>
      </c>
      <c r="U953" s="39">
        <f t="shared" si="195"/>
        <v>-1.0715119386008332E-2</v>
      </c>
      <c r="V953" s="39">
        <f t="shared" si="196"/>
        <v>0.18386999247471103</v>
      </c>
      <c r="Y953" s="37"/>
      <c r="Z953" s="37"/>
    </row>
    <row r="954" spans="1:26">
      <c r="A954" s="1">
        <v>1949.1</v>
      </c>
      <c r="B954" s="11">
        <v>15.89</v>
      </c>
      <c r="C954" s="4">
        <v>1.0733299999999999</v>
      </c>
      <c r="D954" s="11">
        <v>2.3666700000000001</v>
      </c>
      <c r="E954" s="11">
        <v>23.7</v>
      </c>
      <c r="F954" s="4">
        <f t="shared" si="200"/>
        <v>1949.7916666665951</v>
      </c>
      <c r="G954" s="22">
        <f>G945*3/12+G957*9/12</f>
        <v>2.3174999999999999</v>
      </c>
      <c r="H954" s="4">
        <f t="shared" si="197"/>
        <v>204.29042194092833</v>
      </c>
      <c r="I954" s="4">
        <f t="shared" si="198"/>
        <v>13.799310168776373</v>
      </c>
      <c r="J954" s="33">
        <f t="shared" si="201"/>
        <v>13281.403166776623</v>
      </c>
      <c r="K954" s="4">
        <f t="shared" si="202"/>
        <v>30.427187721518994</v>
      </c>
      <c r="L954" s="33">
        <f t="shared" si="199"/>
        <v>1978.1433878360747</v>
      </c>
      <c r="M954" s="15">
        <f t="shared" si="191"/>
        <v>10.169850844772144</v>
      </c>
      <c r="N954" s="6"/>
      <c r="O954" s="7">
        <f t="shared" si="192"/>
        <v>13.104711241762125</v>
      </c>
      <c r="P954" s="7"/>
      <c r="Q954" s="46">
        <f t="shared" si="193"/>
        <v>0.12920684542664873</v>
      </c>
      <c r="R954" s="22">
        <f t="shared" si="203"/>
        <v>1.0018574858788343</v>
      </c>
      <c r="S954" s="22">
        <f t="shared" si="204"/>
        <v>11.410485614621354</v>
      </c>
      <c r="T954" s="39">
        <f t="shared" si="194"/>
        <v>0.16833802504426387</v>
      </c>
      <c r="U954" s="39">
        <f t="shared" si="195"/>
        <v>-1.0509855823986003E-2</v>
      </c>
      <c r="V954" s="39">
        <f t="shared" si="196"/>
        <v>0.17884788086824988</v>
      </c>
      <c r="Y954" s="37"/>
      <c r="Z954" s="37"/>
    </row>
    <row r="955" spans="1:26">
      <c r="A955" s="1">
        <v>1949.11</v>
      </c>
      <c r="B955" s="11">
        <v>16.11</v>
      </c>
      <c r="C955" s="4">
        <v>1.10667</v>
      </c>
      <c r="D955" s="11">
        <v>2.3433299999999999</v>
      </c>
      <c r="E955" s="11">
        <v>23.8</v>
      </c>
      <c r="F955" s="4">
        <f t="shared" si="200"/>
        <v>1949.8749999999284</v>
      </c>
      <c r="G955" s="22">
        <f>G945*2/12+G957*10/12</f>
        <v>2.3183333333333334</v>
      </c>
      <c r="H955" s="4">
        <f t="shared" si="197"/>
        <v>206.24861344537817</v>
      </c>
      <c r="I955" s="4">
        <f t="shared" si="198"/>
        <v>14.168165924369751</v>
      </c>
      <c r="J955" s="33">
        <f t="shared" si="201"/>
        <v>13485.468654038452</v>
      </c>
      <c r="K955" s="4">
        <f t="shared" si="202"/>
        <v>30.000531554621851</v>
      </c>
      <c r="L955" s="33">
        <f t="shared" si="199"/>
        <v>1961.5706555597721</v>
      </c>
      <c r="M955" s="15">
        <f t="shared" si="191"/>
        <v>10.215861011650642</v>
      </c>
      <c r="N955" s="6"/>
      <c r="O955" s="7">
        <f t="shared" si="192"/>
        <v>13.165319750818004</v>
      </c>
      <c r="P955" s="7"/>
      <c r="Q955" s="46">
        <f t="shared" si="193"/>
        <v>0.12919955980889691</v>
      </c>
      <c r="R955" s="22">
        <f t="shared" si="203"/>
        <v>1.0018581832744389</v>
      </c>
      <c r="S955" s="22">
        <f t="shared" si="204"/>
        <v>11.383648159804681</v>
      </c>
      <c r="T955" s="39">
        <f t="shared" si="194"/>
        <v>0.16733724820166351</v>
      </c>
      <c r="U955" s="39">
        <f t="shared" si="195"/>
        <v>-9.9038389287962048E-3</v>
      </c>
      <c r="V955" s="39">
        <f t="shared" si="196"/>
        <v>0.17724108713045972</v>
      </c>
      <c r="Y955" s="37"/>
      <c r="Z955" s="37"/>
    </row>
    <row r="956" spans="1:26">
      <c r="A956" s="1">
        <v>1949.12</v>
      </c>
      <c r="B956" s="11">
        <v>16.54</v>
      </c>
      <c r="C956" s="4">
        <v>1.1399999999999999</v>
      </c>
      <c r="D956" s="11">
        <v>2.3199999999999998</v>
      </c>
      <c r="E956" s="11">
        <v>23.6</v>
      </c>
      <c r="F956" s="4">
        <f t="shared" si="200"/>
        <v>1949.9583333332616</v>
      </c>
      <c r="G956" s="22">
        <f>G945*1/12+G957*11/12</f>
        <v>2.3191666666666664</v>
      </c>
      <c r="H956" s="4">
        <f t="shared" si="197"/>
        <v>213.54822033898304</v>
      </c>
      <c r="I956" s="4">
        <f t="shared" si="198"/>
        <v>14.718559322033897</v>
      </c>
      <c r="J956" s="33">
        <f t="shared" si="201"/>
        <v>14042.94719362204</v>
      </c>
      <c r="K956" s="4">
        <f t="shared" si="202"/>
        <v>29.9535593220339</v>
      </c>
      <c r="L956" s="33">
        <f t="shared" si="199"/>
        <v>1969.7483367111934</v>
      </c>
      <c r="M956" s="15">
        <f t="shared" si="191"/>
        <v>10.529330904131141</v>
      </c>
      <c r="N956" s="6"/>
      <c r="O956" s="7">
        <f t="shared" si="192"/>
        <v>13.570829980109977</v>
      </c>
      <c r="P956" s="7"/>
      <c r="Q956" s="46">
        <f t="shared" si="193"/>
        <v>0.12538752170992382</v>
      </c>
      <c r="R956" s="22">
        <f t="shared" si="203"/>
        <v>1.0018588806698816</v>
      </c>
      <c r="S956" s="22">
        <f t="shared" si="204"/>
        <v>11.501451920895439</v>
      </c>
      <c r="T956" s="39">
        <f t="shared" si="194"/>
        <v>0.16658419107619715</v>
      </c>
      <c r="U956" s="39">
        <f t="shared" si="195"/>
        <v>-1.1805852437214992E-2</v>
      </c>
      <c r="V956" s="39">
        <f t="shared" si="196"/>
        <v>0.17839004351341214</v>
      </c>
      <c r="Y956" s="37"/>
      <c r="Z956" s="37"/>
    </row>
    <row r="957" spans="1:26">
      <c r="A957" s="1">
        <v>1950.01</v>
      </c>
      <c r="B957" s="11">
        <v>16.88</v>
      </c>
      <c r="C957" s="4">
        <v>1.1499999999999999</v>
      </c>
      <c r="D957" s="11">
        <v>2.3366699999999998</v>
      </c>
      <c r="E957" s="11">
        <v>23.5</v>
      </c>
      <c r="F957" s="4">
        <f t="shared" si="200"/>
        <v>1950.0416666665949</v>
      </c>
      <c r="G957" s="22">
        <v>2.3199999999999998</v>
      </c>
      <c r="H957" s="4">
        <f t="shared" si="197"/>
        <v>218.86536170212767</v>
      </c>
      <c r="I957" s="4">
        <f t="shared" si="198"/>
        <v>14.910851063829789</v>
      </c>
      <c r="J957" s="33">
        <f t="shared" si="201"/>
        <v>14474.314371860353</v>
      </c>
      <c r="K957" s="4">
        <f t="shared" si="202"/>
        <v>30.297163787234048</v>
      </c>
      <c r="L957" s="33">
        <f t="shared" si="199"/>
        <v>2003.6549859771883</v>
      </c>
      <c r="M957" s="15">
        <f t="shared" si="191"/>
        <v>10.745733299747906</v>
      </c>
      <c r="N957" s="6"/>
      <c r="O957" s="7">
        <f t="shared" si="192"/>
        <v>13.849682296613802</v>
      </c>
      <c r="P957" s="7"/>
      <c r="Q957" s="46">
        <f t="shared" si="193"/>
        <v>0.12377451331835171</v>
      </c>
      <c r="R957" s="22">
        <f t="shared" si="203"/>
        <v>1.0000912209180444</v>
      </c>
      <c r="S957" s="22">
        <f t="shared" si="204"/>
        <v>11.571865074132068</v>
      </c>
      <c r="T957" s="39">
        <f t="shared" si="194"/>
        <v>0.16172211936589043</v>
      </c>
      <c r="U957" s="39">
        <f t="shared" si="195"/>
        <v>-1.1920599795022357E-2</v>
      </c>
      <c r="V957" s="39">
        <f t="shared" si="196"/>
        <v>0.17364271916091278</v>
      </c>
      <c r="Y957" s="37"/>
      <c r="Z957" s="37"/>
    </row>
    <row r="958" spans="1:26">
      <c r="A958" s="1">
        <v>1950.02</v>
      </c>
      <c r="B958" s="11">
        <v>17.21</v>
      </c>
      <c r="C958" s="4">
        <v>1.1599999999999999</v>
      </c>
      <c r="D958" s="11">
        <v>2.3533300000000001</v>
      </c>
      <c r="E958" s="11">
        <v>23.5</v>
      </c>
      <c r="F958" s="4">
        <f t="shared" si="200"/>
        <v>1950.1249999999281</v>
      </c>
      <c r="G958" s="22">
        <f>G957*11/12+G969*1/12</f>
        <v>2.3408333333333333</v>
      </c>
      <c r="H958" s="4">
        <f t="shared" si="197"/>
        <v>223.14412765957451</v>
      </c>
      <c r="I958" s="4">
        <f t="shared" si="198"/>
        <v>15.040510638297874</v>
      </c>
      <c r="J958" s="33">
        <f t="shared" si="201"/>
        <v>14840.173818858406</v>
      </c>
      <c r="K958" s="4">
        <f t="shared" si="202"/>
        <v>30.513176638297878</v>
      </c>
      <c r="L958" s="33">
        <f t="shared" si="199"/>
        <v>2029.2752035522403</v>
      </c>
      <c r="M958" s="15">
        <f t="shared" si="191"/>
        <v>10.911564066731676</v>
      </c>
      <c r="N958" s="6"/>
      <c r="O958" s="7">
        <f t="shared" si="192"/>
        <v>14.060924925588564</v>
      </c>
      <c r="P958" s="7"/>
      <c r="Q958" s="46">
        <f t="shared" si="193"/>
        <v>0.12139665169662331</v>
      </c>
      <c r="R958" s="22">
        <f t="shared" si="203"/>
        <v>1.0001104225647852</v>
      </c>
      <c r="S958" s="22">
        <f t="shared" si="204"/>
        <v>11.572920670287614</v>
      </c>
      <c r="T958" s="39">
        <f t="shared" si="194"/>
        <v>0.15418679013961412</v>
      </c>
      <c r="U958" s="39">
        <f t="shared" si="195"/>
        <v>-1.0084069840389565E-2</v>
      </c>
      <c r="V958" s="39">
        <f t="shared" si="196"/>
        <v>0.16427085998000368</v>
      </c>
      <c r="Y958" s="37"/>
      <c r="Z958" s="37"/>
    </row>
    <row r="959" spans="1:26">
      <c r="A959" s="1">
        <v>1950.03</v>
      </c>
      <c r="B959" s="11">
        <v>17.350000000000001</v>
      </c>
      <c r="C959" s="4">
        <v>1.17</v>
      </c>
      <c r="D959" s="11">
        <v>2.37</v>
      </c>
      <c r="E959" s="11">
        <v>23.6</v>
      </c>
      <c r="F959" s="4">
        <f t="shared" si="200"/>
        <v>1950.2083333332614</v>
      </c>
      <c r="G959" s="22">
        <f>G957*10/12+G969*2/12</f>
        <v>2.3616666666666668</v>
      </c>
      <c r="H959" s="4">
        <f t="shared" si="197"/>
        <v>224.00614406779664</v>
      </c>
      <c r="I959" s="4">
        <f t="shared" si="198"/>
        <v>15.105889830508474</v>
      </c>
      <c r="J959" s="33">
        <f t="shared" si="201"/>
        <v>14981.220069521321</v>
      </c>
      <c r="K959" s="4">
        <f t="shared" si="202"/>
        <v>30.599110169491528</v>
      </c>
      <c r="L959" s="33">
        <f t="shared" si="199"/>
        <v>2046.4260267876386</v>
      </c>
      <c r="M959" s="15">
        <f t="shared" si="191"/>
        <v>10.91094652297625</v>
      </c>
      <c r="N959" s="6"/>
      <c r="O959" s="7">
        <f t="shared" si="192"/>
        <v>14.056777000220658</v>
      </c>
      <c r="P959" s="7"/>
      <c r="Q959" s="46">
        <f t="shared" si="193"/>
        <v>0.12164080233493058</v>
      </c>
      <c r="R959" s="22">
        <f t="shared" si="203"/>
        <v>1.0001296216912134</v>
      </c>
      <c r="S959" s="22">
        <f t="shared" si="204"/>
        <v>11.525155367540123</v>
      </c>
      <c r="T959" s="39">
        <f t="shared" si="194"/>
        <v>0.15185260857670468</v>
      </c>
      <c r="U959" s="39">
        <f t="shared" si="195"/>
        <v>-7.4069679133049737E-3</v>
      </c>
      <c r="V959" s="39">
        <f t="shared" si="196"/>
        <v>0.15925957649000966</v>
      </c>
      <c r="Y959" s="37"/>
      <c r="Z959" s="37"/>
    </row>
    <row r="960" spans="1:26">
      <c r="A960" s="1">
        <v>1950.04</v>
      </c>
      <c r="B960" s="11">
        <v>17.84</v>
      </c>
      <c r="C960" s="4">
        <v>1.18</v>
      </c>
      <c r="D960" s="11">
        <v>2.4266700000000001</v>
      </c>
      <c r="E960" s="11">
        <v>23.6</v>
      </c>
      <c r="F960" s="4">
        <f t="shared" si="200"/>
        <v>1950.2916666665947</v>
      </c>
      <c r="G960" s="22">
        <f>G957*9/12+G969*3/12</f>
        <v>2.3824999999999998</v>
      </c>
      <c r="H960" s="4">
        <f t="shared" si="197"/>
        <v>230.33254237288139</v>
      </c>
      <c r="I960" s="4">
        <f t="shared" si="198"/>
        <v>15.235000000000001</v>
      </c>
      <c r="J960" s="33">
        <f t="shared" si="201"/>
        <v>15489.228780812487</v>
      </c>
      <c r="K960" s="4">
        <f t="shared" si="202"/>
        <v>31.330777500000003</v>
      </c>
      <c r="L960" s="33">
        <f t="shared" si="199"/>
        <v>2106.9084532250135</v>
      </c>
      <c r="M960" s="15">
        <f t="shared" si="191"/>
        <v>11.178021600956091</v>
      </c>
      <c r="N960" s="6"/>
      <c r="O960" s="7">
        <f t="shared" si="192"/>
        <v>14.394940886127348</v>
      </c>
      <c r="P960" s="7"/>
      <c r="Q960" s="46">
        <f t="shared" si="193"/>
        <v>0.1192426612330587</v>
      </c>
      <c r="R960" s="22">
        <f t="shared" si="203"/>
        <v>1.0001488183012737</v>
      </c>
      <c r="S960" s="22">
        <f t="shared" si="204"/>
        <v>11.52664927767036</v>
      </c>
      <c r="T960" s="39">
        <f t="shared" si="194"/>
        <v>0.14943401132308831</v>
      </c>
      <c r="U960" s="39">
        <f t="shared" si="195"/>
        <v>-7.6456528318231687E-3</v>
      </c>
      <c r="V960" s="39">
        <f t="shared" si="196"/>
        <v>0.15707966415491148</v>
      </c>
      <c r="Y960" s="37"/>
      <c r="Z960" s="37"/>
    </row>
    <row r="961" spans="1:26">
      <c r="A961" s="1">
        <v>1950.05</v>
      </c>
      <c r="B961" s="11">
        <v>18.440000000000001</v>
      </c>
      <c r="C961" s="4">
        <v>1.19</v>
      </c>
      <c r="D961" s="11">
        <v>2.48333</v>
      </c>
      <c r="E961" s="11">
        <v>23.7</v>
      </c>
      <c r="F961" s="4">
        <f t="shared" si="200"/>
        <v>1950.3749999999279</v>
      </c>
      <c r="G961" s="22">
        <f>G957*8/12+G969*4/12</f>
        <v>2.4033333333333333</v>
      </c>
      <c r="H961" s="4">
        <f t="shared" si="197"/>
        <v>237.07459915611821</v>
      </c>
      <c r="I961" s="4">
        <f t="shared" si="198"/>
        <v>15.299282700421942</v>
      </c>
      <c r="J961" s="33">
        <f t="shared" si="201"/>
        <v>16028.34973835042</v>
      </c>
      <c r="K961" s="4">
        <f t="shared" si="202"/>
        <v>31.927031687763719</v>
      </c>
      <c r="L961" s="33">
        <f t="shared" si="199"/>
        <v>2158.5510713523722</v>
      </c>
      <c r="M961" s="15">
        <f t="shared" ref="M961:M1024" si="205">H961/AVERAGE(K841:K960)</f>
        <v>11.461543104586227</v>
      </c>
      <c r="N961" s="6"/>
      <c r="O961" s="7">
        <f t="shared" ref="O961:O1024" si="206">J961/AVERAGE(L841:L960)</f>
        <v>14.750478376961707</v>
      </c>
      <c r="P961" s="7"/>
      <c r="Q961" s="46">
        <f t="shared" ref="Q961:Q1024" si="207">1/M961-(G961/100-(((E961/E841)^(1/10))-1))</f>
        <v>0.11726693985923528</v>
      </c>
      <c r="R961" s="22">
        <f t="shared" si="203"/>
        <v>1.000168012398905</v>
      </c>
      <c r="S961" s="22">
        <f t="shared" si="204"/>
        <v>11.479721765199649</v>
      </c>
      <c r="T961" s="39">
        <f t="shared" si="194"/>
        <v>0.14479118256957735</v>
      </c>
      <c r="U961" s="39">
        <f t="shared" si="195"/>
        <v>-7.4457879090609191E-3</v>
      </c>
      <c r="V961" s="39">
        <f t="shared" si="196"/>
        <v>0.15223697047863827</v>
      </c>
      <c r="Y961" s="37"/>
      <c r="Z961" s="37"/>
    </row>
    <row r="962" spans="1:26">
      <c r="A962" s="1">
        <v>1950.06</v>
      </c>
      <c r="B962" s="11">
        <v>18.739999999999998</v>
      </c>
      <c r="C962" s="4">
        <v>1.2</v>
      </c>
      <c r="D962" s="11">
        <v>2.54</v>
      </c>
      <c r="E962" s="11">
        <v>23.8</v>
      </c>
      <c r="F962" s="4">
        <f t="shared" si="200"/>
        <v>1950.4583333332612</v>
      </c>
      <c r="G962" s="22">
        <f>G957*7/12+G969*5/12</f>
        <v>2.4241666666666664</v>
      </c>
      <c r="H962" s="4">
        <f t="shared" si="197"/>
        <v>239.919243697479</v>
      </c>
      <c r="I962" s="4">
        <f t="shared" si="198"/>
        <v>15.363025210084034</v>
      </c>
      <c r="J962" s="33">
        <f t="shared" si="201"/>
        <v>16307.229408509469</v>
      </c>
      <c r="K962" s="4">
        <f t="shared" si="202"/>
        <v>32.518403361344539</v>
      </c>
      <c r="L962" s="33">
        <f t="shared" si="199"/>
        <v>2210.2648184425852</v>
      </c>
      <c r="M962" s="15">
        <f t="shared" si="205"/>
        <v>11.554126144044282</v>
      </c>
      <c r="N962" s="6"/>
      <c r="O962" s="7">
        <f t="shared" si="206"/>
        <v>14.858173852604381</v>
      </c>
      <c r="P962" s="7"/>
      <c r="Q962" s="46">
        <f t="shared" si="207"/>
        <v>0.11605312575784087</v>
      </c>
      <c r="R962" s="22">
        <f t="shared" si="203"/>
        <v>1.0001872039880388</v>
      </c>
      <c r="S962" s="22">
        <f t="shared" si="204"/>
        <v>11.433408271797255</v>
      </c>
      <c r="T962" s="39">
        <f t="shared" ref="T962:T1025" si="208">(($J1082/$J962)^(1/10)-1)</f>
        <v>0.14690841328252313</v>
      </c>
      <c r="U962" s="39">
        <f t="shared" ref="U962:U1025" si="209">(($S1082/$S962)^(1/10)-1)</f>
        <v>-5.4263708569988189E-3</v>
      </c>
      <c r="V962" s="39">
        <f t="shared" ref="V962:V1025" si="210">T962-U962</f>
        <v>0.15233478413952195</v>
      </c>
      <c r="Y962" s="37"/>
      <c r="Z962" s="37"/>
    </row>
    <row r="963" spans="1:26">
      <c r="A963" s="1">
        <v>1950.07</v>
      </c>
      <c r="B963" s="11">
        <v>17.38</v>
      </c>
      <c r="C963" s="4">
        <v>1.24333</v>
      </c>
      <c r="D963" s="11">
        <v>2.6</v>
      </c>
      <c r="E963" s="11">
        <v>24.1</v>
      </c>
      <c r="F963" s="4">
        <f t="shared" si="200"/>
        <v>1950.5416666665944</v>
      </c>
      <c r="G963" s="22">
        <f>G957*6/12+G969*6/12</f>
        <v>2.4449999999999998</v>
      </c>
      <c r="H963" s="4">
        <f t="shared" si="197"/>
        <v>219.7380082987552</v>
      </c>
      <c r="I963" s="4">
        <f t="shared" si="198"/>
        <v>15.719612074688797</v>
      </c>
      <c r="J963" s="33">
        <f t="shared" si="201"/>
        <v>15024.555758443299</v>
      </c>
      <c r="K963" s="4">
        <f t="shared" si="202"/>
        <v>32.872199170124482</v>
      </c>
      <c r="L963" s="33">
        <f t="shared" si="199"/>
        <v>2247.6320467176397</v>
      </c>
      <c r="M963" s="15">
        <f t="shared" si="205"/>
        <v>10.539745658930988</v>
      </c>
      <c r="N963" s="6"/>
      <c r="O963" s="7">
        <f t="shared" si="206"/>
        <v>13.550950714985749</v>
      </c>
      <c r="P963" s="7"/>
      <c r="Q963" s="46">
        <f t="shared" si="207"/>
        <v>0.12624655831063292</v>
      </c>
      <c r="R963" s="22">
        <f t="shared" si="203"/>
        <v>1.0002063930726006</v>
      </c>
      <c r="S963" s="22">
        <f t="shared" si="204"/>
        <v>11.293197423396602</v>
      </c>
      <c r="T963" s="39">
        <f t="shared" si="208"/>
        <v>0.15377785684959244</v>
      </c>
      <c r="U963" s="39">
        <f t="shared" si="209"/>
        <v>-1.8347594448793192E-3</v>
      </c>
      <c r="V963" s="39">
        <f t="shared" si="210"/>
        <v>0.15561261629447176</v>
      </c>
      <c r="Y963" s="37"/>
      <c r="Z963" s="37"/>
    </row>
    <row r="964" spans="1:26">
      <c r="A964" s="1">
        <v>1950.08</v>
      </c>
      <c r="B964" s="11">
        <v>18.43</v>
      </c>
      <c r="C964" s="4">
        <v>1.28667</v>
      </c>
      <c r="D964" s="11">
        <v>2.66</v>
      </c>
      <c r="E964" s="11">
        <v>24.3</v>
      </c>
      <c r="F964" s="4">
        <f t="shared" si="200"/>
        <v>1950.6249999999277</v>
      </c>
      <c r="G964" s="22">
        <f>G957*5/12+G969*7/12</f>
        <v>2.4658333333333333</v>
      </c>
      <c r="H964" s="4">
        <f t="shared" si="197"/>
        <v>231.09551440329221</v>
      </c>
      <c r="I964" s="4">
        <f t="shared" si="198"/>
        <v>16.133676913580249</v>
      </c>
      <c r="J964" s="33">
        <f t="shared" si="201"/>
        <v>15893.051818456162</v>
      </c>
      <c r="K964" s="4">
        <f t="shared" si="202"/>
        <v>33.353991769547335</v>
      </c>
      <c r="L964" s="33">
        <f t="shared" si="199"/>
        <v>2293.8425304988277</v>
      </c>
      <c r="M964" s="15">
        <f t="shared" si="205"/>
        <v>11.040611670261535</v>
      </c>
      <c r="N964" s="6"/>
      <c r="O964" s="7">
        <f t="shared" si="206"/>
        <v>14.189059134964522</v>
      </c>
      <c r="P964" s="7"/>
      <c r="Q964" s="46">
        <f t="shared" si="207"/>
        <v>0.12260690914540671</v>
      </c>
      <c r="R964" s="22">
        <f t="shared" si="203"/>
        <v>1.0002255796565089</v>
      </c>
      <c r="S964" s="22">
        <f t="shared" si="204"/>
        <v>11.202560950321255</v>
      </c>
      <c r="T964" s="39">
        <f t="shared" si="208"/>
        <v>0.14901137983465329</v>
      </c>
      <c r="U964" s="39">
        <f t="shared" si="209"/>
        <v>1.1297201520665823E-4</v>
      </c>
      <c r="V964" s="39">
        <f t="shared" si="210"/>
        <v>0.14889840781944663</v>
      </c>
      <c r="Y964" s="37"/>
      <c r="Z964" s="37"/>
    </row>
    <row r="965" spans="1:26">
      <c r="A965" s="1">
        <v>1950.09</v>
      </c>
      <c r="B965" s="11">
        <v>19.079999999999998</v>
      </c>
      <c r="C965" s="4">
        <v>1.33</v>
      </c>
      <c r="D965" s="11">
        <v>2.72</v>
      </c>
      <c r="E965" s="11">
        <v>24.4</v>
      </c>
      <c r="F965" s="4">
        <f t="shared" si="200"/>
        <v>1950.708333333261</v>
      </c>
      <c r="G965" s="22">
        <f>G957*4/12+G969*8/12</f>
        <v>2.4866666666666664</v>
      </c>
      <c r="H965" s="4">
        <f t="shared" si="197"/>
        <v>238.2654098360656</v>
      </c>
      <c r="I965" s="4">
        <f t="shared" si="198"/>
        <v>16.608647540983611</v>
      </c>
      <c r="J965" s="33">
        <f t="shared" si="201"/>
        <v>16481.329619220145</v>
      </c>
      <c r="K965" s="4">
        <f t="shared" si="202"/>
        <v>33.966557377049192</v>
      </c>
      <c r="L965" s="33">
        <f t="shared" si="199"/>
        <v>2349.5396522158703</v>
      </c>
      <c r="M965" s="15">
        <f t="shared" si="205"/>
        <v>11.337391102277296</v>
      </c>
      <c r="N965" s="6"/>
      <c r="O965" s="7">
        <f t="shared" si="206"/>
        <v>14.563472220744725</v>
      </c>
      <c r="P965" s="7"/>
      <c r="Q965" s="46">
        <f t="shared" si="207"/>
        <v>0.12046164663752623</v>
      </c>
      <c r="R965" s="22">
        <f t="shared" si="203"/>
        <v>1.0002447637436755</v>
      </c>
      <c r="S965" s="22">
        <f t="shared" si="204"/>
        <v>11.159165528286497</v>
      </c>
      <c r="T965" s="39">
        <f t="shared" si="208"/>
        <v>0.14168909659928719</v>
      </c>
      <c r="U965" s="39">
        <f t="shared" si="209"/>
        <v>8.1758878529791801E-4</v>
      </c>
      <c r="V965" s="39">
        <f t="shared" si="210"/>
        <v>0.14087150781398927</v>
      </c>
      <c r="Y965" s="37"/>
      <c r="Z965" s="37"/>
    </row>
    <row r="966" spans="1:26">
      <c r="A966" s="1">
        <v>1950.1</v>
      </c>
      <c r="B966" s="11">
        <v>19.87</v>
      </c>
      <c r="C966" s="4">
        <v>1.3766700000000001</v>
      </c>
      <c r="D966" s="11">
        <v>2.76</v>
      </c>
      <c r="E966" s="11">
        <v>24.6</v>
      </c>
      <c r="F966" s="4">
        <f t="shared" si="200"/>
        <v>1950.7916666665942</v>
      </c>
      <c r="G966" s="22">
        <f>G957*3/12+G969*9/12</f>
        <v>2.5074999999999998</v>
      </c>
      <c r="H966" s="4">
        <f t="shared" si="197"/>
        <v>246.11337398373988</v>
      </c>
      <c r="I966" s="4">
        <f t="shared" si="198"/>
        <v>17.051680853658539</v>
      </c>
      <c r="J966" s="33">
        <f t="shared" si="201"/>
        <v>17122.481917079869</v>
      </c>
      <c r="K966" s="4">
        <f t="shared" si="202"/>
        <v>34.185853658536587</v>
      </c>
      <c r="L966" s="33">
        <f t="shared" si="199"/>
        <v>2378.3618566250848</v>
      </c>
      <c r="M966" s="15">
        <f t="shared" si="205"/>
        <v>11.662444039105258</v>
      </c>
      <c r="N966" s="6"/>
      <c r="O966" s="7">
        <f t="shared" si="206"/>
        <v>14.972212563986426</v>
      </c>
      <c r="P966" s="7"/>
      <c r="Q966" s="46">
        <f t="shared" si="207"/>
        <v>0.11865823581629902</v>
      </c>
      <c r="R966" s="22">
        <f t="shared" si="203"/>
        <v>1.000263945338006</v>
      </c>
      <c r="S966" s="22">
        <f t="shared" si="204"/>
        <v>11.071149758251497</v>
      </c>
      <c r="T966" s="39">
        <f t="shared" si="208"/>
        <v>0.1346575411576274</v>
      </c>
      <c r="U966" s="39">
        <f t="shared" si="209"/>
        <v>5.1208143666170436E-4</v>
      </c>
      <c r="V966" s="39">
        <f t="shared" si="210"/>
        <v>0.1341454597209657</v>
      </c>
      <c r="Y966" s="37"/>
      <c r="Z966" s="37"/>
    </row>
    <row r="967" spans="1:26">
      <c r="A967" s="1">
        <v>1950.11</v>
      </c>
      <c r="B967" s="11">
        <v>19.829999999999998</v>
      </c>
      <c r="C967" s="4">
        <v>1.42333</v>
      </c>
      <c r="D967" s="11">
        <v>2.8</v>
      </c>
      <c r="E967" s="11">
        <v>24.7</v>
      </c>
      <c r="F967" s="4">
        <f t="shared" si="200"/>
        <v>1950.8749999999275</v>
      </c>
      <c r="G967" s="22">
        <f>G957*2/12+G969*10/12</f>
        <v>2.5283333333333333</v>
      </c>
      <c r="H967" s="4">
        <f t="shared" si="197"/>
        <v>244.62352226720648</v>
      </c>
      <c r="I967" s="4">
        <f t="shared" si="198"/>
        <v>17.558244979757088</v>
      </c>
      <c r="J967" s="33">
        <f t="shared" si="201"/>
        <v>17120.626817857559</v>
      </c>
      <c r="K967" s="4">
        <f t="shared" si="202"/>
        <v>34.540890688259111</v>
      </c>
      <c r="L967" s="33">
        <f t="shared" si="199"/>
        <v>2417.4359601614306</v>
      </c>
      <c r="M967" s="15">
        <f t="shared" si="205"/>
        <v>11.542173388716293</v>
      </c>
      <c r="N967" s="6"/>
      <c r="O967" s="7">
        <f t="shared" si="206"/>
        <v>14.812579571593139</v>
      </c>
      <c r="P967" s="7"/>
      <c r="Q967" s="46">
        <f t="shared" si="207"/>
        <v>0.11977266934561016</v>
      </c>
      <c r="R967" s="22">
        <f t="shared" si="203"/>
        <v>1.0002831244433987</v>
      </c>
      <c r="S967" s="22">
        <f t="shared" si="204"/>
        <v>11.029237637278024</v>
      </c>
      <c r="T967" s="39">
        <f t="shared" si="208"/>
        <v>0.13862491592141013</v>
      </c>
      <c r="U967" s="39">
        <f t="shared" si="209"/>
        <v>8.8773309805034728E-4</v>
      </c>
      <c r="V967" s="39">
        <f t="shared" si="210"/>
        <v>0.13773718282335978</v>
      </c>
      <c r="Y967" s="37"/>
      <c r="Z967" s="37"/>
    </row>
    <row r="968" spans="1:26">
      <c r="A968" s="1">
        <v>1950.12</v>
      </c>
      <c r="B968" s="11">
        <v>19.75</v>
      </c>
      <c r="C968" s="4">
        <v>1.47</v>
      </c>
      <c r="D968" s="11">
        <v>2.84</v>
      </c>
      <c r="E968" s="11">
        <v>25</v>
      </c>
      <c r="F968" s="4">
        <f t="shared" si="200"/>
        <v>1950.9583333332607</v>
      </c>
      <c r="G968" s="22">
        <f>G957*1/12+G969*11/12</f>
        <v>2.5491666666666668</v>
      </c>
      <c r="H968" s="4">
        <f t="shared" si="197"/>
        <v>240.71300000000002</v>
      </c>
      <c r="I968" s="4">
        <f t="shared" si="198"/>
        <v>17.916360000000001</v>
      </c>
      <c r="J968" s="33">
        <f t="shared" si="201"/>
        <v>16951.432201745833</v>
      </c>
      <c r="K968" s="4">
        <f t="shared" si="202"/>
        <v>34.61392</v>
      </c>
      <c r="L968" s="33">
        <f t="shared" si="199"/>
        <v>2437.5730355928181</v>
      </c>
      <c r="M968" s="15">
        <f t="shared" si="205"/>
        <v>11.306665788890761</v>
      </c>
      <c r="N968" s="6"/>
      <c r="O968" s="7">
        <f t="shared" si="206"/>
        <v>14.508560511396032</v>
      </c>
      <c r="P968" s="7"/>
      <c r="Q968" s="46">
        <f t="shared" si="207"/>
        <v>0.12189353128627989</v>
      </c>
      <c r="R968" s="22">
        <f t="shared" si="203"/>
        <v>1.000302301063746</v>
      </c>
      <c r="S968" s="22">
        <f t="shared" si="204"/>
        <v>10.899971960636648</v>
      </c>
      <c r="T968" s="39">
        <f t="shared" si="208"/>
        <v>0.14278648858235132</v>
      </c>
      <c r="U968" s="39">
        <f t="shared" si="209"/>
        <v>3.1342773028293358E-3</v>
      </c>
      <c r="V968" s="39">
        <f t="shared" si="210"/>
        <v>0.13965221127952199</v>
      </c>
      <c r="Y968" s="37"/>
      <c r="Z968" s="37"/>
    </row>
    <row r="969" spans="1:26">
      <c r="A969" s="1">
        <v>1951.01</v>
      </c>
      <c r="B969" s="11">
        <v>21.21</v>
      </c>
      <c r="C969" s="4">
        <v>1.4866699999999999</v>
      </c>
      <c r="D969" s="11">
        <v>2.8366699999999998</v>
      </c>
      <c r="E969" s="11">
        <v>25.4</v>
      </c>
      <c r="F969" s="4">
        <f t="shared" si="200"/>
        <v>1951.041666666594</v>
      </c>
      <c r="G969" s="22">
        <v>2.57</v>
      </c>
      <c r="H969" s="4">
        <f t="shared" si="197"/>
        <v>254.43649606299218</v>
      </c>
      <c r="I969" s="4">
        <f t="shared" si="198"/>
        <v>17.834186968503939</v>
      </c>
      <c r="J969" s="33">
        <f t="shared" si="201"/>
        <v>18022.524459698492</v>
      </c>
      <c r="K969" s="4">
        <f t="shared" si="202"/>
        <v>34.028872007874021</v>
      </c>
      <c r="L969" s="33">
        <f t="shared" si="199"/>
        <v>2410.3703186748194</v>
      </c>
      <c r="M969" s="15">
        <f t="shared" si="205"/>
        <v>11.895759839437064</v>
      </c>
      <c r="N969" s="6"/>
      <c r="O969" s="7">
        <f t="shared" si="206"/>
        <v>15.257997535425217</v>
      </c>
      <c r="P969" s="7"/>
      <c r="Q969" s="46">
        <f t="shared" si="207"/>
        <v>0.11898759156334363</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c r="A970" s="1">
        <v>1951.02</v>
      </c>
      <c r="B970" s="11">
        <v>22</v>
      </c>
      <c r="C970" s="4">
        <v>1.5033300000000001</v>
      </c>
      <c r="D970" s="11">
        <v>2.8333300000000001</v>
      </c>
      <c r="E970" s="11">
        <v>25.7</v>
      </c>
      <c r="F970" s="4">
        <f t="shared" si="200"/>
        <v>1951.1249999999272</v>
      </c>
      <c r="G970" s="22">
        <f>G969*11/12+G981*1/12</f>
        <v>2.5791666666666666</v>
      </c>
      <c r="H970" s="4">
        <f t="shared" ref="H970:H1033" si="211">B970*$E$1839/E970</f>
        <v>260.8326848249028</v>
      </c>
      <c r="I970" s="4">
        <f t="shared" ref="I970:I1033" si="212">C970*$E$1839/E970</f>
        <v>17.823527276264596</v>
      </c>
      <c r="J970" s="33">
        <f t="shared" si="201"/>
        <v>18580.794271483264</v>
      </c>
      <c r="K970" s="4">
        <f t="shared" si="202"/>
        <v>33.592048677042804</v>
      </c>
      <c r="L970" s="33">
        <f t="shared" ref="L970:L1033" si="213">K970*(J970/H970)</f>
        <v>2392.9782651464393</v>
      </c>
      <c r="M970" s="15">
        <f t="shared" si="205"/>
        <v>12.141507370682696</v>
      </c>
      <c r="N970" s="6"/>
      <c r="O970" s="7">
        <f t="shared" si="206"/>
        <v>15.565638866147722</v>
      </c>
      <c r="P970" s="7"/>
      <c r="Q970" s="46">
        <f t="shared" si="207"/>
        <v>0.11844055145727519</v>
      </c>
      <c r="R970" s="22">
        <f t="shared" si="203"/>
        <v>1.0013483256412163</v>
      </c>
      <c r="S970" s="22">
        <f t="shared" si="204"/>
        <v>10.620506880535789</v>
      </c>
      <c r="T970" s="39">
        <f t="shared" si="208"/>
        <v>0.14322931989244703</v>
      </c>
      <c r="U970" s="39">
        <f t="shared" si="209"/>
        <v>6.8820370813205134E-3</v>
      </c>
      <c r="V970" s="39">
        <f t="shared" si="210"/>
        <v>0.13634728281112651</v>
      </c>
      <c r="Y970" s="37"/>
      <c r="Z970" s="37"/>
    </row>
    <row r="971" spans="1:26">
      <c r="A971" s="1">
        <v>1951.03</v>
      </c>
      <c r="B971" s="11">
        <v>21.63</v>
      </c>
      <c r="C971" s="4">
        <v>1.52</v>
      </c>
      <c r="D971" s="11">
        <v>2.83</v>
      </c>
      <c r="E971" s="11">
        <v>25.8</v>
      </c>
      <c r="F971" s="4">
        <f t="shared" ref="F971:F1034" si="214">F970+1/12</f>
        <v>1951.2083333332605</v>
      </c>
      <c r="G971" s="22">
        <f>G969*10/12+G981*2/12</f>
        <v>2.5883333333333334</v>
      </c>
      <c r="H971" s="4">
        <f t="shared" si="211"/>
        <v>255.45197674418608</v>
      </c>
      <c r="I971" s="4">
        <f t="shared" si="212"/>
        <v>17.951317829457366</v>
      </c>
      <c r="J971" s="33">
        <f t="shared" ref="J971:J1034" si="215">J970*((H971+(I971/12))/H970)</f>
        <v>18304.057412475107</v>
      </c>
      <c r="K971" s="4">
        <f t="shared" ref="K971:K1034" si="216">D971*$E$1839/E971</f>
        <v>33.422519379844964</v>
      </c>
      <c r="L971" s="33">
        <f t="shared" si="213"/>
        <v>2394.8443124042788</v>
      </c>
      <c r="M971" s="15">
        <f t="shared" si="205"/>
        <v>11.841626487283099</v>
      </c>
      <c r="N971" s="6"/>
      <c r="O971" s="7">
        <f t="shared" si="206"/>
        <v>15.177316546374948</v>
      </c>
      <c r="P971" s="7"/>
      <c r="Q971" s="46">
        <f t="shared" si="207"/>
        <v>0.120096636801555</v>
      </c>
      <c r="R971" s="22">
        <f t="shared" ref="R971:R1034" si="217">((G971/G972+G971/1200+((1+G972/1200)^(-119))*(1-G971/G972)))</f>
        <v>1.0013563152444647</v>
      </c>
      <c r="S971" s="22">
        <f t="shared" ref="S971:S1034" si="218">S970*R970*E970/E971</f>
        <v>10.59360652343946</v>
      </c>
      <c r="T971" s="39">
        <f t="shared" si="208"/>
        <v>0.14877683835003519</v>
      </c>
      <c r="U971" s="39">
        <f t="shared" si="209"/>
        <v>7.7861420702105555E-3</v>
      </c>
      <c r="V971" s="39">
        <f t="shared" si="210"/>
        <v>0.14099069627982463</v>
      </c>
      <c r="Y971" s="37"/>
      <c r="Z971" s="37"/>
    </row>
    <row r="972" spans="1:26">
      <c r="A972" s="1">
        <v>1951.04</v>
      </c>
      <c r="B972" s="11">
        <v>21.92</v>
      </c>
      <c r="C972" s="4">
        <v>1.5333300000000001</v>
      </c>
      <c r="D972" s="11">
        <v>2.7933300000000001</v>
      </c>
      <c r="E972" s="11">
        <v>25.8</v>
      </c>
      <c r="F972" s="4">
        <f t="shared" si="214"/>
        <v>1951.2916666665938</v>
      </c>
      <c r="G972" s="22">
        <f>G969*9/12+G981*3/12</f>
        <v>2.5975000000000001</v>
      </c>
      <c r="H972" s="4">
        <f t="shared" si="211"/>
        <v>258.87689922480627</v>
      </c>
      <c r="I972" s="4">
        <f t="shared" si="212"/>
        <v>18.108746162790702</v>
      </c>
      <c r="J972" s="33">
        <f t="shared" si="215"/>
        <v>18657.595246300367</v>
      </c>
      <c r="K972" s="4">
        <f t="shared" si="216"/>
        <v>32.989443837209308</v>
      </c>
      <c r="L972" s="33">
        <f t="shared" si="213"/>
        <v>2377.592177433768</v>
      </c>
      <c r="M972" s="15">
        <f t="shared" si="205"/>
        <v>11.951097197083959</v>
      </c>
      <c r="N972" s="6"/>
      <c r="O972" s="7">
        <f t="shared" si="206"/>
        <v>15.314143757332674</v>
      </c>
      <c r="P972" s="7"/>
      <c r="Q972" s="46">
        <f t="shared" si="207"/>
        <v>0.11848676067127077</v>
      </c>
      <c r="R972" s="22">
        <f t="shared" si="217"/>
        <v>1.0013643046367939</v>
      </c>
      <c r="S972" s="22">
        <f t="shared" si="218"/>
        <v>10.607974793461059</v>
      </c>
      <c r="T972" s="39">
        <f t="shared" si="208"/>
        <v>0.14988497490877584</v>
      </c>
      <c r="U972" s="39">
        <f t="shared" si="209"/>
        <v>7.6307053128938929E-3</v>
      </c>
      <c r="V972" s="39">
        <f t="shared" si="210"/>
        <v>0.14225426959588194</v>
      </c>
      <c r="Y972" s="37"/>
      <c r="Z972" s="37"/>
    </row>
    <row r="973" spans="1:26">
      <c r="A973" s="1">
        <v>1951.05</v>
      </c>
      <c r="B973" s="11">
        <v>21.93</v>
      </c>
      <c r="C973" s="4">
        <v>1.54667</v>
      </c>
      <c r="D973" s="11">
        <v>2.7566700000000002</v>
      </c>
      <c r="E973" s="11">
        <v>25.9</v>
      </c>
      <c r="F973" s="4">
        <f t="shared" si="214"/>
        <v>1951.374999999927</v>
      </c>
      <c r="G973" s="22">
        <f>G969*8/12+G981*4/12</f>
        <v>2.6066666666666665</v>
      </c>
      <c r="H973" s="4">
        <f t="shared" si="211"/>
        <v>257.99501930501935</v>
      </c>
      <c r="I973" s="4">
        <f t="shared" si="212"/>
        <v>18.195766370656376</v>
      </c>
      <c r="J973" s="33">
        <f t="shared" si="215"/>
        <v>18703.319726859343</v>
      </c>
      <c r="K973" s="4">
        <f t="shared" si="216"/>
        <v>32.430785675675679</v>
      </c>
      <c r="L973" s="33">
        <f t="shared" si="213"/>
        <v>2351.0661373206262</v>
      </c>
      <c r="M973" s="15">
        <f t="shared" si="205"/>
        <v>11.863875406269178</v>
      </c>
      <c r="N973" s="6"/>
      <c r="O973" s="7">
        <f t="shared" si="206"/>
        <v>15.200667239383641</v>
      </c>
      <c r="P973" s="7"/>
      <c r="Q973" s="46">
        <f t="shared" si="207"/>
        <v>0.11868144406708797</v>
      </c>
      <c r="R973" s="22">
        <f t="shared" si="217"/>
        <v>1.0013722938183494</v>
      </c>
      <c r="S973" s="22">
        <f t="shared" si="218"/>
        <v>10.581433992609897</v>
      </c>
      <c r="T973" s="39">
        <f t="shared" si="208"/>
        <v>0.15104771605364542</v>
      </c>
      <c r="U973" s="39">
        <f t="shared" si="209"/>
        <v>8.781651377185451E-3</v>
      </c>
      <c r="V973" s="39">
        <f t="shared" si="210"/>
        <v>0.14226606467645997</v>
      </c>
      <c r="Y973" s="37"/>
      <c r="Z973" s="37"/>
    </row>
    <row r="974" spans="1:26">
      <c r="A974" s="1">
        <v>1951.06</v>
      </c>
      <c r="B974" s="11">
        <v>21.55</v>
      </c>
      <c r="C974" s="4">
        <v>1.56</v>
      </c>
      <c r="D974" s="11">
        <v>2.72</v>
      </c>
      <c r="E974" s="11">
        <v>25.9</v>
      </c>
      <c r="F974" s="4">
        <f t="shared" si="214"/>
        <v>1951.4583333332603</v>
      </c>
      <c r="G974" s="22">
        <f>G969*7/12+G981*5/12</f>
        <v>2.6158333333333332</v>
      </c>
      <c r="H974" s="4">
        <f t="shared" si="211"/>
        <v>253.52451737451742</v>
      </c>
      <c r="I974" s="4">
        <f t="shared" si="212"/>
        <v>18.352586872586876</v>
      </c>
      <c r="J974" s="33">
        <f t="shared" si="215"/>
        <v>18490.103587702259</v>
      </c>
      <c r="K974" s="4">
        <f t="shared" si="216"/>
        <v>31.99938223938225</v>
      </c>
      <c r="L974" s="33">
        <f t="shared" si="213"/>
        <v>2333.7856964524431</v>
      </c>
      <c r="M974" s="15">
        <f t="shared" si="205"/>
        <v>11.61566485702518</v>
      </c>
      <c r="N974" s="6"/>
      <c r="O974" s="7">
        <f t="shared" si="206"/>
        <v>14.88442918742812</v>
      </c>
      <c r="P974" s="7"/>
      <c r="Q974" s="46">
        <f t="shared" si="207"/>
        <v>0.11820658882878607</v>
      </c>
      <c r="R974" s="22">
        <f t="shared" si="217"/>
        <v>1.0013802827892759</v>
      </c>
      <c r="S974" s="22">
        <f t="shared" si="218"/>
        <v>10.595954829067228</v>
      </c>
      <c r="T974" s="39">
        <f t="shared" si="208"/>
        <v>0.15111731230023073</v>
      </c>
      <c r="U974" s="39">
        <f t="shared" si="209"/>
        <v>7.5401267013051054E-3</v>
      </c>
      <c r="V974" s="39">
        <f t="shared" si="210"/>
        <v>0.14357718559892563</v>
      </c>
      <c r="Y974" s="37"/>
      <c r="Z974" s="37"/>
    </row>
    <row r="975" spans="1:26">
      <c r="A975" s="1">
        <v>1951.07</v>
      </c>
      <c r="B975" s="11">
        <v>21.93</v>
      </c>
      <c r="C975" s="4">
        <v>1.54667</v>
      </c>
      <c r="D975" s="11">
        <v>2.65</v>
      </c>
      <c r="E975" s="11">
        <v>25.9</v>
      </c>
      <c r="F975" s="4">
        <f t="shared" si="214"/>
        <v>1951.5416666665935</v>
      </c>
      <c r="G975" s="22">
        <f>G969*6/12+G981*6/12</f>
        <v>2.625</v>
      </c>
      <c r="H975" s="4">
        <f t="shared" si="211"/>
        <v>257.99501930501935</v>
      </c>
      <c r="I975" s="4">
        <f t="shared" si="212"/>
        <v>18.195766370656376</v>
      </c>
      <c r="J975" s="33">
        <f t="shared" si="215"/>
        <v>18926.735300292799</v>
      </c>
      <c r="K975" s="4">
        <f t="shared" si="216"/>
        <v>31.175868725868728</v>
      </c>
      <c r="L975" s="33">
        <f t="shared" si="213"/>
        <v>2287.0883969802057</v>
      </c>
      <c r="M975" s="15">
        <f t="shared" si="205"/>
        <v>11.778190092457809</v>
      </c>
      <c r="N975" s="6"/>
      <c r="O975" s="7">
        <f t="shared" si="206"/>
        <v>15.093562700583249</v>
      </c>
      <c r="P975" s="7"/>
      <c r="Q975" s="46">
        <f t="shared" si="207"/>
        <v>0.11692697213559157</v>
      </c>
      <c r="R975" s="22">
        <f t="shared" si="217"/>
        <v>1.0013882715497184</v>
      </c>
      <c r="S975" s="22">
        <f t="shared" si="218"/>
        <v>10.610580243153734</v>
      </c>
      <c r="T975" s="39">
        <f t="shared" si="208"/>
        <v>0.14763473071608324</v>
      </c>
      <c r="U975" s="39">
        <f t="shared" si="209"/>
        <v>6.7226196291811924E-3</v>
      </c>
      <c r="V975" s="39">
        <f t="shared" si="210"/>
        <v>0.14091211108690205</v>
      </c>
      <c r="Y975" s="37"/>
      <c r="Z975" s="37"/>
    </row>
    <row r="976" spans="1:26">
      <c r="A976" s="1">
        <v>1951.08</v>
      </c>
      <c r="B976" s="11">
        <v>22.89</v>
      </c>
      <c r="C976" s="4">
        <v>1.5333300000000001</v>
      </c>
      <c r="D976" s="11">
        <v>2.58</v>
      </c>
      <c r="E976" s="11">
        <v>25.9</v>
      </c>
      <c r="F976" s="4">
        <f t="shared" si="214"/>
        <v>1951.6249999999268</v>
      </c>
      <c r="G976" s="22">
        <f>G969*5/12+G981*7/12</f>
        <v>2.6341666666666668</v>
      </c>
      <c r="H976" s="4">
        <f t="shared" si="211"/>
        <v>269.28891891891897</v>
      </c>
      <c r="I976" s="4">
        <f t="shared" si="212"/>
        <v>18.038828223938228</v>
      </c>
      <c r="J976" s="33">
        <f t="shared" si="215"/>
        <v>19865.544092272474</v>
      </c>
      <c r="K976" s="4">
        <f t="shared" si="216"/>
        <v>30.352355212355217</v>
      </c>
      <c r="L976" s="33">
        <f t="shared" si="213"/>
        <v>2239.1045765864128</v>
      </c>
      <c r="M976" s="15">
        <f t="shared" si="205"/>
        <v>12.256989084145143</v>
      </c>
      <c r="N976" s="6"/>
      <c r="O976" s="7">
        <f t="shared" si="206"/>
        <v>15.703908734990359</v>
      </c>
      <c r="P976" s="7"/>
      <c r="Q976" s="46">
        <f t="shared" si="207"/>
        <v>0.11208956621321098</v>
      </c>
      <c r="R976" s="22">
        <f t="shared" si="217"/>
        <v>1.0013962600998219</v>
      </c>
      <c r="S976" s="22">
        <f t="shared" si="218"/>
        <v>10.62531060983131</v>
      </c>
      <c r="T976" s="39">
        <f t="shared" si="208"/>
        <v>0.14678659041690234</v>
      </c>
      <c r="U976" s="39">
        <f t="shared" si="209"/>
        <v>6.2601561553314866E-3</v>
      </c>
      <c r="V976" s="39">
        <f t="shared" si="210"/>
        <v>0.14052643426157085</v>
      </c>
      <c r="Y976" s="37"/>
      <c r="Z976" s="37"/>
    </row>
    <row r="977" spans="1:26">
      <c r="A977" s="1">
        <v>1951.09</v>
      </c>
      <c r="B977" s="11">
        <v>23.48</v>
      </c>
      <c r="C977" s="4">
        <v>1.52</v>
      </c>
      <c r="D977" s="11">
        <v>2.5099999999999998</v>
      </c>
      <c r="E977" s="11">
        <v>26.1</v>
      </c>
      <c r="F977" s="4">
        <f t="shared" si="214"/>
        <v>1951.70833333326</v>
      </c>
      <c r="G977" s="22">
        <f>G969*4/12+G981*8/12</f>
        <v>2.6433333333333335</v>
      </c>
      <c r="H977" s="4">
        <f t="shared" si="211"/>
        <v>274.11325670498087</v>
      </c>
      <c r="I977" s="4">
        <f t="shared" si="212"/>
        <v>17.744980842911879</v>
      </c>
      <c r="J977" s="33">
        <f t="shared" si="215"/>
        <v>20330.525113847099</v>
      </c>
      <c r="K977" s="4">
        <f t="shared" si="216"/>
        <v>29.302567049808427</v>
      </c>
      <c r="L977" s="33">
        <f t="shared" si="213"/>
        <v>2173.3227442826324</v>
      </c>
      <c r="M977" s="15">
        <f t="shared" si="205"/>
        <v>12.44495315715004</v>
      </c>
      <c r="N977" s="6"/>
      <c r="O977" s="7">
        <f t="shared" si="206"/>
        <v>15.939525555027883</v>
      </c>
      <c r="P977" s="7"/>
      <c r="Q977" s="46">
        <f t="shared" si="207"/>
        <v>0.1101696347260776</v>
      </c>
      <c r="R977" s="22">
        <f t="shared" si="217"/>
        <v>1.0014042484397307</v>
      </c>
      <c r="S977" s="22">
        <f t="shared" si="218"/>
        <v>10.558612618907141</v>
      </c>
      <c r="T977" s="39">
        <f t="shared" si="208"/>
        <v>0.14313427035559556</v>
      </c>
      <c r="U977" s="39">
        <f t="shared" si="209"/>
        <v>7.3878298918934604E-3</v>
      </c>
      <c r="V977" s="39">
        <f t="shared" si="210"/>
        <v>0.1357464404637021</v>
      </c>
      <c r="Y977" s="37"/>
      <c r="Z977" s="37"/>
    </row>
    <row r="978" spans="1:26">
      <c r="A978" s="1">
        <v>1951.1</v>
      </c>
      <c r="B978" s="11">
        <v>23.36</v>
      </c>
      <c r="C978" s="4">
        <v>1.48333</v>
      </c>
      <c r="D978" s="11">
        <v>2.4866700000000002</v>
      </c>
      <c r="E978" s="11">
        <v>26.2</v>
      </c>
      <c r="F978" s="4">
        <f t="shared" si="214"/>
        <v>1951.7916666665933</v>
      </c>
      <c r="G978" s="22">
        <f>G969*3/12+G981*9/12</f>
        <v>2.6525000000000003</v>
      </c>
      <c r="H978" s="4">
        <f t="shared" si="211"/>
        <v>271.67145038167945</v>
      </c>
      <c r="I978" s="4">
        <f t="shared" si="212"/>
        <v>17.250788206106876</v>
      </c>
      <c r="J978" s="33">
        <f t="shared" si="215"/>
        <v>20256.04225305338</v>
      </c>
      <c r="K978" s="4">
        <f t="shared" si="216"/>
        <v>28.919402633587794</v>
      </c>
      <c r="L978" s="33">
        <f t="shared" si="213"/>
        <v>2156.2539635873395</v>
      </c>
      <c r="M978" s="15">
        <f t="shared" si="205"/>
        <v>12.309457904118698</v>
      </c>
      <c r="N978" s="6"/>
      <c r="O978" s="7">
        <f t="shared" si="206"/>
        <v>15.760621840301779</v>
      </c>
      <c r="P978" s="7"/>
      <c r="Q978" s="46">
        <f t="shared" si="207"/>
        <v>0.10997701425032108</v>
      </c>
      <c r="R978" s="22">
        <f t="shared" si="217"/>
        <v>1.0014122365695901</v>
      </c>
      <c r="S978" s="22">
        <f t="shared" si="218"/>
        <v>10.533082894759442</v>
      </c>
      <c r="T978" s="39">
        <f t="shared" si="208"/>
        <v>0.14508335709556119</v>
      </c>
      <c r="U978" s="39">
        <f t="shared" si="209"/>
        <v>8.4589532722063598E-3</v>
      </c>
      <c r="V978" s="39">
        <f t="shared" si="210"/>
        <v>0.13662440382335483</v>
      </c>
      <c r="Y978" s="37"/>
      <c r="Z978" s="37"/>
    </row>
    <row r="979" spans="1:26">
      <c r="A979" s="1">
        <v>1951.11</v>
      </c>
      <c r="B979" s="11">
        <v>22.71</v>
      </c>
      <c r="C979" s="4">
        <v>1.4466699999999999</v>
      </c>
      <c r="D979" s="11">
        <v>2.46333</v>
      </c>
      <c r="E979" s="11">
        <v>26.4</v>
      </c>
      <c r="F979" s="4">
        <f t="shared" si="214"/>
        <v>1951.8749999999266</v>
      </c>
      <c r="G979" s="22">
        <f>G969*2/12+G981*10/12</f>
        <v>2.6616666666666666</v>
      </c>
      <c r="H979" s="4">
        <f t="shared" si="211"/>
        <v>262.11125000000004</v>
      </c>
      <c r="I979" s="4">
        <f t="shared" si="212"/>
        <v>16.69698291666667</v>
      </c>
      <c r="J979" s="33">
        <f t="shared" si="215"/>
        <v>19646.971050718319</v>
      </c>
      <c r="K979" s="4">
        <f t="shared" si="216"/>
        <v>28.430933750000005</v>
      </c>
      <c r="L979" s="33">
        <f t="shared" si="213"/>
        <v>2131.0864464273868</v>
      </c>
      <c r="M979" s="15">
        <f t="shared" si="205"/>
        <v>11.852030617771048</v>
      </c>
      <c r="N979" s="6"/>
      <c r="O979" s="7">
        <f t="shared" si="206"/>
        <v>15.171743623530059</v>
      </c>
      <c r="P979" s="7"/>
      <c r="Q979" s="46">
        <f t="shared" si="207"/>
        <v>0.11313575035964313</v>
      </c>
      <c r="R979" s="22">
        <f t="shared" si="217"/>
        <v>1.0014202244895438</v>
      </c>
      <c r="S979" s="22">
        <f t="shared" si="218"/>
        <v>10.468049326132022</v>
      </c>
      <c r="T979" s="39">
        <f t="shared" si="208"/>
        <v>0.15395418157099638</v>
      </c>
      <c r="U979" s="39">
        <f t="shared" si="209"/>
        <v>9.2477892887670166E-3</v>
      </c>
      <c r="V979" s="39">
        <f t="shared" si="210"/>
        <v>0.14470639228222937</v>
      </c>
      <c r="Y979" s="37"/>
      <c r="Z979" s="37"/>
    </row>
    <row r="980" spans="1:26">
      <c r="A980" s="1">
        <v>1951.12</v>
      </c>
      <c r="B980" s="11">
        <v>23.41</v>
      </c>
      <c r="C980" s="4">
        <v>1.41</v>
      </c>
      <c r="D980" s="11">
        <v>2.44</v>
      </c>
      <c r="E980" s="11">
        <v>26.5</v>
      </c>
      <c r="F980" s="4">
        <f t="shared" si="214"/>
        <v>1951.9583333332598</v>
      </c>
      <c r="G980" s="22">
        <f>G969*1/12+G981*11/12</f>
        <v>2.6708333333333334</v>
      </c>
      <c r="H980" s="4">
        <f t="shared" si="211"/>
        <v>269.1708301886793</v>
      </c>
      <c r="I980" s="4">
        <f t="shared" si="212"/>
        <v>16.212339622641512</v>
      </c>
      <c r="J980" s="33">
        <f t="shared" si="215"/>
        <v>20277.401761086825</v>
      </c>
      <c r="K980" s="4">
        <f t="shared" si="216"/>
        <v>28.055396226415098</v>
      </c>
      <c r="L980" s="33">
        <f t="shared" si="213"/>
        <v>2113.4925372512539</v>
      </c>
      <c r="M980" s="15">
        <f t="shared" si="205"/>
        <v>12.147072568106788</v>
      </c>
      <c r="N980" s="6"/>
      <c r="O980" s="7">
        <f t="shared" si="206"/>
        <v>15.543321334370381</v>
      </c>
      <c r="P980" s="7"/>
      <c r="Q980" s="46">
        <f t="shared" si="207"/>
        <v>0.11071067066355048</v>
      </c>
      <c r="R980" s="22">
        <f t="shared" si="217"/>
        <v>1.0014282121997367</v>
      </c>
      <c r="S980" s="22">
        <f t="shared" si="218"/>
        <v>10.443358131402585</v>
      </c>
      <c r="T980" s="39">
        <f t="shared" si="208"/>
        <v>0.15164884280455149</v>
      </c>
      <c r="U980" s="39">
        <f t="shared" si="209"/>
        <v>8.828135503802681E-3</v>
      </c>
      <c r="V980" s="39">
        <f t="shared" si="210"/>
        <v>0.14282070730074881</v>
      </c>
      <c r="Y980" s="37"/>
      <c r="Z980" s="37"/>
    </row>
    <row r="981" spans="1:26">
      <c r="A981" s="1">
        <v>1952.01</v>
      </c>
      <c r="B981" s="11">
        <v>24.19</v>
      </c>
      <c r="C981" s="4">
        <v>1.41333</v>
      </c>
      <c r="D981" s="11">
        <v>2.4266700000000001</v>
      </c>
      <c r="E981" s="11">
        <v>26.5</v>
      </c>
      <c r="F981" s="4">
        <f t="shared" si="214"/>
        <v>1952.0416666665931</v>
      </c>
      <c r="G981" s="22">
        <v>2.68</v>
      </c>
      <c r="H981" s="4">
        <f t="shared" si="211"/>
        <v>278.13935849056605</v>
      </c>
      <c r="I981" s="4">
        <f t="shared" si="212"/>
        <v>16.250628339622644</v>
      </c>
      <c r="J981" s="33">
        <f t="shared" si="215"/>
        <v>21055.043583366365</v>
      </c>
      <c r="K981" s="4">
        <f t="shared" si="216"/>
        <v>27.902126377358496</v>
      </c>
      <c r="L981" s="33">
        <f t="shared" si="213"/>
        <v>2112.1803477655089</v>
      </c>
      <c r="M981" s="15">
        <f t="shared" si="205"/>
        <v>12.527059748172302</v>
      </c>
      <c r="N981" s="6"/>
      <c r="O981" s="7">
        <f t="shared" si="206"/>
        <v>16.02245008652185</v>
      </c>
      <c r="P981" s="7"/>
      <c r="Q981" s="46">
        <f t="shared" si="207"/>
        <v>0.10676999643852494</v>
      </c>
      <c r="R981" s="22">
        <f t="shared" si="217"/>
        <v>1.0011465057191369</v>
      </c>
      <c r="S981" s="22">
        <f t="shared" si="218"/>
        <v>10.458273462892073</v>
      </c>
      <c r="T981" s="39">
        <f t="shared" si="208"/>
        <v>0.14325882803119727</v>
      </c>
      <c r="U981" s="39">
        <f t="shared" si="209"/>
        <v>8.8609925335680906E-3</v>
      </c>
      <c r="V981" s="39">
        <f t="shared" si="210"/>
        <v>0.13439783549762918</v>
      </c>
      <c r="Y981" s="37"/>
      <c r="Z981" s="37"/>
    </row>
    <row r="982" spans="1:26">
      <c r="A982" s="1">
        <v>1952.02</v>
      </c>
      <c r="B982" s="11">
        <v>23.75</v>
      </c>
      <c r="C982" s="4">
        <v>1.4166700000000001</v>
      </c>
      <c r="D982" s="11">
        <v>2.4133300000000002</v>
      </c>
      <c r="E982" s="11">
        <v>26.3</v>
      </c>
      <c r="F982" s="4">
        <f t="shared" si="214"/>
        <v>1952.1249999999263</v>
      </c>
      <c r="G982" s="22">
        <f>G981*11/12+G993*1/12</f>
        <v>2.6924999999999999</v>
      </c>
      <c r="H982" s="4">
        <f t="shared" si="211"/>
        <v>275.15684410646389</v>
      </c>
      <c r="I982" s="4">
        <f t="shared" si="212"/>
        <v>16.412903003802285</v>
      </c>
      <c r="J982" s="33">
        <f t="shared" si="215"/>
        <v>20932.805922156123</v>
      </c>
      <c r="K982" s="4">
        <f t="shared" si="216"/>
        <v>27.9597585931559</v>
      </c>
      <c r="L982" s="33">
        <f t="shared" si="213"/>
        <v>2127.0639375207179</v>
      </c>
      <c r="M982" s="15">
        <f t="shared" si="205"/>
        <v>12.364119350461099</v>
      </c>
      <c r="N982" s="6"/>
      <c r="O982" s="7">
        <f t="shared" si="206"/>
        <v>15.811036351158721</v>
      </c>
      <c r="P982" s="7"/>
      <c r="Q982" s="46">
        <f t="shared" si="207"/>
        <v>0.10623068016404308</v>
      </c>
      <c r="R982" s="22">
        <f t="shared" si="217"/>
        <v>1.0011575700288213</v>
      </c>
      <c r="S982" s="22">
        <f t="shared" si="218"/>
        <v>10.549885712189498</v>
      </c>
      <c r="T982" s="39">
        <f t="shared" si="208"/>
        <v>0.14571003576095753</v>
      </c>
      <c r="U982" s="39">
        <f t="shared" si="209"/>
        <v>8.3155840013979798E-3</v>
      </c>
      <c r="V982" s="39">
        <f t="shared" si="210"/>
        <v>0.13739445175955955</v>
      </c>
      <c r="Y982" s="37"/>
      <c r="Z982" s="37"/>
    </row>
    <row r="983" spans="1:26">
      <c r="A983" s="1">
        <v>1952.03</v>
      </c>
      <c r="B983" s="11">
        <v>23.81</v>
      </c>
      <c r="C983" s="4">
        <v>1.42</v>
      </c>
      <c r="D983" s="11">
        <v>2.4</v>
      </c>
      <c r="E983" s="11">
        <v>26.3</v>
      </c>
      <c r="F983" s="4">
        <f t="shared" si="214"/>
        <v>1952.2083333332596</v>
      </c>
      <c r="G983" s="22">
        <f>G981*10/12+G993*2/12</f>
        <v>2.7050000000000001</v>
      </c>
      <c r="H983" s="4">
        <f t="shared" si="211"/>
        <v>275.85197718631184</v>
      </c>
      <c r="I983" s="4">
        <f t="shared" si="212"/>
        <v>16.451482889733843</v>
      </c>
      <c r="J983" s="33">
        <f t="shared" si="215"/>
        <v>21089.985587676878</v>
      </c>
      <c r="K983" s="4">
        <f t="shared" si="216"/>
        <v>27.805323193916351</v>
      </c>
      <c r="L983" s="33">
        <f t="shared" si="213"/>
        <v>2125.8280306772158</v>
      </c>
      <c r="M983" s="15">
        <f t="shared" si="205"/>
        <v>12.362339087390374</v>
      </c>
      <c r="N983" s="6"/>
      <c r="O983" s="7">
        <f t="shared" si="206"/>
        <v>15.807510372330906</v>
      </c>
      <c r="P983" s="7"/>
      <c r="Q983" s="46">
        <f t="shared" si="207"/>
        <v>0.10479452379456067</v>
      </c>
      <c r="R983" s="22">
        <f t="shared" si="217"/>
        <v>1.0011686338079795</v>
      </c>
      <c r="S983" s="22">
        <f t="shared" si="218"/>
        <v>10.562097943697419</v>
      </c>
      <c r="T983" s="39">
        <f t="shared" si="208"/>
        <v>0.14524397333257699</v>
      </c>
      <c r="U983" s="39">
        <f t="shared" si="209"/>
        <v>9.4410371053383901E-3</v>
      </c>
      <c r="V983" s="39">
        <f t="shared" si="210"/>
        <v>0.1358029362272386</v>
      </c>
      <c r="Y983" s="37"/>
      <c r="Z983" s="37"/>
    </row>
    <row r="984" spans="1:26">
      <c r="A984" s="1">
        <v>1952.04</v>
      </c>
      <c r="B984" s="11">
        <v>23.74</v>
      </c>
      <c r="C984" s="4">
        <v>1.43</v>
      </c>
      <c r="D984" s="11">
        <v>2.38</v>
      </c>
      <c r="E984" s="11">
        <v>26.4</v>
      </c>
      <c r="F984" s="4">
        <f t="shared" si="214"/>
        <v>1952.2916666665928</v>
      </c>
      <c r="G984" s="22">
        <f>G981*9/12+G993*3/12</f>
        <v>2.7175000000000002</v>
      </c>
      <c r="H984" s="4">
        <f t="shared" si="211"/>
        <v>273.99916666666672</v>
      </c>
      <c r="I984" s="4">
        <f t="shared" si="212"/>
        <v>16.504583333333336</v>
      </c>
      <c r="J984" s="33">
        <f t="shared" si="215"/>
        <v>21053.484265943276</v>
      </c>
      <c r="K984" s="4">
        <f t="shared" si="216"/>
        <v>27.46916666666667</v>
      </c>
      <c r="L984" s="33">
        <f t="shared" si="213"/>
        <v>2110.6694419943133</v>
      </c>
      <c r="M984" s="15">
        <f t="shared" si="205"/>
        <v>12.24272868326689</v>
      </c>
      <c r="N984" s="6"/>
      <c r="O984" s="7">
        <f t="shared" si="206"/>
        <v>15.656398613772161</v>
      </c>
      <c r="P984" s="7"/>
      <c r="Q984" s="46">
        <f t="shared" si="207"/>
        <v>0.10520389396216306</v>
      </c>
      <c r="R984" s="22">
        <f t="shared" si="217"/>
        <v>1.001179697057109</v>
      </c>
      <c r="S984" s="22">
        <f t="shared" si="218"/>
        <v>10.534386467042019</v>
      </c>
      <c r="T984" s="39">
        <f t="shared" si="208"/>
        <v>0.14164576936372142</v>
      </c>
      <c r="U984" s="39">
        <f t="shared" si="209"/>
        <v>1.0445045030661237E-2</v>
      </c>
      <c r="V984" s="39">
        <f t="shared" si="210"/>
        <v>0.13120072433306018</v>
      </c>
      <c r="Y984" s="37"/>
      <c r="Z984" s="37"/>
    </row>
    <row r="985" spans="1:26">
      <c r="A985" s="1">
        <v>1952.05</v>
      </c>
      <c r="B985" s="11">
        <v>23.73</v>
      </c>
      <c r="C985" s="4">
        <v>1.44</v>
      </c>
      <c r="D985" s="11">
        <v>2.36</v>
      </c>
      <c r="E985" s="11">
        <v>26.4</v>
      </c>
      <c r="F985" s="4">
        <f t="shared" si="214"/>
        <v>1952.3749999999261</v>
      </c>
      <c r="G985" s="22">
        <f>G981*8/12+G993*4/12</f>
        <v>2.7300000000000004</v>
      </c>
      <c r="H985" s="4">
        <f t="shared" si="211"/>
        <v>273.88375000000002</v>
      </c>
      <c r="I985" s="4">
        <f t="shared" si="212"/>
        <v>16.62</v>
      </c>
      <c r="J985" s="33">
        <f t="shared" si="215"/>
        <v>21151.036214943011</v>
      </c>
      <c r="K985" s="4">
        <f t="shared" si="216"/>
        <v>27.238333333333337</v>
      </c>
      <c r="L985" s="33">
        <f t="shared" si="213"/>
        <v>2103.51645458346</v>
      </c>
      <c r="M985" s="15">
        <f t="shared" si="205"/>
        <v>12.20047876194584</v>
      </c>
      <c r="N985" s="6"/>
      <c r="O985" s="7">
        <f t="shared" si="206"/>
        <v>15.606497043627142</v>
      </c>
      <c r="P985" s="7"/>
      <c r="Q985" s="46">
        <f t="shared" si="207"/>
        <v>0.10406537969125468</v>
      </c>
      <c r="R985" s="22">
        <f t="shared" si="217"/>
        <v>1.0011907597767067</v>
      </c>
      <c r="S985" s="22">
        <f t="shared" si="218"/>
        <v>10.546813851755637</v>
      </c>
      <c r="T985" s="39">
        <f t="shared" si="208"/>
        <v>0.13264227614081658</v>
      </c>
      <c r="U985" s="39">
        <f t="shared" si="209"/>
        <v>1.0399912592592209E-2</v>
      </c>
      <c r="V985" s="39">
        <f t="shared" si="210"/>
        <v>0.12224236354822438</v>
      </c>
      <c r="Y985" s="37"/>
      <c r="Z985" s="37"/>
    </row>
    <row r="986" spans="1:26">
      <c r="A986" s="1">
        <v>1952.06</v>
      </c>
      <c r="B986" s="11">
        <v>24.38</v>
      </c>
      <c r="C986" s="4">
        <v>1.45</v>
      </c>
      <c r="D986" s="11">
        <v>2.34</v>
      </c>
      <c r="E986" s="11">
        <v>26.5</v>
      </c>
      <c r="F986" s="4">
        <f t="shared" si="214"/>
        <v>1952.4583333332594</v>
      </c>
      <c r="G986" s="22">
        <f>G981*7/12+G993*5/12</f>
        <v>2.7425000000000002</v>
      </c>
      <c r="H986" s="4">
        <f t="shared" si="211"/>
        <v>280.32400000000007</v>
      </c>
      <c r="I986" s="4">
        <f t="shared" si="212"/>
        <v>16.672264150943398</v>
      </c>
      <c r="J986" s="33">
        <f t="shared" si="215"/>
        <v>21755.687882740374</v>
      </c>
      <c r="K986" s="4">
        <f t="shared" si="216"/>
        <v>26.90558490566038</v>
      </c>
      <c r="L986" s="33">
        <f t="shared" si="213"/>
        <v>2088.1177049061721</v>
      </c>
      <c r="M986" s="15">
        <f t="shared" si="205"/>
        <v>12.447881581789376</v>
      </c>
      <c r="N986" s="6"/>
      <c r="O986" s="7">
        <f t="shared" si="206"/>
        <v>15.927302555632711</v>
      </c>
      <c r="P986" s="7"/>
      <c r="Q986" s="46">
        <f t="shared" si="207"/>
        <v>0.10270816211925096</v>
      </c>
      <c r="R986" s="22">
        <f t="shared" si="217"/>
        <v>1.0012018219672691</v>
      </c>
      <c r="S986" s="22">
        <f t="shared" si="218"/>
        <v>10.519525884506256</v>
      </c>
      <c r="T986" s="39">
        <f t="shared" si="208"/>
        <v>0.11585099976510493</v>
      </c>
      <c r="U986" s="39">
        <f t="shared" si="209"/>
        <v>1.0655772250651063E-2</v>
      </c>
      <c r="V986" s="39">
        <f t="shared" si="210"/>
        <v>0.10519522751445387</v>
      </c>
      <c r="Y986" s="37"/>
      <c r="Z986" s="37"/>
    </row>
    <row r="987" spans="1:26">
      <c r="A987" s="1">
        <v>1952.07</v>
      </c>
      <c r="B987" s="11">
        <v>25.08</v>
      </c>
      <c r="C987" s="4">
        <v>1.45</v>
      </c>
      <c r="D987" s="11">
        <v>2.34667</v>
      </c>
      <c r="E987" s="11">
        <v>26.7</v>
      </c>
      <c r="F987" s="4">
        <f t="shared" si="214"/>
        <v>1952.5416666665926</v>
      </c>
      <c r="G987" s="22">
        <f>G981*6/12+G993*6/12</f>
        <v>2.7549999999999999</v>
      </c>
      <c r="H987" s="4">
        <f t="shared" si="211"/>
        <v>286.21258426966295</v>
      </c>
      <c r="I987" s="4">
        <f t="shared" si="212"/>
        <v>16.547378277153559</v>
      </c>
      <c r="J987" s="33">
        <f t="shared" si="215"/>
        <v>22319.714394437378</v>
      </c>
      <c r="K987" s="4">
        <f t="shared" si="216"/>
        <v>26.780162883895137</v>
      </c>
      <c r="L987" s="33">
        <f t="shared" si="213"/>
        <v>2088.3972957733004</v>
      </c>
      <c r="M987" s="15">
        <f t="shared" si="205"/>
        <v>12.669112889622488</v>
      </c>
      <c r="N987" s="6"/>
      <c r="O987" s="7">
        <f t="shared" si="206"/>
        <v>16.214043524370478</v>
      </c>
      <c r="P987" s="7"/>
      <c r="Q987" s="46">
        <f t="shared" si="207"/>
        <v>0.10132758807191533</v>
      </c>
      <c r="R987" s="22">
        <f t="shared" si="217"/>
        <v>1.0012128836292919</v>
      </c>
      <c r="S987" s="22">
        <f t="shared" si="218"/>
        <v>10.453275833995772</v>
      </c>
      <c r="T987" s="39">
        <f t="shared" si="208"/>
        <v>0.11561890159498667</v>
      </c>
      <c r="U987" s="39">
        <f t="shared" si="209"/>
        <v>1.0462454893415352E-2</v>
      </c>
      <c r="V987" s="39">
        <f t="shared" si="210"/>
        <v>0.10515644670157132</v>
      </c>
      <c r="Y987" s="37"/>
      <c r="Z987" s="37"/>
    </row>
    <row r="988" spans="1:26">
      <c r="A988" s="1">
        <v>1952.08</v>
      </c>
      <c r="B988" s="11">
        <v>25.18</v>
      </c>
      <c r="C988" s="4">
        <v>1.45</v>
      </c>
      <c r="D988" s="11">
        <v>2.3533300000000001</v>
      </c>
      <c r="E988" s="11">
        <v>26.7</v>
      </c>
      <c r="F988" s="4">
        <f t="shared" si="214"/>
        <v>1952.6249999999259</v>
      </c>
      <c r="G988" s="22">
        <f>G981*5/12+G993*7/12</f>
        <v>2.7675000000000001</v>
      </c>
      <c r="H988" s="4">
        <f t="shared" si="211"/>
        <v>287.35378277153563</v>
      </c>
      <c r="I988" s="4">
        <f t="shared" si="212"/>
        <v>16.547378277153559</v>
      </c>
      <c r="J988" s="33">
        <f t="shared" si="215"/>
        <v>22516.242980114079</v>
      </c>
      <c r="K988" s="4">
        <f t="shared" si="216"/>
        <v>26.856166704119858</v>
      </c>
      <c r="L988" s="33">
        <f t="shared" si="213"/>
        <v>2104.3745072435213</v>
      </c>
      <c r="M988" s="15">
        <f t="shared" si="205"/>
        <v>12.67837823632863</v>
      </c>
      <c r="N988" s="6"/>
      <c r="O988" s="7">
        <f t="shared" si="206"/>
        <v>16.230371537881862</v>
      </c>
      <c r="P988" s="7"/>
      <c r="Q988" s="46">
        <f t="shared" si="207"/>
        <v>0.10050683182892757</v>
      </c>
      <c r="R988" s="22">
        <f t="shared" si="217"/>
        <v>1.0012239447632705</v>
      </c>
      <c r="S988" s="22">
        <f t="shared" si="218"/>
        <v>10.465954441127298</v>
      </c>
      <c r="T988" s="39">
        <f t="shared" si="208"/>
        <v>0.11796698552138096</v>
      </c>
      <c r="U988" s="39">
        <f t="shared" si="209"/>
        <v>1.0924094572742238E-2</v>
      </c>
      <c r="V988" s="39">
        <f t="shared" si="210"/>
        <v>0.10704289094863872</v>
      </c>
      <c r="Y988" s="37"/>
      <c r="Z988" s="37"/>
    </row>
    <row r="989" spans="1:26">
      <c r="A989" s="1">
        <v>1952.09</v>
      </c>
      <c r="B989" s="11">
        <v>24.78</v>
      </c>
      <c r="C989" s="4">
        <v>1.45</v>
      </c>
      <c r="D989" s="11">
        <v>2.36</v>
      </c>
      <c r="E989" s="11">
        <v>26.7</v>
      </c>
      <c r="F989" s="4">
        <f t="shared" si="214"/>
        <v>1952.7083333332591</v>
      </c>
      <c r="G989" s="22">
        <f>G981*4/12+G993*8/12</f>
        <v>2.7800000000000002</v>
      </c>
      <c r="H989" s="4">
        <f t="shared" si="211"/>
        <v>282.78898876404497</v>
      </c>
      <c r="I989" s="4">
        <f t="shared" si="212"/>
        <v>16.547378277153559</v>
      </c>
      <c r="J989" s="33">
        <f t="shared" si="215"/>
        <v>22266.608965077732</v>
      </c>
      <c r="K989" s="4">
        <f t="shared" si="216"/>
        <v>26.932284644194763</v>
      </c>
      <c r="L989" s="33">
        <f t="shared" si="213"/>
        <v>2120.6294252454986</v>
      </c>
      <c r="M989" s="15">
        <f t="shared" si="205"/>
        <v>12.434678020425514</v>
      </c>
      <c r="N989" s="6"/>
      <c r="O989" s="7">
        <f t="shared" si="206"/>
        <v>15.924746204626699</v>
      </c>
      <c r="P989" s="7"/>
      <c r="Q989" s="46">
        <f t="shared" si="207"/>
        <v>0.10192764735731105</v>
      </c>
      <c r="R989" s="22">
        <f t="shared" si="217"/>
        <v>1.0012350053697001</v>
      </c>
      <c r="S989" s="22">
        <f t="shared" si="218"/>
        <v>10.478764191258142</v>
      </c>
      <c r="T989" s="39">
        <f t="shared" si="208"/>
        <v>0.11818079993906472</v>
      </c>
      <c r="U989" s="39">
        <f t="shared" si="209"/>
        <v>1.0802092132257357E-2</v>
      </c>
      <c r="V989" s="39">
        <f t="shared" si="210"/>
        <v>0.10737870780680736</v>
      </c>
      <c r="Y989" s="37"/>
      <c r="Z989" s="37"/>
    </row>
    <row r="990" spans="1:26">
      <c r="A990" s="1">
        <v>1952.1</v>
      </c>
      <c r="B990" s="11">
        <v>24.26</v>
      </c>
      <c r="C990" s="4">
        <v>1.4366699999999999</v>
      </c>
      <c r="D990" s="11">
        <v>2.3733300000000002</v>
      </c>
      <c r="E990" s="11">
        <v>26.7</v>
      </c>
      <c r="F990" s="4">
        <f t="shared" si="214"/>
        <v>1952.7916666665924</v>
      </c>
      <c r="G990" s="22">
        <f>G981*3/12+G993*9/12</f>
        <v>2.7925</v>
      </c>
      <c r="H990" s="4">
        <f t="shared" si="211"/>
        <v>276.85475655430719</v>
      </c>
      <c r="I990" s="4">
        <f t="shared" si="212"/>
        <v>16.395256516853934</v>
      </c>
      <c r="J990" s="33">
        <f t="shared" si="215"/>
        <v>21906.930895262605</v>
      </c>
      <c r="K990" s="4">
        <f t="shared" si="216"/>
        <v>27.084406404494391</v>
      </c>
      <c r="L990" s="33">
        <f t="shared" si="213"/>
        <v>2143.1317519230665</v>
      </c>
      <c r="M990" s="15">
        <f t="shared" si="205"/>
        <v>12.131183558686876</v>
      </c>
      <c r="N990" s="6"/>
      <c r="O990" s="7">
        <f t="shared" si="206"/>
        <v>15.543695751343822</v>
      </c>
      <c r="P990" s="7"/>
      <c r="Q990" s="46">
        <f t="shared" si="207"/>
        <v>0.10255109844602084</v>
      </c>
      <c r="R990" s="22">
        <f t="shared" si="217"/>
        <v>1.0012460654490749</v>
      </c>
      <c r="S990" s="22">
        <f t="shared" si="218"/>
        <v>10.491705521302167</v>
      </c>
      <c r="T990" s="39">
        <f t="shared" si="208"/>
        <v>0.1167650406446632</v>
      </c>
      <c r="U990" s="39">
        <f t="shared" si="209"/>
        <v>1.1424521576314461E-2</v>
      </c>
      <c r="V990" s="39">
        <f t="shared" si="210"/>
        <v>0.10534051906834874</v>
      </c>
      <c r="Y990" s="37"/>
      <c r="Z990" s="37"/>
    </row>
    <row r="991" spans="1:26">
      <c r="A991" s="1">
        <v>1952.11</v>
      </c>
      <c r="B991" s="11">
        <v>25.03</v>
      </c>
      <c r="C991" s="4">
        <v>1.42333</v>
      </c>
      <c r="D991" s="11">
        <v>2.3866700000000001</v>
      </c>
      <c r="E991" s="11">
        <v>26.7</v>
      </c>
      <c r="F991" s="4">
        <f t="shared" si="214"/>
        <v>1952.8749999999256</v>
      </c>
      <c r="G991" s="22">
        <f>G981*2/12+G993*10/12</f>
        <v>2.8050000000000002</v>
      </c>
      <c r="H991" s="4">
        <f t="shared" si="211"/>
        <v>285.64198501872664</v>
      </c>
      <c r="I991" s="4">
        <f t="shared" si="212"/>
        <v>16.243020636704124</v>
      </c>
      <c r="J991" s="33">
        <f t="shared" si="215"/>
        <v>22709.352004851022</v>
      </c>
      <c r="K991" s="4">
        <f t="shared" si="216"/>
        <v>27.236642284644198</v>
      </c>
      <c r="L991" s="33">
        <f t="shared" si="213"/>
        <v>2165.3906971401434</v>
      </c>
      <c r="M991" s="15">
        <f t="shared" si="205"/>
        <v>12.473469765515313</v>
      </c>
      <c r="N991" s="6"/>
      <c r="O991" s="7">
        <f t="shared" si="206"/>
        <v>15.986440360881495</v>
      </c>
      <c r="P991" s="7"/>
      <c r="Q991" s="46">
        <f t="shared" si="207"/>
        <v>9.9538552420856782E-2</v>
      </c>
      <c r="R991" s="22">
        <f t="shared" si="217"/>
        <v>1.0012571250018889</v>
      </c>
      <c r="S991" s="22">
        <f t="shared" si="218"/>
        <v>10.50477887305413</v>
      </c>
      <c r="T991" s="39">
        <f t="shared" si="208"/>
        <v>0.12052181935351114</v>
      </c>
      <c r="U991" s="39">
        <f t="shared" si="209"/>
        <v>1.1711998719801331E-2</v>
      </c>
      <c r="V991" s="39">
        <f t="shared" si="210"/>
        <v>0.10880982063370981</v>
      </c>
      <c r="Y991" s="37"/>
      <c r="Z991" s="37"/>
    </row>
    <row r="992" spans="1:26">
      <c r="A992" s="1">
        <v>1952.12</v>
      </c>
      <c r="B992" s="11">
        <v>26.04</v>
      </c>
      <c r="C992" s="4">
        <v>1.41</v>
      </c>
      <c r="D992" s="11">
        <v>2.4</v>
      </c>
      <c r="E992" s="11">
        <v>26.7</v>
      </c>
      <c r="F992" s="4">
        <f t="shared" si="214"/>
        <v>1952.9583333332589</v>
      </c>
      <c r="G992" s="22">
        <f>G981*1/12+G993*11/12</f>
        <v>2.8174999999999999</v>
      </c>
      <c r="H992" s="4">
        <f t="shared" si="211"/>
        <v>297.16808988764046</v>
      </c>
      <c r="I992" s="4">
        <f t="shared" si="212"/>
        <v>16.090898876404498</v>
      </c>
      <c r="J992" s="33">
        <f t="shared" si="215"/>
        <v>23732.31622320777</v>
      </c>
      <c r="K992" s="4">
        <f t="shared" si="216"/>
        <v>27.388764044943823</v>
      </c>
      <c r="L992" s="33">
        <f t="shared" si="213"/>
        <v>2187.3102509868913</v>
      </c>
      <c r="M992" s="15">
        <f t="shared" si="205"/>
        <v>12.933964306161373</v>
      </c>
      <c r="N992" s="6"/>
      <c r="O992" s="7">
        <f t="shared" si="206"/>
        <v>16.57651945241723</v>
      </c>
      <c r="P992" s="7"/>
      <c r="Q992" s="46">
        <f t="shared" si="207"/>
        <v>9.593778273966827E-2</v>
      </c>
      <c r="R992" s="22">
        <f t="shared" si="217"/>
        <v>1.0012681840286355</v>
      </c>
      <c r="S992" s="22">
        <f t="shared" si="218"/>
        <v>10.51798469321476</v>
      </c>
      <c r="T992" s="39">
        <f t="shared" si="208"/>
        <v>0.12065201356547783</v>
      </c>
      <c r="U992" s="39">
        <f t="shared" si="209"/>
        <v>1.2411734829607557E-2</v>
      </c>
      <c r="V992" s="39">
        <f t="shared" si="210"/>
        <v>0.10824027873587028</v>
      </c>
      <c r="Y992" s="37"/>
      <c r="Z992" s="37"/>
    </row>
    <row r="993" spans="1:26">
      <c r="A993" s="1">
        <v>1953.01</v>
      </c>
      <c r="B993" s="11">
        <v>26.18</v>
      </c>
      <c r="C993" s="4">
        <v>1.41</v>
      </c>
      <c r="D993" s="11">
        <v>2.41</v>
      </c>
      <c r="E993" s="11">
        <v>26.6</v>
      </c>
      <c r="F993" s="4">
        <f t="shared" si="214"/>
        <v>1953.0416666665922</v>
      </c>
      <c r="G993" s="22">
        <v>2.83</v>
      </c>
      <c r="H993" s="4">
        <f t="shared" si="211"/>
        <v>299.8889473684211</v>
      </c>
      <c r="I993" s="4">
        <f t="shared" si="212"/>
        <v>16.151390977443612</v>
      </c>
      <c r="J993" s="33">
        <f t="shared" si="215"/>
        <v>24057.097875724492</v>
      </c>
      <c r="K993" s="4">
        <f t="shared" si="216"/>
        <v>27.606278195488724</v>
      </c>
      <c r="L993" s="33">
        <f t="shared" si="213"/>
        <v>2214.5762368409482</v>
      </c>
      <c r="M993" s="15">
        <f t="shared" si="205"/>
        <v>13.010773447995184</v>
      </c>
      <c r="N993" s="6"/>
      <c r="O993" s="7">
        <f t="shared" si="206"/>
        <v>16.673801176941975</v>
      </c>
      <c r="P993" s="7"/>
      <c r="Q993" s="46">
        <f t="shared" si="207"/>
        <v>9.4963627445531759E-2</v>
      </c>
      <c r="R993" s="22">
        <f t="shared" si="217"/>
        <v>1.0048812086921362</v>
      </c>
      <c r="S993" s="22">
        <f t="shared" si="218"/>
        <v>10.570914874895136</v>
      </c>
      <c r="T993" s="39">
        <f t="shared" si="208"/>
        <v>0.12368708933109462</v>
      </c>
      <c r="U993" s="39">
        <f t="shared" si="209"/>
        <v>1.2477830286995673E-2</v>
      </c>
      <c r="V993" s="39">
        <f t="shared" si="210"/>
        <v>0.11120925904409895</v>
      </c>
      <c r="Y993" s="37"/>
      <c r="Z993" s="37"/>
    </row>
    <row r="994" spans="1:26">
      <c r="A994" s="1">
        <v>1953.02</v>
      </c>
      <c r="B994" s="11">
        <v>25.86</v>
      </c>
      <c r="C994" s="4">
        <v>1.41</v>
      </c>
      <c r="D994" s="11">
        <v>2.42</v>
      </c>
      <c r="E994" s="11">
        <v>26.5</v>
      </c>
      <c r="F994" s="4">
        <f t="shared" si="214"/>
        <v>1953.1249999999254</v>
      </c>
      <c r="G994" s="22">
        <v>2.8008333333333333</v>
      </c>
      <c r="H994" s="4">
        <f t="shared" si="211"/>
        <v>297.34120754716986</v>
      </c>
      <c r="I994" s="4">
        <f t="shared" si="212"/>
        <v>16.212339622641512</v>
      </c>
      <c r="J994" s="33">
        <f t="shared" si="215"/>
        <v>23961.097651631575</v>
      </c>
      <c r="K994" s="4">
        <f t="shared" si="216"/>
        <v>27.825433962264157</v>
      </c>
      <c r="L994" s="33">
        <f t="shared" si="213"/>
        <v>2242.2991615215938</v>
      </c>
      <c r="M994" s="15">
        <f t="shared" si="205"/>
        <v>12.8593468806879</v>
      </c>
      <c r="N994" s="6"/>
      <c r="O994" s="7">
        <f t="shared" si="206"/>
        <v>16.479048621864909</v>
      </c>
      <c r="P994" s="7"/>
      <c r="Q994" s="46">
        <f t="shared" si="207"/>
        <v>9.5766307552287641E-2</v>
      </c>
      <c r="R994" s="22">
        <f t="shared" si="217"/>
        <v>1.004860409031344</v>
      </c>
      <c r="S994" s="22">
        <f t="shared" si="218"/>
        <v>10.662598673886933</v>
      </c>
      <c r="T994" s="39">
        <f t="shared" si="208"/>
        <v>0.12591828189513987</v>
      </c>
      <c r="U994" s="39">
        <f t="shared" si="209"/>
        <v>1.1178854248055092E-2</v>
      </c>
      <c r="V994" s="39">
        <f t="shared" si="210"/>
        <v>0.11473942764708478</v>
      </c>
      <c r="Y994" s="37"/>
      <c r="Z994" s="37"/>
    </row>
    <row r="995" spans="1:26">
      <c r="A995" s="1">
        <v>1953.03</v>
      </c>
      <c r="B995" s="11">
        <v>25.99</v>
      </c>
      <c r="C995" s="4">
        <v>1.41</v>
      </c>
      <c r="D995" s="11">
        <v>2.4300000000000002</v>
      </c>
      <c r="E995" s="11">
        <v>26.6</v>
      </c>
      <c r="F995" s="4">
        <f t="shared" si="214"/>
        <v>1953.2083333332587</v>
      </c>
      <c r="G995" s="22">
        <v>2.7716666666666665</v>
      </c>
      <c r="H995" s="4">
        <f t="shared" si="211"/>
        <v>297.71251879699253</v>
      </c>
      <c r="I995" s="4">
        <f t="shared" si="212"/>
        <v>16.151390977443612</v>
      </c>
      <c r="J995" s="33">
        <f t="shared" si="215"/>
        <v>24099.482259752109</v>
      </c>
      <c r="K995" s="4">
        <f t="shared" si="216"/>
        <v>27.83537593984963</v>
      </c>
      <c r="L995" s="33">
        <f t="shared" si="213"/>
        <v>2253.2413193996781</v>
      </c>
      <c r="M995" s="15">
        <f t="shared" si="205"/>
        <v>12.834819340092498</v>
      </c>
      <c r="N995" s="6"/>
      <c r="O995" s="7">
        <f t="shared" si="206"/>
        <v>16.446063827451095</v>
      </c>
      <c r="P995" s="7"/>
      <c r="Q995" s="46">
        <f t="shared" si="207"/>
        <v>9.476102638442567E-2</v>
      </c>
      <c r="R995" s="22">
        <f t="shared" si="217"/>
        <v>0.99727096991141007</v>
      </c>
      <c r="S995" s="22">
        <f t="shared" si="218"/>
        <v>10.674143478069395</v>
      </c>
      <c r="T995" s="39">
        <f t="shared" si="208"/>
        <v>0.12477965829886384</v>
      </c>
      <c r="U995" s="39">
        <f t="shared" si="209"/>
        <v>1.0984451999123568E-2</v>
      </c>
      <c r="V995" s="39">
        <f t="shared" si="210"/>
        <v>0.11379520629974027</v>
      </c>
      <c r="Y995" s="37"/>
      <c r="Z995" s="37"/>
    </row>
    <row r="996" spans="1:26">
      <c r="A996" s="1">
        <v>1953.04</v>
      </c>
      <c r="B996" s="11">
        <v>24.71</v>
      </c>
      <c r="C996" s="4">
        <v>1.41333</v>
      </c>
      <c r="D996" s="11">
        <v>2.4566699999999999</v>
      </c>
      <c r="E996" s="11">
        <v>26.6</v>
      </c>
      <c r="F996" s="4">
        <f t="shared" si="214"/>
        <v>1953.2916666665919</v>
      </c>
      <c r="G996" s="22">
        <v>2.83</v>
      </c>
      <c r="H996" s="4">
        <f t="shared" si="211"/>
        <v>283.05026315789479</v>
      </c>
      <c r="I996" s="4">
        <f t="shared" si="212"/>
        <v>16.189535751879703</v>
      </c>
      <c r="J996" s="33">
        <f t="shared" si="215"/>
        <v>23021.800054264048</v>
      </c>
      <c r="K996" s="4">
        <f t="shared" si="216"/>
        <v>28.140877781954888</v>
      </c>
      <c r="L996" s="33">
        <f t="shared" si="213"/>
        <v>2288.8290384180027</v>
      </c>
      <c r="M996" s="15">
        <f t="shared" si="205"/>
        <v>12.163901454006805</v>
      </c>
      <c r="N996" s="6"/>
      <c r="O996" s="7">
        <f t="shared" si="206"/>
        <v>15.589068380196137</v>
      </c>
      <c r="P996" s="7"/>
      <c r="Q996" s="46">
        <f t="shared" si="207"/>
        <v>9.7268197476296225E-2</v>
      </c>
      <c r="R996" s="22">
        <f t="shared" si="217"/>
        <v>0.98355251012199285</v>
      </c>
      <c r="S996" s="22">
        <f t="shared" si="218"/>
        <v>10.645013419347817</v>
      </c>
      <c r="T996" s="39">
        <f t="shared" si="208"/>
        <v>0.13544231027814435</v>
      </c>
      <c r="U996" s="39">
        <f t="shared" si="209"/>
        <v>1.1260812680849774E-2</v>
      </c>
      <c r="V996" s="39">
        <f t="shared" si="210"/>
        <v>0.12418149759729458</v>
      </c>
      <c r="Y996" s="37"/>
      <c r="Z996" s="37"/>
    </row>
    <row r="997" spans="1:26">
      <c r="A997" s="1">
        <v>1953.05</v>
      </c>
      <c r="B997" s="11">
        <v>24.84</v>
      </c>
      <c r="C997" s="4">
        <v>1.4166700000000001</v>
      </c>
      <c r="D997" s="11">
        <v>2.48333</v>
      </c>
      <c r="E997" s="11">
        <v>26.7</v>
      </c>
      <c r="F997" s="4">
        <f t="shared" si="214"/>
        <v>1953.3749999999252</v>
      </c>
      <c r="G997" s="22">
        <v>3.05</v>
      </c>
      <c r="H997" s="4">
        <f t="shared" si="211"/>
        <v>283.47370786516859</v>
      </c>
      <c r="I997" s="4">
        <f t="shared" si="212"/>
        <v>16.167016816479403</v>
      </c>
      <c r="J997" s="33">
        <f t="shared" si="215"/>
        <v>23165.81903985106</v>
      </c>
      <c r="K997" s="4">
        <f t="shared" si="216"/>
        <v>28.339724756554315</v>
      </c>
      <c r="L997" s="33">
        <f t="shared" si="213"/>
        <v>2315.9570610399892</v>
      </c>
      <c r="M997" s="15">
        <f t="shared" si="205"/>
        <v>12.141970791867783</v>
      </c>
      <c r="N997" s="6"/>
      <c r="O997" s="7">
        <f t="shared" si="206"/>
        <v>15.563203387107299</v>
      </c>
      <c r="P997" s="7"/>
      <c r="Q997" s="46">
        <f t="shared" si="207"/>
        <v>9.5010295236366643E-2</v>
      </c>
      <c r="R997" s="22">
        <f t="shared" si="217"/>
        <v>0.99742735979139274</v>
      </c>
      <c r="S997" s="22">
        <f t="shared" si="218"/>
        <v>10.430716449148205</v>
      </c>
      <c r="T997" s="39">
        <f t="shared" si="208"/>
        <v>0.13728611084457865</v>
      </c>
      <c r="U997" s="39">
        <f t="shared" si="209"/>
        <v>1.3985170788883394E-2</v>
      </c>
      <c r="V997" s="39">
        <f t="shared" si="210"/>
        <v>0.12330094005569525</v>
      </c>
      <c r="Y997" s="37"/>
      <c r="Z997" s="37"/>
    </row>
    <row r="998" spans="1:26">
      <c r="A998" s="1">
        <v>1953.06</v>
      </c>
      <c r="B998" s="11">
        <v>23.95</v>
      </c>
      <c r="C998" s="4">
        <v>1.42</v>
      </c>
      <c r="D998" s="11">
        <v>2.5099999999999998</v>
      </c>
      <c r="E998" s="11">
        <v>26.8</v>
      </c>
      <c r="F998" s="4">
        <f t="shared" si="214"/>
        <v>1953.4583333332585</v>
      </c>
      <c r="G998" s="22">
        <v>3.11</v>
      </c>
      <c r="H998" s="4">
        <f t="shared" si="211"/>
        <v>272.29720149253734</v>
      </c>
      <c r="I998" s="4">
        <f t="shared" si="212"/>
        <v>16.144552238805971</v>
      </c>
      <c r="J998" s="33">
        <f t="shared" si="215"/>
        <v>22362.407283592256</v>
      </c>
      <c r="K998" s="4">
        <f t="shared" si="216"/>
        <v>28.537201492537314</v>
      </c>
      <c r="L998" s="33">
        <f t="shared" si="213"/>
        <v>2343.6176318086245</v>
      </c>
      <c r="M998" s="15">
        <f t="shared" si="205"/>
        <v>11.624407885470085</v>
      </c>
      <c r="N998" s="6"/>
      <c r="O998" s="7">
        <f t="shared" si="206"/>
        <v>14.904522212477085</v>
      </c>
      <c r="P998" s="7"/>
      <c r="Q998" s="46">
        <f t="shared" si="207"/>
        <v>9.8467265923936134E-2</v>
      </c>
      <c r="R998" s="22">
        <f t="shared" si="217"/>
        <v>1.0180660886362762</v>
      </c>
      <c r="S998" s="22">
        <f t="shared" si="218"/>
        <v>10.365061513499805</v>
      </c>
      <c r="T998" s="39">
        <f t="shared" si="208"/>
        <v>0.14118308282615111</v>
      </c>
      <c r="U998" s="39">
        <f t="shared" si="209"/>
        <v>1.4127885287435582E-2</v>
      </c>
      <c r="V998" s="39">
        <f t="shared" si="210"/>
        <v>0.12705519753871553</v>
      </c>
      <c r="Y998" s="37"/>
      <c r="Z998" s="37"/>
    </row>
    <row r="999" spans="1:26">
      <c r="A999" s="1">
        <v>1953.07</v>
      </c>
      <c r="B999" s="11">
        <v>24.29</v>
      </c>
      <c r="C999" s="4">
        <v>1.42</v>
      </c>
      <c r="D999" s="11">
        <v>2.5233300000000001</v>
      </c>
      <c r="E999" s="11">
        <v>26.8</v>
      </c>
      <c r="F999" s="4">
        <f t="shared" si="214"/>
        <v>1953.5416666665917</v>
      </c>
      <c r="G999" s="22">
        <v>2.93</v>
      </c>
      <c r="H999" s="4">
        <f t="shared" si="211"/>
        <v>276.1627985074627</v>
      </c>
      <c r="I999" s="4">
        <f t="shared" si="212"/>
        <v>16.144552238805971</v>
      </c>
      <c r="J999" s="33">
        <f t="shared" si="215"/>
        <v>22790.358710383338</v>
      </c>
      <c r="K999" s="4">
        <f t="shared" si="216"/>
        <v>28.688755634328363</v>
      </c>
      <c r="L999" s="33">
        <f t="shared" si="213"/>
        <v>2367.5420273640011</v>
      </c>
      <c r="M999" s="15">
        <f t="shared" si="205"/>
        <v>11.750201645310003</v>
      </c>
      <c r="N999" s="6"/>
      <c r="O999" s="7">
        <f t="shared" si="206"/>
        <v>15.069129207230217</v>
      </c>
      <c r="P999" s="7"/>
      <c r="Q999" s="46">
        <f t="shared" si="207"/>
        <v>9.9944492326542594E-2</v>
      </c>
      <c r="R999" s="22">
        <f t="shared" si="217"/>
        <v>1.0007239184253585</v>
      </c>
      <c r="S999" s="22">
        <f t="shared" si="218"/>
        <v>10.552317633523149</v>
      </c>
      <c r="T999" s="39">
        <f t="shared" si="208"/>
        <v>0.13725175253058608</v>
      </c>
      <c r="U999" s="39">
        <f t="shared" si="209"/>
        <v>1.2071995591179441E-2</v>
      </c>
      <c r="V999" s="39">
        <f t="shared" si="210"/>
        <v>0.12517975693940664</v>
      </c>
      <c r="Y999" s="37"/>
      <c r="Z999" s="37"/>
    </row>
    <row r="1000" spans="1:26">
      <c r="A1000" s="1">
        <v>1953.08</v>
      </c>
      <c r="B1000" s="11">
        <v>24.39</v>
      </c>
      <c r="C1000" s="4">
        <v>1.42</v>
      </c>
      <c r="D1000" s="11">
        <v>2.53667</v>
      </c>
      <c r="E1000" s="11">
        <v>26.9</v>
      </c>
      <c r="F1000" s="4">
        <f t="shared" si="214"/>
        <v>1953.624999999925</v>
      </c>
      <c r="G1000" s="22">
        <v>2.95</v>
      </c>
      <c r="H1000" s="4">
        <f t="shared" si="211"/>
        <v>276.26888475836438</v>
      </c>
      <c r="I1000" s="4">
        <f t="shared" si="212"/>
        <v>16.084535315985132</v>
      </c>
      <c r="J1000" s="33">
        <f t="shared" si="215"/>
        <v>22909.728292451888</v>
      </c>
      <c r="K1000" s="4">
        <f t="shared" si="216"/>
        <v>28.733210000000007</v>
      </c>
      <c r="L1000" s="33">
        <f t="shared" si="213"/>
        <v>2382.7150663228344</v>
      </c>
      <c r="M1000" s="15">
        <f t="shared" si="205"/>
        <v>11.715076201734004</v>
      </c>
      <c r="N1000" s="6"/>
      <c r="O1000" s="7">
        <f t="shared" si="206"/>
        <v>15.027019046734074</v>
      </c>
      <c r="P1000" s="7"/>
      <c r="Q1000" s="46">
        <f t="shared" si="207"/>
        <v>0.10099082396456591</v>
      </c>
      <c r="R1000" s="22">
        <f t="shared" si="217"/>
        <v>1.0093554892706844</v>
      </c>
      <c r="S1000" s="22">
        <f t="shared" si="218"/>
        <v>10.520700306261942</v>
      </c>
      <c r="T1000" s="39">
        <f t="shared" si="208"/>
        <v>0.14005750752165169</v>
      </c>
      <c r="U1000" s="39">
        <f t="shared" si="209"/>
        <v>1.2879277687620982E-2</v>
      </c>
      <c r="V1000" s="39">
        <f t="shared" si="210"/>
        <v>0.12717822983403071</v>
      </c>
      <c r="Y1000" s="37"/>
      <c r="Z1000" s="37"/>
    </row>
    <row r="1001" spans="1:26">
      <c r="A1001" s="1">
        <v>1953.09</v>
      </c>
      <c r="B1001" s="11">
        <v>23.27</v>
      </c>
      <c r="C1001" s="4">
        <v>1.42</v>
      </c>
      <c r="D1001" s="11">
        <v>2.5499999999999998</v>
      </c>
      <c r="E1001" s="11">
        <v>26.9</v>
      </c>
      <c r="F1001" s="4">
        <f t="shared" si="214"/>
        <v>1953.7083333332582</v>
      </c>
      <c r="G1001" s="22">
        <v>2.87</v>
      </c>
      <c r="H1001" s="4">
        <f t="shared" si="211"/>
        <v>263.58249070631973</v>
      </c>
      <c r="I1001" s="4">
        <f t="shared" si="212"/>
        <v>16.084535315985132</v>
      </c>
      <c r="J1001" s="33">
        <f t="shared" si="215"/>
        <v>21968.854525623705</v>
      </c>
      <c r="K1001" s="4">
        <f t="shared" si="216"/>
        <v>28.884200743494425</v>
      </c>
      <c r="L1001" s="33">
        <f t="shared" si="213"/>
        <v>2407.4163747460443</v>
      </c>
      <c r="M1001" s="15">
        <f t="shared" si="205"/>
        <v>11.139349357262923</v>
      </c>
      <c r="N1001" s="6"/>
      <c r="O1001" s="7">
        <f t="shared" si="206"/>
        <v>14.29474795419708</v>
      </c>
      <c r="P1001" s="7"/>
      <c r="Q1001" s="46">
        <f t="shared" si="207"/>
        <v>0.10560037156783562</v>
      </c>
      <c r="R1001" s="22">
        <f t="shared" si="217"/>
        <v>1.020678701404313</v>
      </c>
      <c r="S1001" s="22">
        <f t="shared" si="218"/>
        <v>10.619126605097259</v>
      </c>
      <c r="T1001" s="39">
        <f t="shared" si="208"/>
        <v>0.14811930578144095</v>
      </c>
      <c r="U1001" s="39">
        <f t="shared" si="209"/>
        <v>1.1614031146959913E-2</v>
      </c>
      <c r="V1001" s="39">
        <f t="shared" si="210"/>
        <v>0.13650527463448103</v>
      </c>
      <c r="Y1001" s="37"/>
      <c r="Z1001" s="37"/>
    </row>
    <row r="1002" spans="1:26">
      <c r="A1002" s="1">
        <v>1953.1</v>
      </c>
      <c r="B1002" s="11">
        <v>23.97</v>
      </c>
      <c r="C1002" s="4">
        <v>1.43</v>
      </c>
      <c r="D1002" s="11">
        <v>2.53667</v>
      </c>
      <c r="E1002" s="11">
        <v>27</v>
      </c>
      <c r="F1002" s="4">
        <f t="shared" si="214"/>
        <v>1953.7916666665915</v>
      </c>
      <c r="G1002" s="22">
        <v>2.66</v>
      </c>
      <c r="H1002" s="4">
        <f t="shared" si="211"/>
        <v>270.50588888888893</v>
      </c>
      <c r="I1002" s="4">
        <f t="shared" si="212"/>
        <v>16.137814814814817</v>
      </c>
      <c r="J1002" s="33">
        <f t="shared" si="215"/>
        <v>22657.986932881715</v>
      </c>
      <c r="K1002" s="4">
        <f t="shared" si="216"/>
        <v>28.626790703703708</v>
      </c>
      <c r="L1002" s="33">
        <f t="shared" si="213"/>
        <v>2397.823767752735</v>
      </c>
      <c r="M1002" s="15">
        <f t="shared" si="205"/>
        <v>11.391934765421411</v>
      </c>
      <c r="N1002" s="6"/>
      <c r="O1002" s="7">
        <f t="shared" si="206"/>
        <v>14.623798898879697</v>
      </c>
      <c r="P1002" s="7"/>
      <c r="Q1002" s="46">
        <f t="shared" si="207"/>
        <v>0.10609757559259156</v>
      </c>
      <c r="R1002" s="22">
        <f t="shared" si="217"/>
        <v>1.0004767054054859</v>
      </c>
      <c r="S1002" s="22">
        <f t="shared" si="218"/>
        <v>10.798572959437408</v>
      </c>
      <c r="T1002" s="39">
        <f t="shared" si="208"/>
        <v>0.14478018787325198</v>
      </c>
      <c r="U1002" s="39">
        <f t="shared" si="209"/>
        <v>9.6887731852812742E-3</v>
      </c>
      <c r="V1002" s="39">
        <f t="shared" si="210"/>
        <v>0.1350914146879707</v>
      </c>
      <c r="Y1002" s="37"/>
      <c r="Z1002" s="37"/>
    </row>
    <row r="1003" spans="1:26">
      <c r="A1003" s="1">
        <v>1953.11</v>
      </c>
      <c r="B1003" s="11">
        <v>24.5</v>
      </c>
      <c r="C1003" s="4">
        <v>1.44</v>
      </c>
      <c r="D1003" s="11">
        <v>2.5233300000000001</v>
      </c>
      <c r="E1003" s="11">
        <v>26.9</v>
      </c>
      <c r="F1003" s="4">
        <f t="shared" si="214"/>
        <v>1953.8749999999247</v>
      </c>
      <c r="G1003" s="22">
        <v>2.68</v>
      </c>
      <c r="H1003" s="4">
        <f t="shared" si="211"/>
        <v>277.51486988847591</v>
      </c>
      <c r="I1003" s="4">
        <f t="shared" si="212"/>
        <v>16.311078066914501</v>
      </c>
      <c r="J1003" s="33">
        <f t="shared" si="215"/>
        <v>23358.923303701798</v>
      </c>
      <c r="K1003" s="4">
        <f t="shared" si="216"/>
        <v>28.582105985130116</v>
      </c>
      <c r="L1003" s="33">
        <f t="shared" si="213"/>
        <v>2405.8070179563206</v>
      </c>
      <c r="M1003" s="15">
        <f t="shared" si="205"/>
        <v>11.644070268505772</v>
      </c>
      <c r="N1003" s="6"/>
      <c r="O1003" s="7">
        <f t="shared" si="206"/>
        <v>14.953068513374767</v>
      </c>
      <c r="P1003" s="7"/>
      <c r="Q1003" s="46">
        <f t="shared" si="207"/>
        <v>0.10360914376609941</v>
      </c>
      <c r="R1003" s="22">
        <f t="shared" si="217"/>
        <v>1.0100968735423244</v>
      </c>
      <c r="S1003" s="22">
        <f t="shared" si="218"/>
        <v>10.843883228012828</v>
      </c>
      <c r="T1003" s="39">
        <f t="shared" si="208"/>
        <v>0.14095040856172303</v>
      </c>
      <c r="U1003" s="39">
        <f t="shared" si="209"/>
        <v>9.5294043800555617E-3</v>
      </c>
      <c r="V1003" s="39">
        <f t="shared" si="210"/>
        <v>0.13142100418166747</v>
      </c>
      <c r="Y1003" s="37"/>
      <c r="Z1003" s="37"/>
    </row>
    <row r="1004" spans="1:26">
      <c r="A1004" s="1">
        <v>1953.12</v>
      </c>
      <c r="B1004" s="11">
        <v>24.83</v>
      </c>
      <c r="C1004" s="4">
        <v>1.45</v>
      </c>
      <c r="D1004" s="11">
        <v>2.5099999999999998</v>
      </c>
      <c r="E1004" s="11">
        <v>26.9</v>
      </c>
      <c r="F1004" s="4">
        <f t="shared" si="214"/>
        <v>1953.958333333258</v>
      </c>
      <c r="G1004" s="22">
        <v>2.59</v>
      </c>
      <c r="H1004" s="4">
        <f t="shared" si="211"/>
        <v>281.25282527881046</v>
      </c>
      <c r="I1004" s="4">
        <f t="shared" si="212"/>
        <v>16.424349442379185</v>
      </c>
      <c r="J1004" s="33">
        <f t="shared" si="215"/>
        <v>23788.759273337939</v>
      </c>
      <c r="K1004" s="4">
        <f t="shared" si="216"/>
        <v>28.431115241635691</v>
      </c>
      <c r="L1004" s="33">
        <f t="shared" si="213"/>
        <v>2404.7436881223612</v>
      </c>
      <c r="M1004" s="15">
        <f t="shared" si="205"/>
        <v>11.754449184027292</v>
      </c>
      <c r="N1004" s="6"/>
      <c r="O1004" s="7">
        <f t="shared" si="206"/>
        <v>15.101395257015975</v>
      </c>
      <c r="P1004" s="7"/>
      <c r="Q1004" s="46">
        <f t="shared" si="207"/>
        <v>0.10370269083937067</v>
      </c>
      <c r="R1004" s="22">
        <f t="shared" si="217"/>
        <v>1.0118200222971947</v>
      </c>
      <c r="S1004" s="22">
        <f t="shared" si="218"/>
        <v>10.953372545673806</v>
      </c>
      <c r="T1004" s="39">
        <f t="shared" si="208"/>
        <v>0.14120169618292699</v>
      </c>
      <c r="U1004" s="39">
        <f t="shared" si="209"/>
        <v>8.4527711415074425E-3</v>
      </c>
      <c r="V1004" s="39">
        <f t="shared" si="210"/>
        <v>0.13274892504141955</v>
      </c>
      <c r="Y1004" s="37"/>
      <c r="Z1004" s="37"/>
    </row>
    <row r="1005" spans="1:26">
      <c r="A1005" s="1">
        <v>1954.01</v>
      </c>
      <c r="B1005" s="11">
        <v>25.46</v>
      </c>
      <c r="C1005" s="4">
        <v>1.4566699999999999</v>
      </c>
      <c r="D1005" s="11">
        <v>2.5233300000000001</v>
      </c>
      <c r="E1005" s="11">
        <v>26.9</v>
      </c>
      <c r="F1005" s="4">
        <f t="shared" si="214"/>
        <v>1954.0416666665913</v>
      </c>
      <c r="G1005" s="22">
        <v>2.48</v>
      </c>
      <c r="H1005" s="4">
        <f t="shared" si="211"/>
        <v>288.38892193308556</v>
      </c>
      <c r="I1005" s="4">
        <f t="shared" si="212"/>
        <v>16.499901449814129</v>
      </c>
      <c r="J1005" s="33">
        <f t="shared" si="215"/>
        <v>24508.639096391798</v>
      </c>
      <c r="K1005" s="4">
        <f t="shared" si="216"/>
        <v>28.582105985130116</v>
      </c>
      <c r="L1005" s="33">
        <f t="shared" si="213"/>
        <v>2429.0410169323768</v>
      </c>
      <c r="M1005" s="15">
        <f t="shared" si="205"/>
        <v>12.002650554927827</v>
      </c>
      <c r="N1005" s="6"/>
      <c r="O1005" s="7">
        <f t="shared" si="206"/>
        <v>15.427061391002454</v>
      </c>
      <c r="P1005" s="7"/>
      <c r="Q1005" s="46">
        <f t="shared" si="207"/>
        <v>0.10304345229837095</v>
      </c>
      <c r="R1005" s="22">
        <f t="shared" si="217"/>
        <v>1.0029454226504648</v>
      </c>
      <c r="S1005" s="22">
        <f t="shared" si="218"/>
        <v>11.08284165339315</v>
      </c>
      <c r="T1005" s="39">
        <f t="shared" si="208"/>
        <v>0.14154011284922285</v>
      </c>
      <c r="U1005" s="39">
        <f t="shared" si="209"/>
        <v>7.2883489509014687E-3</v>
      </c>
      <c r="V1005" s="39">
        <f t="shared" si="210"/>
        <v>0.13425176389832139</v>
      </c>
      <c r="Y1005" s="37"/>
      <c r="Z1005" s="37"/>
    </row>
    <row r="1006" spans="1:26">
      <c r="A1006" s="1">
        <v>1954.02</v>
      </c>
      <c r="B1006" s="11">
        <v>26.02</v>
      </c>
      <c r="C1006" s="4">
        <v>1.46333</v>
      </c>
      <c r="D1006" s="11">
        <v>2.53667</v>
      </c>
      <c r="E1006" s="11">
        <v>26.9</v>
      </c>
      <c r="F1006" s="4">
        <f t="shared" si="214"/>
        <v>1954.1249999999245</v>
      </c>
      <c r="G1006" s="22">
        <v>2.4700000000000002</v>
      </c>
      <c r="H1006" s="4">
        <f t="shared" si="211"/>
        <v>294.73211895910788</v>
      </c>
      <c r="I1006" s="4">
        <f t="shared" si="212"/>
        <v>16.57534018587361</v>
      </c>
      <c r="J1006" s="33">
        <f t="shared" si="215"/>
        <v>25165.101133497967</v>
      </c>
      <c r="K1006" s="4">
        <f t="shared" si="216"/>
        <v>28.733210000000007</v>
      </c>
      <c r="L1006" s="33">
        <f t="shared" si="213"/>
        <v>2453.3265600426703</v>
      </c>
      <c r="M1006" s="15">
        <f t="shared" si="205"/>
        <v>12.215052485432841</v>
      </c>
      <c r="N1006" s="6"/>
      <c r="O1006" s="7">
        <f t="shared" si="206"/>
        <v>15.705755365444613</v>
      </c>
      <c r="P1006" s="7"/>
      <c r="Q1006" s="46">
        <f t="shared" si="207"/>
        <v>0.10169472728013382</v>
      </c>
      <c r="R1006" s="22">
        <f t="shared" si="217"/>
        <v>1.0108881079156506</v>
      </c>
      <c r="S1006" s="22">
        <f t="shared" si="218"/>
        <v>11.115485306230569</v>
      </c>
      <c r="T1006" s="39">
        <f t="shared" si="208"/>
        <v>0.14020256038602774</v>
      </c>
      <c r="U1006" s="39">
        <f t="shared" si="209"/>
        <v>7.504392573155716E-3</v>
      </c>
      <c r="V1006" s="39">
        <f t="shared" si="210"/>
        <v>0.13269816781287203</v>
      </c>
      <c r="Y1006" s="37"/>
      <c r="Z1006" s="37"/>
    </row>
    <row r="1007" spans="1:26">
      <c r="A1007" s="1">
        <v>1954.03</v>
      </c>
      <c r="B1007" s="11">
        <v>26.57</v>
      </c>
      <c r="C1007" s="4">
        <v>1.47</v>
      </c>
      <c r="D1007" s="11">
        <v>2.5499999999999998</v>
      </c>
      <c r="E1007" s="11">
        <v>26.9</v>
      </c>
      <c r="F1007" s="4">
        <f t="shared" si="214"/>
        <v>1954.2083333332578</v>
      </c>
      <c r="G1007" s="22">
        <v>2.37</v>
      </c>
      <c r="H1007" s="4">
        <f t="shared" si="211"/>
        <v>300.9620446096655</v>
      </c>
      <c r="I1007" s="4">
        <f t="shared" si="212"/>
        <v>16.650892193308554</v>
      </c>
      <c r="J1007" s="33">
        <f t="shared" si="215"/>
        <v>25815.505841886799</v>
      </c>
      <c r="K1007" s="4">
        <f t="shared" si="216"/>
        <v>28.884200743494425</v>
      </c>
      <c r="L1007" s="33">
        <f t="shared" si="213"/>
        <v>2477.5890062781832</v>
      </c>
      <c r="M1007" s="15">
        <f t="shared" si="205"/>
        <v>12.420105295189975</v>
      </c>
      <c r="N1007" s="6"/>
      <c r="O1007" s="7">
        <f t="shared" si="206"/>
        <v>15.974058403613153</v>
      </c>
      <c r="P1007" s="7"/>
      <c r="Q1007" s="46">
        <f t="shared" si="207"/>
        <v>0.10134313684560126</v>
      </c>
      <c r="R1007" s="22">
        <f t="shared" si="217"/>
        <v>1.0090659974682945</v>
      </c>
      <c r="S1007" s="22">
        <f t="shared" si="218"/>
        <v>11.236511909779637</v>
      </c>
      <c r="T1007" s="39">
        <f t="shared" si="208"/>
        <v>0.13963251987409175</v>
      </c>
      <c r="U1007" s="39">
        <f t="shared" si="209"/>
        <v>6.1917044734545179E-3</v>
      </c>
      <c r="V1007" s="39">
        <f t="shared" si="210"/>
        <v>0.13344081540063724</v>
      </c>
      <c r="Y1007" s="37"/>
      <c r="Z1007" s="37"/>
    </row>
    <row r="1008" spans="1:26">
      <c r="A1008" s="1">
        <v>1954.04</v>
      </c>
      <c r="B1008" s="11">
        <v>27.63</v>
      </c>
      <c r="C1008" s="4">
        <v>1.46333</v>
      </c>
      <c r="D1008" s="11">
        <v>2.5733299999999999</v>
      </c>
      <c r="E1008" s="11">
        <v>26.8</v>
      </c>
      <c r="F1008" s="4">
        <f t="shared" si="214"/>
        <v>1954.291666666591</v>
      </c>
      <c r="G1008" s="22">
        <v>2.29</v>
      </c>
      <c r="H1008" s="4">
        <f t="shared" si="211"/>
        <v>314.13660447761197</v>
      </c>
      <c r="I1008" s="4">
        <f t="shared" si="212"/>
        <v>16.637188470149258</v>
      </c>
      <c r="J1008" s="33">
        <f t="shared" si="215"/>
        <v>27064.498487237677</v>
      </c>
      <c r="K1008" s="4">
        <f t="shared" si="216"/>
        <v>29.257225783582093</v>
      </c>
      <c r="L1008" s="33">
        <f t="shared" si="213"/>
        <v>2520.6618129628423</v>
      </c>
      <c r="M1008" s="15">
        <f t="shared" si="205"/>
        <v>12.907868184060918</v>
      </c>
      <c r="N1008" s="6"/>
      <c r="O1008" s="7">
        <f t="shared" si="206"/>
        <v>16.603059291869464</v>
      </c>
      <c r="P1008" s="7"/>
      <c r="Q1008" s="46">
        <f t="shared" si="207"/>
        <v>9.8113505602729814E-2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c r="A1009" s="1">
        <v>1954.05</v>
      </c>
      <c r="B1009" s="11">
        <v>28.73</v>
      </c>
      <c r="C1009" s="4">
        <v>1.4566699999999999</v>
      </c>
      <c r="D1009" s="11">
        <v>2.59667</v>
      </c>
      <c r="E1009" s="11">
        <v>26.9</v>
      </c>
      <c r="F1009" s="4">
        <f t="shared" si="214"/>
        <v>1954.3749999999243</v>
      </c>
      <c r="G1009" s="22">
        <v>2.37</v>
      </c>
      <c r="H1009" s="4">
        <f t="shared" si="211"/>
        <v>325.4286617100372</v>
      </c>
      <c r="I1009" s="4">
        <f t="shared" si="212"/>
        <v>16.499901449814129</v>
      </c>
      <c r="J1009" s="33">
        <f t="shared" si="215"/>
        <v>28155.830487872285</v>
      </c>
      <c r="K1009" s="4">
        <f t="shared" si="216"/>
        <v>29.412838252788113</v>
      </c>
      <c r="L1009" s="33">
        <f t="shared" si="213"/>
        <v>2544.7755082820518</v>
      </c>
      <c r="M1009" s="15">
        <f t="shared" si="205"/>
        <v>13.312042238025859</v>
      </c>
      <c r="N1009" s="6"/>
      <c r="O1009" s="7">
        <f t="shared" si="206"/>
        <v>17.121370897689342</v>
      </c>
      <c r="P1009" s="7"/>
      <c r="Q1009" s="46">
        <f t="shared" si="207"/>
        <v>9.5350061653182869E-2</v>
      </c>
      <c r="R1009" s="22">
        <f t="shared" si="217"/>
        <v>1.0010924459392456</v>
      </c>
      <c r="S1009" s="22">
        <f t="shared" si="218"/>
        <v>11.279927224365446</v>
      </c>
      <c r="T1009" s="39">
        <f t="shared" si="208"/>
        <v>0.1330615437683671</v>
      </c>
      <c r="U1009" s="39">
        <f t="shared" si="209"/>
        <v>6.6732828210043227E-3</v>
      </c>
      <c r="V1009" s="39">
        <f t="shared" si="210"/>
        <v>0.12638826094736277</v>
      </c>
      <c r="Y1009" s="37"/>
      <c r="Z1009" s="37"/>
    </row>
    <row r="1010" spans="1:26">
      <c r="A1010" s="1">
        <v>1954.06</v>
      </c>
      <c r="B1010" s="11">
        <v>28.96</v>
      </c>
      <c r="C1010" s="4">
        <v>1.45</v>
      </c>
      <c r="D1010" s="11">
        <v>2.62</v>
      </c>
      <c r="E1010" s="11">
        <v>26.9</v>
      </c>
      <c r="F1010" s="4">
        <f t="shared" si="214"/>
        <v>1954.4583333332575</v>
      </c>
      <c r="G1010" s="22">
        <v>2.38</v>
      </c>
      <c r="H1010" s="4">
        <f t="shared" si="211"/>
        <v>328.03390334572498</v>
      </c>
      <c r="I1010" s="4">
        <f t="shared" si="212"/>
        <v>16.424349442379185</v>
      </c>
      <c r="J1010" s="33">
        <f t="shared" si="215"/>
        <v>28499.652411395731</v>
      </c>
      <c r="K1010" s="4">
        <f t="shared" si="216"/>
        <v>29.677100371747219</v>
      </c>
      <c r="L1010" s="33">
        <f t="shared" si="213"/>
        <v>2578.3525316939508</v>
      </c>
      <c r="M1010" s="15">
        <f t="shared" si="205"/>
        <v>13.357885903658998</v>
      </c>
      <c r="N1010" s="6"/>
      <c r="O1010" s="7">
        <f t="shared" si="206"/>
        <v>17.178043503737335</v>
      </c>
      <c r="P1010" s="7"/>
      <c r="Q1010" s="46">
        <f t="shared" si="207"/>
        <v>9.4397589195516773E-2</v>
      </c>
      <c r="R1010" s="22">
        <f t="shared" si="217"/>
        <v>1.009070925747481</v>
      </c>
      <c r="S1010" s="22">
        <f t="shared" si="218"/>
        <v>11.29224993505669</v>
      </c>
      <c r="T1010" s="39">
        <f t="shared" si="208"/>
        <v>0.13092615266016616</v>
      </c>
      <c r="U1010" s="39">
        <f t="shared" si="209"/>
        <v>6.8336353745208633E-3</v>
      </c>
      <c r="V1010" s="39">
        <f t="shared" si="210"/>
        <v>0.1240925172856453</v>
      </c>
      <c r="Y1010" s="37"/>
      <c r="Z1010" s="37"/>
    </row>
    <row r="1011" spans="1:26">
      <c r="A1011" s="1">
        <v>1954.07</v>
      </c>
      <c r="B1011" s="11">
        <v>30.13</v>
      </c>
      <c r="C1011" s="4">
        <v>1.4566699999999999</v>
      </c>
      <c r="D1011" s="11">
        <v>2.6233300000000002</v>
      </c>
      <c r="E1011" s="11">
        <v>26.9</v>
      </c>
      <c r="F1011" s="4">
        <f t="shared" si="214"/>
        <v>1954.5416666665908</v>
      </c>
      <c r="G1011" s="22">
        <v>2.2999999999999998</v>
      </c>
      <c r="H1011" s="4">
        <f t="shared" si="211"/>
        <v>341.28665427509299</v>
      </c>
      <c r="I1011" s="4">
        <f t="shared" si="212"/>
        <v>16.499901449814129</v>
      </c>
      <c r="J1011" s="33">
        <f t="shared" si="215"/>
        <v>29770.513681348839</v>
      </c>
      <c r="K1011" s="4">
        <f t="shared" si="216"/>
        <v>29.71481973977696</v>
      </c>
      <c r="L1011" s="33">
        <f t="shared" si="213"/>
        <v>2592.0305893027835</v>
      </c>
      <c r="M1011" s="15">
        <f t="shared" si="205"/>
        <v>13.833009564245327</v>
      </c>
      <c r="N1011" s="6"/>
      <c r="O1011" s="7">
        <f t="shared" si="206"/>
        <v>17.784289655101261</v>
      </c>
      <c r="P1011" s="7"/>
      <c r="Q1011" s="46">
        <f t="shared" si="207"/>
        <v>9.2035333094363542E-2</v>
      </c>
      <c r="R1011" s="22">
        <f t="shared" si="217"/>
        <v>0.99661625986110247</v>
      </c>
      <c r="S1011" s="22">
        <f t="shared" si="218"/>
        <v>11.394681095739587</v>
      </c>
      <c r="T1011" s="39">
        <f t="shared" si="208"/>
        <v>0.13002389703673378</v>
      </c>
      <c r="U1011" s="39">
        <f t="shared" si="209"/>
        <v>5.7872766306619194E-3</v>
      </c>
      <c r="V1011" s="39">
        <f t="shared" si="210"/>
        <v>0.12423662040607186</v>
      </c>
      <c r="Y1011" s="37"/>
      <c r="Z1011" s="37"/>
    </row>
    <row r="1012" spans="1:26">
      <c r="A1012" s="1">
        <v>1954.08</v>
      </c>
      <c r="B1012" s="11">
        <v>30.73</v>
      </c>
      <c r="C1012" s="4">
        <v>1.46333</v>
      </c>
      <c r="D1012" s="11">
        <v>2.6266699999999998</v>
      </c>
      <c r="E1012" s="11">
        <v>26.9</v>
      </c>
      <c r="F1012" s="4">
        <f t="shared" si="214"/>
        <v>1954.6249999999241</v>
      </c>
      <c r="G1012" s="22">
        <v>2.36</v>
      </c>
      <c r="H1012" s="4">
        <f t="shared" si="211"/>
        <v>348.08293680297407</v>
      </c>
      <c r="I1012" s="4">
        <f t="shared" si="212"/>
        <v>16.57534018587361</v>
      </c>
      <c r="J1012" s="33">
        <f t="shared" si="215"/>
        <v>30483.844205441768</v>
      </c>
      <c r="K1012" s="4">
        <f t="shared" si="216"/>
        <v>29.752652379182159</v>
      </c>
      <c r="L1012" s="33">
        <f t="shared" si="213"/>
        <v>2605.629647221208</v>
      </c>
      <c r="M1012" s="15">
        <f t="shared" si="205"/>
        <v>14.042112347320574</v>
      </c>
      <c r="N1012" s="6"/>
      <c r="O1012" s="7">
        <f t="shared" si="206"/>
        <v>18.047877301272546</v>
      </c>
      <c r="P1012" s="7"/>
      <c r="Q1012" s="46">
        <f t="shared" si="207"/>
        <v>9.0358841377315216E-2</v>
      </c>
      <c r="R1012" s="22">
        <f t="shared" si="217"/>
        <v>1.000201558545158</v>
      </c>
      <c r="S1012" s="22">
        <f t="shared" si="218"/>
        <v>11.356124455945997</v>
      </c>
      <c r="T1012" s="39">
        <f t="shared" si="208"/>
        <v>0.12632687789695596</v>
      </c>
      <c r="U1012" s="39">
        <f t="shared" si="209"/>
        <v>6.8031997725062077E-3</v>
      </c>
      <c r="V1012" s="39">
        <f t="shared" si="210"/>
        <v>0.11952367812444975</v>
      </c>
      <c r="Y1012" s="37"/>
      <c r="Z1012" s="37"/>
    </row>
    <row r="1013" spans="1:26">
      <c r="A1013" s="1">
        <v>1954.09</v>
      </c>
      <c r="B1013" s="11">
        <v>31.45</v>
      </c>
      <c r="C1013" s="4">
        <v>1.47</v>
      </c>
      <c r="D1013" s="11">
        <v>2.63</v>
      </c>
      <c r="E1013" s="11">
        <v>26.8</v>
      </c>
      <c r="F1013" s="4">
        <f t="shared" si="214"/>
        <v>1954.7083333332573</v>
      </c>
      <c r="G1013" s="22">
        <v>2.38</v>
      </c>
      <c r="H1013" s="4">
        <f t="shared" si="211"/>
        <v>357.56772388059704</v>
      </c>
      <c r="I1013" s="4">
        <f t="shared" si="212"/>
        <v>16.713022388059702</v>
      </c>
      <c r="J1013" s="33">
        <f t="shared" si="215"/>
        <v>31436.459710044077</v>
      </c>
      <c r="K1013" s="4">
        <f t="shared" si="216"/>
        <v>29.901529850746272</v>
      </c>
      <c r="L1013" s="33">
        <f t="shared" si="213"/>
        <v>2628.8676959432728</v>
      </c>
      <c r="M1013" s="15">
        <f t="shared" si="205"/>
        <v>14.356474143296973</v>
      </c>
      <c r="N1013" s="6"/>
      <c r="O1013" s="7">
        <f t="shared" si="206"/>
        <v>18.445764153358333</v>
      </c>
      <c r="P1013" s="7"/>
      <c r="Q1013" s="46">
        <f t="shared" si="207"/>
        <v>8.8211182770912167E-2</v>
      </c>
      <c r="R1013" s="22">
        <f t="shared" si="217"/>
        <v>0.99758112711171998</v>
      </c>
      <c r="S1013" s="22">
        <f t="shared" si="218"/>
        <v>11.400795519347097</v>
      </c>
      <c r="T1013" s="39">
        <f t="shared" si="208"/>
        <v>0.12469394530903144</v>
      </c>
      <c r="U1013" s="39">
        <f t="shared" si="209"/>
        <v>6.3534200248591688E-3</v>
      </c>
      <c r="V1013" s="39">
        <f t="shared" si="210"/>
        <v>0.11834052528417227</v>
      </c>
      <c r="Y1013" s="37"/>
      <c r="Z1013" s="37"/>
    </row>
    <row r="1014" spans="1:26">
      <c r="A1014" s="1">
        <v>1954.1</v>
      </c>
      <c r="B1014" s="11">
        <v>32.18</v>
      </c>
      <c r="C1014" s="4">
        <v>1.49333</v>
      </c>
      <c r="D1014" s="11">
        <v>2.6766700000000001</v>
      </c>
      <c r="E1014" s="11">
        <v>26.8</v>
      </c>
      <c r="F1014" s="4">
        <f t="shared" si="214"/>
        <v>1954.7916666665906</v>
      </c>
      <c r="G1014" s="22">
        <v>2.4300000000000002</v>
      </c>
      <c r="H1014" s="4">
        <f t="shared" si="211"/>
        <v>365.86738805970151</v>
      </c>
      <c r="I1014" s="4">
        <f t="shared" si="212"/>
        <v>16.978270559701492</v>
      </c>
      <c r="J1014" s="33">
        <f t="shared" si="215"/>
        <v>32290.536009563908</v>
      </c>
      <c r="K1014" s="4">
        <f t="shared" si="216"/>
        <v>30.432139888059705</v>
      </c>
      <c r="L1014" s="33">
        <f t="shared" si="213"/>
        <v>2685.8641709359676</v>
      </c>
      <c r="M1014" s="15">
        <f t="shared" si="205"/>
        <v>14.619231935730561</v>
      </c>
      <c r="N1014" s="6"/>
      <c r="O1014" s="7">
        <f t="shared" si="206"/>
        <v>18.77696547410471</v>
      </c>
      <c r="P1014" s="7"/>
      <c r="Q1014" s="46">
        <f t="shared" si="207"/>
        <v>8.6459243521718382E-2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c r="A1015" s="1">
        <v>1954.11</v>
      </c>
      <c r="B1015" s="11">
        <v>33.44</v>
      </c>
      <c r="C1015" s="4">
        <v>1.51667</v>
      </c>
      <c r="D1015" s="11">
        <v>2.7233299999999998</v>
      </c>
      <c r="E1015" s="11">
        <v>26.8</v>
      </c>
      <c r="F1015" s="4">
        <f t="shared" si="214"/>
        <v>1954.8749999999238</v>
      </c>
      <c r="G1015" s="22">
        <v>2.48</v>
      </c>
      <c r="H1015" s="4">
        <f t="shared" si="211"/>
        <v>380.1928358208956</v>
      </c>
      <c r="I1015" s="4">
        <f t="shared" si="212"/>
        <v>17.243632425373136</v>
      </c>
      <c r="J1015" s="33">
        <f t="shared" si="215"/>
        <v>33681.687324340768</v>
      </c>
      <c r="K1015" s="4">
        <f t="shared" si="216"/>
        <v>30.962636231343286</v>
      </c>
      <c r="L1015" s="33">
        <f t="shared" si="213"/>
        <v>2743.0128451255064</v>
      </c>
      <c r="M1015" s="15">
        <f t="shared" si="205"/>
        <v>15.117311697434388</v>
      </c>
      <c r="N1015" s="6"/>
      <c r="O1015" s="7">
        <f t="shared" si="206"/>
        <v>19.407607457588696</v>
      </c>
      <c r="P1015" s="7"/>
      <c r="Q1015" s="46">
        <f t="shared" si="207"/>
        <v>8.3705524492971556E-2</v>
      </c>
      <c r="R1015" s="22">
        <f t="shared" si="217"/>
        <v>0.99943544122648431</v>
      </c>
      <c r="S1015" s="22">
        <f t="shared" si="218"/>
        <v>11.346301711907437</v>
      </c>
      <c r="T1015" s="39">
        <f t="shared" si="208"/>
        <v>0.11983219797869671</v>
      </c>
      <c r="U1015" s="39">
        <f t="shared" si="209"/>
        <v>7.6220588080992968E-3</v>
      </c>
      <c r="V1015" s="39">
        <f t="shared" si="210"/>
        <v>0.11221013917059741</v>
      </c>
      <c r="Y1015" s="37"/>
      <c r="Z1015" s="37"/>
    </row>
    <row r="1016" spans="1:26">
      <c r="A1016" s="1">
        <v>1954.12</v>
      </c>
      <c r="B1016" s="11">
        <v>34.97</v>
      </c>
      <c r="C1016" s="4">
        <v>1.54</v>
      </c>
      <c r="D1016" s="11">
        <v>2.77</v>
      </c>
      <c r="E1016" s="11">
        <v>26.7</v>
      </c>
      <c r="F1016" s="4">
        <f t="shared" si="214"/>
        <v>1954.9583333332571</v>
      </c>
      <c r="G1016" s="22">
        <v>2.5099999999999998</v>
      </c>
      <c r="H1016" s="4">
        <f t="shared" si="211"/>
        <v>399.07711610486894</v>
      </c>
      <c r="I1016" s="4">
        <f t="shared" si="212"/>
        <v>17.574456928838956</v>
      </c>
      <c r="J1016" s="33">
        <f t="shared" si="215"/>
        <v>35484.410765953871</v>
      </c>
      <c r="K1016" s="4">
        <f t="shared" si="216"/>
        <v>31.611198501872664</v>
      </c>
      <c r="L1016" s="33">
        <f t="shared" si="213"/>
        <v>2810.7468636457602</v>
      </c>
      <c r="M1016" s="15">
        <f t="shared" si="205"/>
        <v>15.789062002327082</v>
      </c>
      <c r="N1016" s="6"/>
      <c r="O1016" s="7">
        <f t="shared" si="206"/>
        <v>20.25752919244248</v>
      </c>
      <c r="P1016" s="7"/>
      <c r="Q1016" s="46">
        <f t="shared" si="207"/>
        <v>7.9614728670576701E-2</v>
      </c>
      <c r="R1016" s="22">
        <f t="shared" si="217"/>
        <v>0.99336274347021081</v>
      </c>
      <c r="S1016" s="22">
        <f t="shared" si="218"/>
        <v>11.382367578544489</v>
      </c>
      <c r="T1016" s="39">
        <f t="shared" si="208"/>
        <v>0.11233940716168989</v>
      </c>
      <c r="U1016" s="39">
        <f t="shared" si="209"/>
        <v>7.4056611182429233E-3</v>
      </c>
      <c r="V1016" s="39">
        <f t="shared" si="210"/>
        <v>0.10493374604344696</v>
      </c>
      <c r="Y1016" s="37"/>
      <c r="Z1016" s="37"/>
    </row>
    <row r="1017" spans="1:26">
      <c r="A1017" s="1">
        <v>1955.01</v>
      </c>
      <c r="B1017" s="11">
        <v>35.6</v>
      </c>
      <c r="C1017" s="4">
        <v>1.54667</v>
      </c>
      <c r="D1017" s="11">
        <v>2.8333300000000001</v>
      </c>
      <c r="E1017" s="11">
        <v>26.7</v>
      </c>
      <c r="F1017" s="4">
        <f t="shared" si="214"/>
        <v>1955.0416666665903</v>
      </c>
      <c r="G1017" s="22">
        <v>2.61</v>
      </c>
      <c r="H1017" s="4">
        <f t="shared" si="211"/>
        <v>406.26666666666671</v>
      </c>
      <c r="I1017" s="4">
        <f t="shared" si="212"/>
        <v>17.650574868913861</v>
      </c>
      <c r="J1017" s="33">
        <f t="shared" si="215"/>
        <v>36254.463237095777</v>
      </c>
      <c r="K1017" s="4">
        <f t="shared" si="216"/>
        <v>32.333919513108619</v>
      </c>
      <c r="L1017" s="33">
        <f t="shared" si="213"/>
        <v>2885.4173686393424</v>
      </c>
      <c r="M1017" s="15">
        <f t="shared" si="205"/>
        <v>15.990781062969832</v>
      </c>
      <c r="N1017" s="6"/>
      <c r="O1017" s="7">
        <f t="shared" si="206"/>
        <v>20.501927865048504</v>
      </c>
      <c r="P1017" s="7"/>
      <c r="Q1017" s="46">
        <f t="shared" si="207"/>
        <v>7.7815776226365707E-2</v>
      </c>
      <c r="R1017" s="22">
        <f t="shared" si="217"/>
        <v>0.99869009255840091</v>
      </c>
      <c r="S1017" s="22">
        <f t="shared" si="218"/>
        <v>11.306819885009334</v>
      </c>
      <c r="T1017" s="39">
        <f t="shared" si="208"/>
        <v>0.11304757223665529</v>
      </c>
      <c r="U1017" s="39">
        <f t="shared" si="209"/>
        <v>8.3458926376729359E-3</v>
      </c>
      <c r="V1017" s="39">
        <f t="shared" si="210"/>
        <v>0.10470167959898236</v>
      </c>
      <c r="Y1017" s="37"/>
      <c r="Z1017" s="37"/>
    </row>
    <row r="1018" spans="1:26">
      <c r="A1018" s="1">
        <v>1955.02</v>
      </c>
      <c r="B1018" s="11">
        <v>36.79</v>
      </c>
      <c r="C1018" s="4">
        <v>1.5533300000000001</v>
      </c>
      <c r="D1018" s="11">
        <v>2.8966699999999999</v>
      </c>
      <c r="E1018" s="11">
        <v>26.7</v>
      </c>
      <c r="F1018" s="4">
        <f t="shared" si="214"/>
        <v>1955.1249999999236</v>
      </c>
      <c r="G1018" s="22">
        <v>2.65</v>
      </c>
      <c r="H1018" s="4">
        <f t="shared" si="211"/>
        <v>419.84692883895138</v>
      </c>
      <c r="I1018" s="4">
        <f t="shared" si="212"/>
        <v>17.726578689138581</v>
      </c>
      <c r="J1018" s="33">
        <f t="shared" si="215"/>
        <v>37598.163799843453</v>
      </c>
      <c r="K1018" s="4">
        <f t="shared" si="216"/>
        <v>33.056754644194761</v>
      </c>
      <c r="L1018" s="33">
        <f t="shared" si="213"/>
        <v>2960.3009821715827</v>
      </c>
      <c r="M1018" s="15">
        <f t="shared" si="205"/>
        <v>16.437728215987118</v>
      </c>
      <c r="N1018" s="6"/>
      <c r="O1018" s="7">
        <f t="shared" si="206"/>
        <v>21.056961301473894</v>
      </c>
      <c r="P1018" s="7"/>
      <c r="Q1018" s="46">
        <f t="shared" si="207"/>
        <v>7.5715401259660794E-2</v>
      </c>
      <c r="R1018" s="22">
        <f t="shared" si="217"/>
        <v>0.99959839144156226</v>
      </c>
      <c r="S1018" s="22">
        <f t="shared" si="218"/>
        <v>11.29200899750114</v>
      </c>
      <c r="T1018" s="39">
        <f t="shared" si="208"/>
        <v>0.11008265498545389</v>
      </c>
      <c r="U1018" s="39">
        <f t="shared" si="209"/>
        <v>8.6667566750175951E-3</v>
      </c>
      <c r="V1018" s="39">
        <f t="shared" si="210"/>
        <v>0.10141589831043629</v>
      </c>
      <c r="Y1018" s="37"/>
      <c r="Z1018" s="37"/>
    </row>
    <row r="1019" spans="1:26">
      <c r="A1019" s="1">
        <v>1955.03</v>
      </c>
      <c r="B1019" s="11">
        <v>36.5</v>
      </c>
      <c r="C1019" s="4">
        <v>1.56</v>
      </c>
      <c r="D1019" s="11">
        <v>2.96</v>
      </c>
      <c r="E1019" s="11">
        <v>26.7</v>
      </c>
      <c r="F1019" s="4">
        <f t="shared" si="214"/>
        <v>1955.2083333332569</v>
      </c>
      <c r="G1019" s="22">
        <v>2.68</v>
      </c>
      <c r="H1019" s="4">
        <f t="shared" si="211"/>
        <v>416.53745318352065</v>
      </c>
      <c r="I1019" s="4">
        <f t="shared" si="212"/>
        <v>17.802696629213489</v>
      </c>
      <c r="J1019" s="33">
        <f t="shared" si="215"/>
        <v>37434.649089107515</v>
      </c>
      <c r="K1019" s="4">
        <f t="shared" si="216"/>
        <v>33.779475655430716</v>
      </c>
      <c r="L1019" s="33">
        <f t="shared" si="213"/>
        <v>3035.7962001029659</v>
      </c>
      <c r="M1019" s="15">
        <f t="shared" si="205"/>
        <v>16.219282945537792</v>
      </c>
      <c r="N1019" s="6"/>
      <c r="O1019" s="7">
        <f t="shared" si="206"/>
        <v>20.759297152464601</v>
      </c>
      <c r="P1019" s="7"/>
      <c r="Q1019" s="46">
        <f t="shared" si="207"/>
        <v>7.6234750774021615E-2</v>
      </c>
      <c r="R1019" s="22">
        <f t="shared" si="217"/>
        <v>0.99616375739851437</v>
      </c>
      <c r="S1019" s="22">
        <f t="shared" si="218"/>
        <v>11.287474030045788</v>
      </c>
      <c r="T1019" s="39">
        <f t="shared" si="208"/>
        <v>0.11058503395113006</v>
      </c>
      <c r="U1019" s="39">
        <f t="shared" si="209"/>
        <v>8.7377572076596799E-3</v>
      </c>
      <c r="V1019" s="39">
        <f t="shared" si="210"/>
        <v>0.10184727674347038</v>
      </c>
      <c r="Y1019" s="37"/>
      <c r="Z1019" s="37"/>
    </row>
    <row r="1020" spans="1:26">
      <c r="A1020" s="1">
        <v>1955.04</v>
      </c>
      <c r="B1020" s="11">
        <v>37.76</v>
      </c>
      <c r="C1020" s="4">
        <v>1.5633300000000001</v>
      </c>
      <c r="D1020" s="11">
        <v>3.0466700000000002</v>
      </c>
      <c r="E1020" s="11">
        <v>26.7</v>
      </c>
      <c r="F1020" s="4">
        <f t="shared" si="214"/>
        <v>1955.2916666665901</v>
      </c>
      <c r="G1020" s="22">
        <v>2.75</v>
      </c>
      <c r="H1020" s="4">
        <f t="shared" si="211"/>
        <v>430.9165543071162</v>
      </c>
      <c r="I1020" s="4">
        <f t="shared" si="212"/>
        <v>17.840698539325849</v>
      </c>
      <c r="J1020" s="33">
        <f t="shared" si="215"/>
        <v>38860.527180860445</v>
      </c>
      <c r="K1020" s="4">
        <f t="shared" si="216"/>
        <v>34.768552397003752</v>
      </c>
      <c r="L1020" s="33">
        <f t="shared" si="213"/>
        <v>3135.4661638271214</v>
      </c>
      <c r="M1020" s="15">
        <f t="shared" si="205"/>
        <v>16.685266628063506</v>
      </c>
      <c r="N1020" s="6"/>
      <c r="O1020" s="7">
        <f t="shared" si="206"/>
        <v>21.334047746091066</v>
      </c>
      <c r="P1020" s="7"/>
      <c r="Q1020" s="46">
        <f t="shared" si="207"/>
        <v>7.3812858775129567E-2</v>
      </c>
      <c r="R1020" s="22">
        <f t="shared" si="217"/>
        <v>1.0014249973563802</v>
      </c>
      <c r="S1020" s="22">
        <f t="shared" si="218"/>
        <v>11.244172541308563</v>
      </c>
      <c r="T1020" s="39">
        <f t="shared" si="208"/>
        <v>0.10780131138207505</v>
      </c>
      <c r="U1020" s="39">
        <f t="shared" si="209"/>
        <v>9.2384967241903038E-3</v>
      </c>
      <c r="V1020" s="39">
        <f t="shared" si="210"/>
        <v>9.8562814657884745E-2</v>
      </c>
      <c r="Y1020" s="37"/>
      <c r="Z1020" s="37"/>
    </row>
    <row r="1021" spans="1:26">
      <c r="A1021" s="1">
        <v>1955.05</v>
      </c>
      <c r="B1021" s="11">
        <v>37.6</v>
      </c>
      <c r="C1021" s="4">
        <v>1.56667</v>
      </c>
      <c r="D1021" s="11">
        <v>3.1333299999999999</v>
      </c>
      <c r="E1021" s="11">
        <v>26.7</v>
      </c>
      <c r="F1021" s="4">
        <f t="shared" si="214"/>
        <v>1955.3749999999234</v>
      </c>
      <c r="G1021" s="22">
        <v>2.76</v>
      </c>
      <c r="H1021" s="4">
        <f t="shared" si="211"/>
        <v>429.09063670411996</v>
      </c>
      <c r="I1021" s="4">
        <f t="shared" si="212"/>
        <v>17.878814569288391</v>
      </c>
      <c r="J1021" s="33">
        <f t="shared" si="215"/>
        <v>38830.224854613945</v>
      </c>
      <c r="K1021" s="4">
        <f t="shared" si="216"/>
        <v>35.757515018726593</v>
      </c>
      <c r="L1021" s="33">
        <f t="shared" si="213"/>
        <v>3235.8486288220074</v>
      </c>
      <c r="M1021" s="15">
        <f t="shared" si="205"/>
        <v>16.518057827257802</v>
      </c>
      <c r="N1021" s="6"/>
      <c r="O1021" s="7">
        <f t="shared" si="206"/>
        <v>21.097803794241599</v>
      </c>
      <c r="P1021" s="7"/>
      <c r="Q1021" s="46">
        <f t="shared" si="207"/>
        <v>7.3736304846531139E-2</v>
      </c>
      <c r="R1021" s="22">
        <f t="shared" si="217"/>
        <v>1.0005683116212329</v>
      </c>
      <c r="S1021" s="22">
        <f t="shared" si="218"/>
        <v>11.260195457454611</v>
      </c>
      <c r="T1021" s="39">
        <f t="shared" si="208"/>
        <v>0.10979451896887471</v>
      </c>
      <c r="U1021" s="39">
        <f t="shared" si="209"/>
        <v>9.3659566360082547E-3</v>
      </c>
      <c r="V1021" s="39">
        <f t="shared" si="210"/>
        <v>0.10042856233286646</v>
      </c>
      <c r="Y1021" s="37"/>
      <c r="Z1021" s="37"/>
    </row>
    <row r="1022" spans="1:26">
      <c r="A1022" s="1">
        <v>1955.06</v>
      </c>
      <c r="B1022" s="11">
        <v>39.78</v>
      </c>
      <c r="C1022" s="4">
        <v>1.57</v>
      </c>
      <c r="D1022" s="11">
        <v>3.22</v>
      </c>
      <c r="E1022" s="11">
        <v>26.7</v>
      </c>
      <c r="F1022" s="4">
        <f t="shared" si="214"/>
        <v>1955.4583333332566</v>
      </c>
      <c r="G1022" s="22">
        <v>2.78</v>
      </c>
      <c r="H1022" s="4">
        <f t="shared" si="211"/>
        <v>453.9687640449439</v>
      </c>
      <c r="I1022" s="4">
        <f t="shared" si="212"/>
        <v>17.916816479400751</v>
      </c>
      <c r="J1022" s="33">
        <f t="shared" si="215"/>
        <v>41216.665757137089</v>
      </c>
      <c r="K1022" s="4">
        <f t="shared" si="216"/>
        <v>36.746591760299637</v>
      </c>
      <c r="L1022" s="33">
        <f t="shared" si="213"/>
        <v>3336.2911950221578</v>
      </c>
      <c r="M1022" s="15">
        <f t="shared" si="205"/>
        <v>17.370091963405308</v>
      </c>
      <c r="N1022" s="6"/>
      <c r="O1022" s="7">
        <f t="shared" si="206"/>
        <v>22.157121672370536</v>
      </c>
      <c r="P1022" s="7"/>
      <c r="Q1022" s="46">
        <f t="shared" si="207"/>
        <v>6.9410908719140657E-2</v>
      </c>
      <c r="R1022" s="22">
        <f t="shared" si="217"/>
        <v>0.99198567351214673</v>
      </c>
      <c r="S1022" s="22">
        <f t="shared" si="218"/>
        <v>11.266594757390436</v>
      </c>
      <c r="T1022" s="39">
        <f t="shared" si="208"/>
        <v>9.742380931160044E-2</v>
      </c>
      <c r="U1022" s="39">
        <f t="shared" si="209"/>
        <v>9.0212984076607494E-3</v>
      </c>
      <c r="V1022" s="39">
        <f t="shared" si="210"/>
        <v>8.8402510903939691E-2</v>
      </c>
      <c r="Y1022" s="37"/>
      <c r="Z1022" s="37"/>
    </row>
    <row r="1023" spans="1:26">
      <c r="A1023" s="1">
        <v>1955.07</v>
      </c>
      <c r="B1023" s="11">
        <v>42.69</v>
      </c>
      <c r="C1023" s="4">
        <v>1.58667</v>
      </c>
      <c r="D1023" s="11">
        <v>3.2933300000000001</v>
      </c>
      <c r="E1023" s="11">
        <v>26.8</v>
      </c>
      <c r="F1023" s="4">
        <f t="shared" si="214"/>
        <v>1955.5416666665899</v>
      </c>
      <c r="G1023" s="22">
        <v>2.9</v>
      </c>
      <c r="H1023" s="4">
        <f t="shared" si="211"/>
        <v>485.35981343283589</v>
      </c>
      <c r="I1023" s="4">
        <f t="shared" si="212"/>
        <v>18.039490634328359</v>
      </c>
      <c r="J1023" s="33">
        <f t="shared" si="215"/>
        <v>44203.203897554849</v>
      </c>
      <c r="K1023" s="4">
        <f t="shared" si="216"/>
        <v>37.443195932835827</v>
      </c>
      <c r="L1023" s="33">
        <f t="shared" si="213"/>
        <v>3410.0664673678689</v>
      </c>
      <c r="M1023" s="15">
        <f t="shared" si="205"/>
        <v>18.454031906632874</v>
      </c>
      <c r="N1023" s="6"/>
      <c r="O1023" s="7">
        <f t="shared" si="206"/>
        <v>23.50351020146309</v>
      </c>
      <c r="P1023" s="7"/>
      <c r="Q1023" s="46">
        <f t="shared" si="207"/>
        <v>6.5218113524167787E-2</v>
      </c>
      <c r="R1023" s="22">
        <f t="shared" si="217"/>
        <v>0.99641025227630275</v>
      </c>
      <c r="S1023" s="22">
        <f t="shared" si="218"/>
        <v>11.13459797446181</v>
      </c>
      <c r="T1023" s="39">
        <f t="shared" si="208"/>
        <v>8.9887472059402951E-2</v>
      </c>
      <c r="U1023" s="39">
        <f t="shared" si="209"/>
        <v>1.0646514702316257E-2</v>
      </c>
      <c r="V1023" s="39">
        <f t="shared" si="210"/>
        <v>7.9240957357086694E-2</v>
      </c>
      <c r="Y1023" s="37"/>
      <c r="Z1023" s="37"/>
    </row>
    <row r="1024" spans="1:26">
      <c r="A1024" s="1">
        <v>1955.08</v>
      </c>
      <c r="B1024" s="11">
        <v>42.43</v>
      </c>
      <c r="C1024" s="4">
        <v>1.6033299999999999</v>
      </c>
      <c r="D1024" s="11">
        <v>3.3666700000000001</v>
      </c>
      <c r="E1024" s="11">
        <v>26.8</v>
      </c>
      <c r="F1024" s="4">
        <f t="shared" si="214"/>
        <v>1955.6249999999231</v>
      </c>
      <c r="G1024" s="22">
        <v>2.97</v>
      </c>
      <c r="H1024" s="4">
        <f t="shared" si="211"/>
        <v>482.40376865671647</v>
      </c>
      <c r="I1024" s="4">
        <f t="shared" si="212"/>
        <v>18.228904888059702</v>
      </c>
      <c r="J1024" s="33">
        <f t="shared" si="215"/>
        <v>44072.334698571278</v>
      </c>
      <c r="K1024" s="4">
        <f t="shared" si="216"/>
        <v>38.277027947761198</v>
      </c>
      <c r="L1024" s="33">
        <f t="shared" si="213"/>
        <v>3496.9834329398764</v>
      </c>
      <c r="M1024" s="15">
        <f t="shared" si="205"/>
        <v>18.22232646304775</v>
      </c>
      <c r="N1024" s="6"/>
      <c r="O1024" s="7">
        <f t="shared" si="206"/>
        <v>23.173696654482615</v>
      </c>
      <c r="P1024" s="7"/>
      <c r="Q1024" s="46">
        <f t="shared" si="207"/>
        <v>6.520714830858973E-2</v>
      </c>
      <c r="R1024" s="22">
        <f t="shared" si="217"/>
        <v>1.002475</v>
      </c>
      <c r="S1024" s="22">
        <f t="shared" si="218"/>
        <v>11.094627576728701</v>
      </c>
      <c r="T1024" s="39">
        <f t="shared" si="208"/>
        <v>9.2500396231943283E-2</v>
      </c>
      <c r="U1024" s="39">
        <f t="shared" si="209"/>
        <v>1.0955395425943149E-2</v>
      </c>
      <c r="V1024" s="39">
        <f t="shared" si="210"/>
        <v>8.1545000806000134E-2</v>
      </c>
      <c r="Y1024" s="37"/>
      <c r="Z1024" s="37"/>
    </row>
    <row r="1025" spans="1:26">
      <c r="A1025" s="1">
        <v>1955.09</v>
      </c>
      <c r="B1025" s="11">
        <v>44.34</v>
      </c>
      <c r="C1025" s="4">
        <v>1.62</v>
      </c>
      <c r="D1025" s="11">
        <v>3.44</v>
      </c>
      <c r="E1025" s="11">
        <v>26.9</v>
      </c>
      <c r="F1025" s="4">
        <f t="shared" si="214"/>
        <v>1955.7083333332564</v>
      </c>
      <c r="G1025" s="22">
        <v>2.97</v>
      </c>
      <c r="H1025" s="4">
        <f t="shared" si="211"/>
        <v>502.24527881040905</v>
      </c>
      <c r="I1025" s="4">
        <f t="shared" si="212"/>
        <v>18.349962825278816</v>
      </c>
      <c r="J1025" s="33">
        <f t="shared" si="215"/>
        <v>46024.756189085609</v>
      </c>
      <c r="K1025" s="4">
        <f t="shared" si="216"/>
        <v>38.965353159851304</v>
      </c>
      <c r="L1025" s="33">
        <f t="shared" si="213"/>
        <v>3570.7072911694736</v>
      </c>
      <c r="M1025" s="15">
        <f t="shared" ref="M1025:M1088" si="219">H1025/AVERAGE(K905:K1024)</f>
        <v>18.843960654261309</v>
      </c>
      <c r="N1025" s="6"/>
      <c r="O1025" s="7">
        <f t="shared" ref="O1025:O1088" si="220">J1025/AVERAGE(L905:L1024)</f>
        <v>23.92553130772303</v>
      </c>
      <c r="P1025" s="7"/>
      <c r="Q1025" s="46">
        <f t="shared" ref="Q1025:Q1088" si="221">1/M1025-(G1025/100-(((E1025/E905)^(1/10))-1))</f>
        <v>6.3784234185268268E-2</v>
      </c>
      <c r="R1025" s="22">
        <f t="shared" si="217"/>
        <v>1.0102306128294607</v>
      </c>
      <c r="S1025" s="22">
        <f t="shared" si="218"/>
        <v>11.080740732471881</v>
      </c>
      <c r="T1025" s="39">
        <f t="shared" si="208"/>
        <v>9.1626521139898776E-2</v>
      </c>
      <c r="U1025" s="39">
        <f t="shared" si="209"/>
        <v>1.1113910913920222E-2</v>
      </c>
      <c r="V1025" s="39">
        <f t="shared" si="210"/>
        <v>8.0512610225978554E-2</v>
      </c>
      <c r="Y1025" s="37"/>
      <c r="Z1025" s="37"/>
    </row>
    <row r="1026" spans="1:26">
      <c r="A1026" s="1">
        <v>1955.1</v>
      </c>
      <c r="B1026" s="11">
        <v>42.11</v>
      </c>
      <c r="C1026" s="4">
        <v>1.6266700000000001</v>
      </c>
      <c r="D1026" s="11">
        <v>3.5</v>
      </c>
      <c r="E1026" s="11">
        <v>26.9</v>
      </c>
      <c r="F1026" s="4">
        <f t="shared" si="214"/>
        <v>1955.7916666665897</v>
      </c>
      <c r="G1026" s="22">
        <v>2.88</v>
      </c>
      <c r="H1026" s="4">
        <f t="shared" si="211"/>
        <v>476.98576208178446</v>
      </c>
      <c r="I1026" s="4">
        <f t="shared" si="212"/>
        <v>18.425514832713759</v>
      </c>
      <c r="J1026" s="33">
        <f t="shared" si="215"/>
        <v>43850.730881857686</v>
      </c>
      <c r="K1026" s="4">
        <f t="shared" si="216"/>
        <v>39.644981412639417</v>
      </c>
      <c r="L1026" s="33">
        <f t="shared" si="213"/>
        <v>3644.6819778319145</v>
      </c>
      <c r="M1026" s="15">
        <f t="shared" si="219"/>
        <v>17.772325789386091</v>
      </c>
      <c r="N1026" s="6"/>
      <c r="O1026" s="7">
        <f t="shared" si="220"/>
        <v>22.532366303323766</v>
      </c>
      <c r="P1026" s="7"/>
      <c r="Q1026" s="46">
        <f t="shared" si="221"/>
        <v>6.7884089783085716E-2</v>
      </c>
      <c r="R1026" s="22">
        <f t="shared" si="217"/>
        <v>1.0015386747064237</v>
      </c>
      <c r="S1026" s="22">
        <f t="shared" si="218"/>
        <v>11.194103500769437</v>
      </c>
      <c r="T1026" s="39">
        <f t="shared" ref="T1026:T1089" si="222">(($J1146/$J1026)^(1/10)-1)</f>
        <v>9.9284640370255639E-2</v>
      </c>
      <c r="U1026" s="39">
        <f t="shared" ref="U1026:U1089" si="223">(($S1146/$S1026)^(1/10)-1)</f>
        <v>9.6397835724992831E-3</v>
      </c>
      <c r="V1026" s="39">
        <f t="shared" ref="V1026:V1089" si="224">T1026-U1026</f>
        <v>8.9644856797756356E-2</v>
      </c>
      <c r="Y1026" s="37"/>
      <c r="Z1026" s="37"/>
    </row>
    <row r="1027" spans="1:26">
      <c r="A1027" s="1">
        <v>1955.11</v>
      </c>
      <c r="B1027" s="11">
        <v>44.95</v>
      </c>
      <c r="C1027" s="4">
        <v>1.6333299999999999</v>
      </c>
      <c r="D1027" s="11">
        <v>3.56</v>
      </c>
      <c r="E1027" s="11">
        <v>26.9</v>
      </c>
      <c r="F1027" s="4">
        <f t="shared" si="214"/>
        <v>1955.8749999999229</v>
      </c>
      <c r="G1027" s="22">
        <v>2.89</v>
      </c>
      <c r="H1027" s="4">
        <f t="shared" si="211"/>
        <v>509.15483271375479</v>
      </c>
      <c r="I1027" s="4">
        <f t="shared" si="212"/>
        <v>18.500953568773237</v>
      </c>
      <c r="J1027" s="33">
        <f t="shared" si="215"/>
        <v>46949.867315652067</v>
      </c>
      <c r="K1027" s="4">
        <f t="shared" si="216"/>
        <v>40.324609665427516</v>
      </c>
      <c r="L1027" s="33">
        <f t="shared" si="213"/>
        <v>3718.3877117624324</v>
      </c>
      <c r="M1027" s="15">
        <f t="shared" si="219"/>
        <v>18.835559288273895</v>
      </c>
      <c r="N1027" s="6"/>
      <c r="O1027" s="7">
        <f t="shared" si="220"/>
        <v>23.841583744997816</v>
      </c>
      <c r="P1027" s="7"/>
      <c r="Q1027" s="46">
        <f t="shared" si="221"/>
        <v>6.4607904236347519E-2</v>
      </c>
      <c r="R1027" s="22">
        <f t="shared" si="217"/>
        <v>0.99639906764855823</v>
      </c>
      <c r="S1027" s="22">
        <f t="shared" si="218"/>
        <v>11.21132758468716</v>
      </c>
      <c r="T1027" s="39">
        <f t="shared" si="222"/>
        <v>9.297438519582979E-2</v>
      </c>
      <c r="U1027" s="39">
        <f t="shared" si="223"/>
        <v>9.0414284940998346E-3</v>
      </c>
      <c r="V1027" s="39">
        <f t="shared" si="224"/>
        <v>8.3932956701729955E-2</v>
      </c>
      <c r="Y1027" s="37"/>
      <c r="Z1027" s="37"/>
    </row>
    <row r="1028" spans="1:26">
      <c r="A1028" s="1">
        <v>1955.12</v>
      </c>
      <c r="B1028" s="11">
        <v>45.37</v>
      </c>
      <c r="C1028" s="4">
        <v>1.64</v>
      </c>
      <c r="D1028" s="11">
        <v>3.62</v>
      </c>
      <c r="E1028" s="11">
        <v>26.8</v>
      </c>
      <c r="F1028" s="4">
        <f t="shared" si="214"/>
        <v>1955.9583333332562</v>
      </c>
      <c r="G1028" s="22">
        <v>2.96</v>
      </c>
      <c r="H1028" s="4">
        <f t="shared" si="211"/>
        <v>515.82981343283586</v>
      </c>
      <c r="I1028" s="4">
        <f t="shared" si="212"/>
        <v>18.645820895522387</v>
      </c>
      <c r="J1028" s="33">
        <f t="shared" si="215"/>
        <v>47708.656199423582</v>
      </c>
      <c r="K1028" s="4">
        <f t="shared" si="216"/>
        <v>41.157238805970152</v>
      </c>
      <c r="L1028" s="33">
        <f t="shared" si="213"/>
        <v>3806.5976513536116</v>
      </c>
      <c r="M1028" s="15">
        <f t="shared" si="219"/>
        <v>18.942369035813574</v>
      </c>
      <c r="N1028" s="6"/>
      <c r="O1028" s="7">
        <f t="shared" si="220"/>
        <v>23.937765745387566</v>
      </c>
      <c r="P1028" s="7"/>
      <c r="Q1028" s="46">
        <f t="shared" si="221"/>
        <v>6.2648258086002717E-2</v>
      </c>
      <c r="R1028" s="22">
        <f t="shared" si="217"/>
        <v>1.0076321632439265</v>
      </c>
      <c r="S1028" s="22">
        <f t="shared" si="218"/>
        <v>11.212639025441881</v>
      </c>
      <c r="T1028" s="39">
        <f t="shared" si="222"/>
        <v>9.0650756171307245E-2</v>
      </c>
      <c r="U1028" s="39">
        <f t="shared" si="223"/>
        <v>7.7193888465101335E-3</v>
      </c>
      <c r="V1028" s="39">
        <f t="shared" si="224"/>
        <v>8.2931367324797112E-2</v>
      </c>
      <c r="Y1028" s="37"/>
      <c r="Z1028" s="37"/>
    </row>
    <row r="1029" spans="1:26">
      <c r="A1029" s="1">
        <v>1956.01</v>
      </c>
      <c r="B1029" s="11">
        <v>44.15</v>
      </c>
      <c r="C1029" s="4">
        <v>1.67</v>
      </c>
      <c r="D1029" s="11">
        <v>3.6433300000000002</v>
      </c>
      <c r="E1029" s="11">
        <v>26.8</v>
      </c>
      <c r="F1029" s="4">
        <f t="shared" si="214"/>
        <v>1956.0416666665894</v>
      </c>
      <c r="G1029" s="22">
        <v>2.9</v>
      </c>
      <c r="H1029" s="4">
        <f t="shared" si="211"/>
        <v>501.95914179104483</v>
      </c>
      <c r="I1029" s="4">
        <f t="shared" si="212"/>
        <v>18.986902985074629</v>
      </c>
      <c r="J1029" s="33">
        <f t="shared" si="215"/>
        <v>46572.109893298904</v>
      </c>
      <c r="K1029" s="4">
        <f t="shared" si="216"/>
        <v>41.422486977611946</v>
      </c>
      <c r="L1029" s="33">
        <f t="shared" si="213"/>
        <v>3843.2064583817146</v>
      </c>
      <c r="M1029" s="15">
        <f t="shared" si="219"/>
        <v>18.292585385418889</v>
      </c>
      <c r="N1029" s="6"/>
      <c r="O1029" s="7">
        <f t="shared" si="220"/>
        <v>23.082459084217533</v>
      </c>
      <c r="P1029" s="7"/>
      <c r="Q1029" s="46">
        <f t="shared" si="221"/>
        <v>6.5123509041438501E-2</v>
      </c>
      <c r="R1029" s="22">
        <f t="shared" si="217"/>
        <v>1.0075969184830094</v>
      </c>
      <c r="S1029" s="22">
        <f t="shared" si="218"/>
        <v>11.298215716879273</v>
      </c>
      <c r="T1029" s="39">
        <f t="shared" si="222"/>
        <v>9.5431683360476027E-2</v>
      </c>
      <c r="U1029" s="39">
        <f t="shared" si="223"/>
        <v>7.4202191364101111E-3</v>
      </c>
      <c r="V1029" s="39">
        <f t="shared" si="224"/>
        <v>8.8011464224065916E-2</v>
      </c>
      <c r="Y1029" s="37"/>
      <c r="Z1029" s="37"/>
    </row>
    <row r="1030" spans="1:26">
      <c r="A1030" s="1">
        <v>1956.02</v>
      </c>
      <c r="B1030" s="11">
        <v>44.43</v>
      </c>
      <c r="C1030" s="4">
        <v>1.7</v>
      </c>
      <c r="D1030" s="11">
        <v>3.6666699999999999</v>
      </c>
      <c r="E1030" s="11">
        <v>26.8</v>
      </c>
      <c r="F1030" s="4">
        <f t="shared" si="214"/>
        <v>1956.1249999999227</v>
      </c>
      <c r="G1030" s="22">
        <v>2.84</v>
      </c>
      <c r="H1030" s="4">
        <f t="shared" si="211"/>
        <v>505.14257462686572</v>
      </c>
      <c r="I1030" s="4">
        <f t="shared" si="212"/>
        <v>19.327985074626866</v>
      </c>
      <c r="J1030" s="33">
        <f t="shared" si="215"/>
        <v>47016.909583861554</v>
      </c>
      <c r="K1030" s="4">
        <f t="shared" si="216"/>
        <v>41.687848843283582</v>
      </c>
      <c r="L1030" s="33">
        <f t="shared" si="213"/>
        <v>3880.1596188129106</v>
      </c>
      <c r="M1030" s="15">
        <f t="shared" si="219"/>
        <v>18.266116815127777</v>
      </c>
      <c r="N1030" s="6"/>
      <c r="O1030" s="7">
        <f t="shared" si="220"/>
        <v>23.017216418743022</v>
      </c>
      <c r="P1030" s="7"/>
      <c r="Q1030" s="46">
        <f t="shared" si="221"/>
        <v>6.6375586939811479E-2</v>
      </c>
      <c r="R1030" s="22">
        <f t="shared" si="217"/>
        <v>0.99206506834990926</v>
      </c>
      <c r="S1030" s="22">
        <f t="shared" si="218"/>
        <v>11.38404734068386</v>
      </c>
      <c r="T1030" s="39">
        <f t="shared" si="222"/>
        <v>9.3235290490984557E-2</v>
      </c>
      <c r="U1030" s="39">
        <f t="shared" si="223"/>
        <v>4.6641172438899314E-3</v>
      </c>
      <c r="V1030" s="39">
        <f t="shared" si="224"/>
        <v>8.8571173247094626E-2</v>
      </c>
      <c r="Y1030" s="37"/>
      <c r="Z1030" s="37"/>
    </row>
    <row r="1031" spans="1:26">
      <c r="A1031" s="1">
        <v>1956.03</v>
      </c>
      <c r="B1031" s="11">
        <v>47.49</v>
      </c>
      <c r="C1031" s="4">
        <v>1.73</v>
      </c>
      <c r="D1031" s="11">
        <v>3.69</v>
      </c>
      <c r="E1031" s="11">
        <v>26.8</v>
      </c>
      <c r="F1031" s="4">
        <f t="shared" si="214"/>
        <v>1956.208333333256</v>
      </c>
      <c r="G1031" s="22">
        <v>2.96</v>
      </c>
      <c r="H1031" s="4">
        <f t="shared" si="211"/>
        <v>539.9329477611941</v>
      </c>
      <c r="I1031" s="4">
        <f t="shared" si="212"/>
        <v>19.669067164179108</v>
      </c>
      <c r="J1031" s="33">
        <f t="shared" si="215"/>
        <v>50407.636895549374</v>
      </c>
      <c r="K1031" s="4">
        <f t="shared" si="216"/>
        <v>41.953097014925376</v>
      </c>
      <c r="L1031" s="33">
        <f t="shared" si="213"/>
        <v>3916.7020455796419</v>
      </c>
      <c r="M1031" s="15">
        <f t="shared" si="219"/>
        <v>19.371210099299958</v>
      </c>
      <c r="N1031" s="6"/>
      <c r="O1031" s="7">
        <f t="shared" si="220"/>
        <v>24.373586635398752</v>
      </c>
      <c r="P1031" s="7"/>
      <c r="Q1031" s="46">
        <f t="shared" si="221"/>
        <v>6.0910141321596056E-2</v>
      </c>
      <c r="R1031" s="22">
        <f t="shared" si="217"/>
        <v>0.98377620319820946</v>
      </c>
      <c r="S1031" s="22">
        <f t="shared" si="218"/>
        <v>11.293715703134138</v>
      </c>
      <c r="T1031" s="39">
        <f t="shared" si="222"/>
        <v>8.1045764992163871E-2</v>
      </c>
      <c r="U1031" s="39">
        <f t="shared" si="223"/>
        <v>5.2399493832038235E-3</v>
      </c>
      <c r="V1031" s="39">
        <f t="shared" si="224"/>
        <v>7.5805815608960048E-2</v>
      </c>
      <c r="Y1031" s="37"/>
      <c r="Z1031" s="37"/>
    </row>
    <row r="1032" spans="1:26">
      <c r="A1032" s="1">
        <v>1956.04</v>
      </c>
      <c r="B1032" s="11">
        <v>48.05</v>
      </c>
      <c r="C1032" s="4">
        <v>1.7533300000000001</v>
      </c>
      <c r="D1032" s="11">
        <v>3.66</v>
      </c>
      <c r="E1032" s="11">
        <v>26.9</v>
      </c>
      <c r="F1032" s="4">
        <f t="shared" si="214"/>
        <v>1956.2916666665892</v>
      </c>
      <c r="G1032" s="22">
        <v>3.18</v>
      </c>
      <c r="H1032" s="4">
        <f t="shared" si="211"/>
        <v>544.26895910780672</v>
      </c>
      <c r="I1032" s="4">
        <f t="shared" si="212"/>
        <v>19.860210074349446</v>
      </c>
      <c r="J1032" s="33">
        <f t="shared" si="215"/>
        <v>50966.953766830018</v>
      </c>
      <c r="K1032" s="4">
        <f t="shared" si="216"/>
        <v>41.45732342007436</v>
      </c>
      <c r="L1032" s="33">
        <f t="shared" si="213"/>
        <v>3882.1862806784166</v>
      </c>
      <c r="M1032" s="15">
        <f t="shared" si="219"/>
        <v>19.370593634578494</v>
      </c>
      <c r="N1032" s="6"/>
      <c r="O1032" s="7">
        <f t="shared" si="220"/>
        <v>24.338669114170258</v>
      </c>
      <c r="P1032" s="7"/>
      <c r="Q1032" s="46">
        <f t="shared" si="221"/>
        <v>5.8532570272147345E-2</v>
      </c>
      <c r="R1032" s="22">
        <f t="shared" si="217"/>
        <v>1.0120440058709126</v>
      </c>
      <c r="S1032" s="22">
        <f t="shared" si="218"/>
        <v>11.069185822256701</v>
      </c>
      <c r="T1032" s="39">
        <f t="shared" si="222"/>
        <v>8.2716102777452116E-2</v>
      </c>
      <c r="U1032" s="39">
        <f t="shared" si="223"/>
        <v>7.9893148106200407E-3</v>
      </c>
      <c r="V1032" s="39">
        <f t="shared" si="224"/>
        <v>7.4726787966832076E-2</v>
      </c>
      <c r="Y1032" s="37"/>
      <c r="Z1032" s="37"/>
    </row>
    <row r="1033" spans="1:26">
      <c r="A1033" s="1">
        <v>1956.05</v>
      </c>
      <c r="B1033" s="11">
        <v>46.54</v>
      </c>
      <c r="C1033" s="4">
        <v>1.77667</v>
      </c>
      <c r="D1033" s="11">
        <v>3.63</v>
      </c>
      <c r="E1033" s="11">
        <v>27</v>
      </c>
      <c r="F1033" s="4">
        <f t="shared" si="214"/>
        <v>1956.3749999999225</v>
      </c>
      <c r="G1033" s="22">
        <v>3.07</v>
      </c>
      <c r="H1033" s="4">
        <f t="shared" si="211"/>
        <v>525.21251851851855</v>
      </c>
      <c r="I1033" s="4">
        <f t="shared" si="212"/>
        <v>20.050049962962962</v>
      </c>
      <c r="J1033" s="33">
        <f t="shared" si="215"/>
        <v>49338.914514931399</v>
      </c>
      <c r="K1033" s="4">
        <f t="shared" si="216"/>
        <v>40.965222222222231</v>
      </c>
      <c r="L1033" s="33">
        <f t="shared" si="213"/>
        <v>3848.3081153674475</v>
      </c>
      <c r="M1033" s="15">
        <f t="shared" si="219"/>
        <v>18.544506591754431</v>
      </c>
      <c r="N1033" s="6"/>
      <c r="O1033" s="7">
        <f t="shared" si="220"/>
        <v>23.274196470664435</v>
      </c>
      <c r="P1033" s="7"/>
      <c r="Q1033" s="46">
        <f t="shared" si="221"/>
        <v>6.1754700568371262E-2</v>
      </c>
      <c r="R1033" s="22">
        <f t="shared" si="217"/>
        <v>1.0085562050188539</v>
      </c>
      <c r="S1033" s="22">
        <f t="shared" si="218"/>
        <v>11.161012408836974</v>
      </c>
      <c r="T1033" s="39">
        <f t="shared" si="222"/>
        <v>8.0672480501264854E-2</v>
      </c>
      <c r="U1033" s="39">
        <f t="shared" si="223"/>
        <v>7.3172106738386145E-3</v>
      </c>
      <c r="V1033" s="39">
        <f t="shared" si="224"/>
        <v>7.3355269827426239E-2</v>
      </c>
      <c r="Y1033" s="37"/>
      <c r="Z1033" s="37"/>
    </row>
    <row r="1034" spans="1:26">
      <c r="A1034" s="1">
        <v>1956.06</v>
      </c>
      <c r="B1034" s="11">
        <v>46.27</v>
      </c>
      <c r="C1034" s="4">
        <v>1.8</v>
      </c>
      <c r="D1034" s="11">
        <v>3.6</v>
      </c>
      <c r="E1034" s="11">
        <v>27.2</v>
      </c>
      <c r="F1034" s="4">
        <f t="shared" si="214"/>
        <v>1956.4583333332557</v>
      </c>
      <c r="G1034" s="22">
        <v>3</v>
      </c>
      <c r="H1034" s="4">
        <f t="shared" ref="H1034:H1097" si="225">B1034*$E$1839/E1034</f>
        <v>518.3260661764707</v>
      </c>
      <c r="I1034" s="4">
        <f t="shared" ref="I1034:I1097" si="226">C1034*$E$1839/E1034</f>
        <v>20.163970588235301</v>
      </c>
      <c r="J1034" s="33">
        <f t="shared" si="215"/>
        <v>48849.846999216461</v>
      </c>
      <c r="K1034" s="4">
        <f t="shared" si="216"/>
        <v>40.327941176470603</v>
      </c>
      <c r="L1034" s="33">
        <f t="shared" ref="L1034:L1097" si="227">K1034*(J1034/H1034)</f>
        <v>3800.7229132738121</v>
      </c>
      <c r="M1034" s="15">
        <f t="shared" si="219"/>
        <v>18.158163846958697</v>
      </c>
      <c r="N1034" s="6"/>
      <c r="O1034" s="7">
        <f t="shared" si="220"/>
        <v>22.767416558558143</v>
      </c>
      <c r="P1034" s="7"/>
      <c r="Q1034" s="46">
        <f t="shared" si="221"/>
        <v>6.3251818698492807E-2</v>
      </c>
      <c r="R1034" s="22">
        <f t="shared" si="217"/>
        <v>0.99312377072866442</v>
      </c>
      <c r="S1034" s="22">
        <f t="shared" si="218"/>
        <v>11.173739875701244</v>
      </c>
      <c r="T1034" s="39">
        <f t="shared" si="222"/>
        <v>8.0810362261079405E-2</v>
      </c>
      <c r="U1034" s="39">
        <f t="shared" si="223"/>
        <v>7.0542140688891752E-3</v>
      </c>
      <c r="V1034" s="39">
        <f t="shared" si="224"/>
        <v>7.375614819219023E-2</v>
      </c>
      <c r="Y1034" s="37"/>
      <c r="Z1034" s="37"/>
    </row>
    <row r="1035" spans="1:26">
      <c r="A1035" s="1">
        <v>1956.07</v>
      </c>
      <c r="B1035" s="11">
        <v>48.78</v>
      </c>
      <c r="C1035" s="4">
        <v>1.8133300000000001</v>
      </c>
      <c r="D1035" s="11">
        <v>3.5533299999999999</v>
      </c>
      <c r="E1035" s="11">
        <v>27.4</v>
      </c>
      <c r="F1035" s="4">
        <f t="shared" ref="F1035:F1098" si="228">F1034+1/12</f>
        <v>1956.541666666589</v>
      </c>
      <c r="G1035" s="22">
        <v>3.11</v>
      </c>
      <c r="H1035" s="4">
        <f t="shared" si="225"/>
        <v>542.45496350364976</v>
      </c>
      <c r="I1035" s="4">
        <f t="shared" si="226"/>
        <v>20.165023759124093</v>
      </c>
      <c r="J1035" s="33">
        <f t="shared" ref="J1035:J1098" si="229">J1034*((H1035+(I1035/12))/H1034)</f>
        <v>51282.256285080897</v>
      </c>
      <c r="K1035" s="4">
        <f t="shared" ref="K1035:K1098" si="230">D1035*$E$1839/E1035</f>
        <v>39.514585802919711</v>
      </c>
      <c r="L1035" s="33">
        <f t="shared" si="227"/>
        <v>3735.604340415467</v>
      </c>
      <c r="M1035" s="15">
        <f t="shared" si="219"/>
        <v>18.856797596896786</v>
      </c>
      <c r="N1035" s="6"/>
      <c r="O1035" s="7">
        <f t="shared" si="220"/>
        <v>23.62031167520173</v>
      </c>
      <c r="P1035" s="7"/>
      <c r="Q1035" s="46">
        <f t="shared" si="221"/>
        <v>5.4950815885390331E-2</v>
      </c>
      <c r="R1035" s="22">
        <f t="shared" ref="R1035:R1098" si="231">((G1035/G1036+G1035/1200+((1+G1036/1200)^(-119))*(1-G1035/G1036)))</f>
        <v>0.98403310014206236</v>
      </c>
      <c r="S1035" s="22">
        <f t="shared" ref="S1035:S1098" si="232">S1034*R1034*E1034/E1035</f>
        <v>11.015907359676508</v>
      </c>
      <c r="T1035" s="39">
        <f t="shared" si="222"/>
        <v>7.5261518135921524E-2</v>
      </c>
      <c r="U1035" s="39">
        <f t="shared" si="223"/>
        <v>6.9230586276944894E-3</v>
      </c>
      <c r="V1035" s="39">
        <f t="shared" si="224"/>
        <v>6.8338459508227034E-2</v>
      </c>
      <c r="Y1035" s="37"/>
      <c r="Z1035" s="37"/>
    </row>
    <row r="1036" spans="1:26">
      <c r="A1036" s="1">
        <v>1956.08</v>
      </c>
      <c r="B1036" s="11">
        <v>48.49</v>
      </c>
      <c r="C1036" s="4">
        <v>1.82667</v>
      </c>
      <c r="D1036" s="11">
        <v>3.5066700000000002</v>
      </c>
      <c r="E1036" s="11">
        <v>27.3</v>
      </c>
      <c r="F1036" s="4">
        <f t="shared" si="228"/>
        <v>1956.6249999999222</v>
      </c>
      <c r="G1036" s="22">
        <v>3.33</v>
      </c>
      <c r="H1036" s="4">
        <f t="shared" si="225"/>
        <v>541.2052380952382</v>
      </c>
      <c r="I1036" s="4">
        <f t="shared" si="226"/>
        <v>20.387778351648354</v>
      </c>
      <c r="J1036" s="33">
        <f t="shared" si="229"/>
        <v>51324.727769497666</v>
      </c>
      <c r="K1036" s="4">
        <f t="shared" si="230"/>
        <v>39.138547582417587</v>
      </c>
      <c r="L1036" s="33">
        <f t="shared" si="227"/>
        <v>3711.6700995558749</v>
      </c>
      <c r="M1036" s="15">
        <f t="shared" si="219"/>
        <v>18.670937110186422</v>
      </c>
      <c r="N1036" s="6"/>
      <c r="O1036" s="7">
        <f t="shared" si="220"/>
        <v>23.368947299227301</v>
      </c>
      <c r="P1036" s="7"/>
      <c r="Q1036" s="46">
        <f t="shared" si="221"/>
        <v>5.0837793863342431E-2</v>
      </c>
      <c r="R1036" s="22">
        <f t="shared" si="231"/>
        <v>0.99856707120078669</v>
      </c>
      <c r="S1036" s="22">
        <f t="shared" si="232"/>
        <v>10.879724493719941</v>
      </c>
      <c r="T1036" s="39">
        <f t="shared" si="222"/>
        <v>6.8148848085951341E-2</v>
      </c>
      <c r="U1036" s="39">
        <f t="shared" si="223"/>
        <v>6.4164403429456396E-3</v>
      </c>
      <c r="V1036" s="39">
        <f t="shared" si="224"/>
        <v>6.1732407743005702E-2</v>
      </c>
      <c r="Y1036" s="37"/>
      <c r="Z1036" s="37"/>
    </row>
    <row r="1037" spans="1:26">
      <c r="A1037" s="1">
        <v>1956.09</v>
      </c>
      <c r="B1037" s="11">
        <v>46.84</v>
      </c>
      <c r="C1037" s="4">
        <v>1.84</v>
      </c>
      <c r="D1037" s="11">
        <v>3.46</v>
      </c>
      <c r="E1037" s="11">
        <v>27.4</v>
      </c>
      <c r="F1037" s="4">
        <f t="shared" si="228"/>
        <v>1956.7083333332555</v>
      </c>
      <c r="G1037" s="22">
        <v>3.38</v>
      </c>
      <c r="H1037" s="4">
        <f t="shared" si="225"/>
        <v>520.88131386861323</v>
      </c>
      <c r="I1037" s="4">
        <f t="shared" si="226"/>
        <v>20.461605839416066</v>
      </c>
      <c r="J1037" s="33">
        <f t="shared" si="229"/>
        <v>49559.03098433149</v>
      </c>
      <c r="K1037" s="4">
        <f t="shared" si="230"/>
        <v>38.476715328467165</v>
      </c>
      <c r="L1037" s="33">
        <f t="shared" si="227"/>
        <v>3660.8507089194491</v>
      </c>
      <c r="M1037" s="15">
        <f t="shared" si="219"/>
        <v>17.836640796312018</v>
      </c>
      <c r="N1037" s="6"/>
      <c r="O1037" s="7">
        <f t="shared" si="220"/>
        <v>22.311473210449883</v>
      </c>
      <c r="P1037" s="7"/>
      <c r="Q1037" s="46">
        <f t="shared" si="221"/>
        <v>5.2204639380191584E-2</v>
      </c>
      <c r="R1037" s="22">
        <f t="shared" si="231"/>
        <v>1.0061893610621129</v>
      </c>
      <c r="S1037" s="22">
        <f t="shared" si="232"/>
        <v>10.824484496803466</v>
      </c>
      <c r="T1037" s="39">
        <f t="shared" si="222"/>
        <v>6.8389173775341705E-2</v>
      </c>
      <c r="U1037" s="39">
        <f t="shared" si="223"/>
        <v>7.676213894525219E-3</v>
      </c>
      <c r="V1037" s="39">
        <f t="shared" si="224"/>
        <v>6.0712959880816486E-2</v>
      </c>
      <c r="Y1037" s="37"/>
      <c r="Z1037" s="37"/>
    </row>
    <row r="1038" spans="1:26">
      <c r="A1038" s="1">
        <v>1956.1</v>
      </c>
      <c r="B1038" s="11">
        <v>46.24</v>
      </c>
      <c r="C1038" s="4">
        <v>1.80667</v>
      </c>
      <c r="D1038" s="11">
        <v>3.44333</v>
      </c>
      <c r="E1038" s="11">
        <v>27.5</v>
      </c>
      <c r="F1038" s="4">
        <f t="shared" si="228"/>
        <v>1956.7916666665888</v>
      </c>
      <c r="G1038" s="22">
        <v>3.34</v>
      </c>
      <c r="H1038" s="4">
        <f t="shared" si="225"/>
        <v>512.33920000000012</v>
      </c>
      <c r="I1038" s="4">
        <f t="shared" si="226"/>
        <v>20.017903600000004</v>
      </c>
      <c r="J1038" s="33">
        <f t="shared" si="229"/>
        <v>48905.011438189598</v>
      </c>
      <c r="K1038" s="4">
        <f t="shared" si="230"/>
        <v>38.152096400000005</v>
      </c>
      <c r="L1038" s="33">
        <f t="shared" si="227"/>
        <v>3641.7840189329881</v>
      </c>
      <c r="M1038" s="15">
        <f t="shared" si="219"/>
        <v>17.418952948636129</v>
      </c>
      <c r="N1038" s="6"/>
      <c r="O1038" s="7">
        <f t="shared" si="220"/>
        <v>21.777269004413125</v>
      </c>
      <c r="P1038" s="7"/>
      <c r="Q1038" s="46">
        <f t="shared" si="221"/>
        <v>5.2325543255801035E-2</v>
      </c>
      <c r="R1038" s="22">
        <f t="shared" si="231"/>
        <v>0.99022472627998948</v>
      </c>
      <c r="S1038" s="22">
        <f t="shared" si="232"/>
        <v>10.851875753703007</v>
      </c>
      <c r="T1038" s="39">
        <f t="shared" si="222"/>
        <v>6.8551558542897073E-2</v>
      </c>
      <c r="U1038" s="39">
        <f t="shared" si="223"/>
        <v>8.563709737462899E-3</v>
      </c>
      <c r="V1038" s="39">
        <f t="shared" si="224"/>
        <v>5.9987848805434174E-2</v>
      </c>
      <c r="Y1038" s="37"/>
      <c r="Z1038" s="37"/>
    </row>
    <row r="1039" spans="1:26">
      <c r="A1039" s="1">
        <v>1956.11</v>
      </c>
      <c r="B1039" s="11">
        <v>45.76</v>
      </c>
      <c r="C1039" s="4">
        <v>1.7733300000000001</v>
      </c>
      <c r="D1039" s="11">
        <v>3.4266700000000001</v>
      </c>
      <c r="E1039" s="11">
        <v>27.5</v>
      </c>
      <c r="F1039" s="4">
        <f t="shared" si="228"/>
        <v>1956.874999999922</v>
      </c>
      <c r="G1039" s="22">
        <v>3.49</v>
      </c>
      <c r="H1039" s="4">
        <f t="shared" si="225"/>
        <v>507.02080000000007</v>
      </c>
      <c r="I1039" s="4">
        <f t="shared" si="226"/>
        <v>19.648496400000006</v>
      </c>
      <c r="J1039" s="33">
        <f t="shared" si="229"/>
        <v>48553.641516854732</v>
      </c>
      <c r="K1039" s="4">
        <f t="shared" si="230"/>
        <v>37.967503600000008</v>
      </c>
      <c r="L1039" s="33">
        <f t="shared" si="227"/>
        <v>3635.8677180192444</v>
      </c>
      <c r="M1039" s="15">
        <f t="shared" si="219"/>
        <v>17.120339736628253</v>
      </c>
      <c r="N1039" s="6"/>
      <c r="O1039" s="7">
        <f t="shared" si="220"/>
        <v>21.392087415372316</v>
      </c>
      <c r="P1039" s="7"/>
      <c r="Q1039" s="46">
        <f t="shared" si="221"/>
        <v>4.9387093462700517E-2</v>
      </c>
      <c r="R1039" s="22">
        <f t="shared" si="231"/>
        <v>0.99457516226368625</v>
      </c>
      <c r="S1039" s="22">
        <f t="shared" si="232"/>
        <v>10.745795697835014</v>
      </c>
      <c r="T1039" s="39">
        <f t="shared" si="222"/>
        <v>7.4874603233678227E-2</v>
      </c>
      <c r="U1039" s="39">
        <f t="shared" si="223"/>
        <v>8.8003928916504659E-3</v>
      </c>
      <c r="V1039" s="39">
        <f t="shared" si="224"/>
        <v>6.6074210342027762E-2</v>
      </c>
      <c r="Y1039" s="37"/>
      <c r="Z1039" s="37"/>
    </row>
    <row r="1040" spans="1:26">
      <c r="A1040" s="1">
        <v>1956.12</v>
      </c>
      <c r="B1040" s="11">
        <v>46.44</v>
      </c>
      <c r="C1040" s="4">
        <v>1.74</v>
      </c>
      <c r="D1040" s="11">
        <v>3.41</v>
      </c>
      <c r="E1040" s="11">
        <v>27.6</v>
      </c>
      <c r="F1040" s="4">
        <f t="shared" si="228"/>
        <v>1956.9583333332553</v>
      </c>
      <c r="G1040" s="22">
        <v>3.59</v>
      </c>
      <c r="H1040" s="4">
        <f t="shared" si="225"/>
        <v>512.69086956521744</v>
      </c>
      <c r="I1040" s="4">
        <f t="shared" si="226"/>
        <v>19.209347826086958</v>
      </c>
      <c r="J1040" s="33">
        <f t="shared" si="229"/>
        <v>49249.917042543668</v>
      </c>
      <c r="K1040" s="4">
        <f t="shared" si="230"/>
        <v>37.645905797101456</v>
      </c>
      <c r="L1040" s="33">
        <f t="shared" si="227"/>
        <v>3616.326811263435</v>
      </c>
      <c r="M1040" s="15">
        <f t="shared" si="219"/>
        <v>17.197522725560923</v>
      </c>
      <c r="N1040" s="6"/>
      <c r="O1040" s="7">
        <f t="shared" si="220"/>
        <v>21.474498795561203</v>
      </c>
      <c r="P1040" s="7"/>
      <c r="Q1040" s="46">
        <f t="shared" si="221"/>
        <v>4.7538713978886989E-2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c r="A1041" s="1">
        <v>1957.01</v>
      </c>
      <c r="B1041" s="11">
        <v>45.43</v>
      </c>
      <c r="C1041" s="4">
        <v>1.7366699999999999</v>
      </c>
      <c r="D1041" s="11">
        <v>3.4066700000000001</v>
      </c>
      <c r="E1041" s="11">
        <v>27.6</v>
      </c>
      <c r="F1041" s="4">
        <f t="shared" si="228"/>
        <v>1957.0416666665885</v>
      </c>
      <c r="G1041" s="22">
        <v>3.46</v>
      </c>
      <c r="H1041" s="4">
        <f t="shared" si="225"/>
        <v>501.54061594202904</v>
      </c>
      <c r="I1041" s="4">
        <f t="shared" si="226"/>
        <v>19.172585108695653</v>
      </c>
      <c r="J1041" s="33">
        <f t="shared" si="229"/>
        <v>48332.284719249532</v>
      </c>
      <c r="K1041" s="4">
        <f t="shared" si="230"/>
        <v>37.609143079710144</v>
      </c>
      <c r="L1041" s="33">
        <f t="shared" si="227"/>
        <v>3624.3043007819897</v>
      </c>
      <c r="M1041" s="15">
        <f t="shared" si="219"/>
        <v>16.717780078533007</v>
      </c>
      <c r="N1041" s="6"/>
      <c r="O1041" s="7">
        <f t="shared" si="220"/>
        <v>20.863186388755366</v>
      </c>
      <c r="P1041" s="7"/>
      <c r="Q1041" s="46">
        <f t="shared" si="221"/>
        <v>5.0507358501613711E-2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c r="A1042" s="1">
        <v>1957.02</v>
      </c>
      <c r="B1042" s="11">
        <v>43.47</v>
      </c>
      <c r="C1042" s="4">
        <v>1.73333</v>
      </c>
      <c r="D1042" s="11">
        <v>3.40333</v>
      </c>
      <c r="E1042" s="11">
        <v>27.7</v>
      </c>
      <c r="F1042" s="4">
        <f t="shared" si="228"/>
        <v>1957.1249999999218</v>
      </c>
      <c r="G1042" s="22">
        <v>3.34</v>
      </c>
      <c r="H1042" s="4">
        <f t="shared" si="225"/>
        <v>478.17000000000007</v>
      </c>
      <c r="I1042" s="4">
        <f t="shared" si="226"/>
        <v>19.066630000000004</v>
      </c>
      <c r="J1042" s="33">
        <f t="shared" si="229"/>
        <v>46233.230828441592</v>
      </c>
      <c r="K1042" s="4">
        <f t="shared" si="230"/>
        <v>37.436630000000008</v>
      </c>
      <c r="L1042" s="33">
        <f t="shared" si="227"/>
        <v>3619.6673907375234</v>
      </c>
      <c r="M1042" s="15">
        <f t="shared" si="219"/>
        <v>15.843733142229739</v>
      </c>
      <c r="N1042" s="6"/>
      <c r="O1042" s="7">
        <f t="shared" si="220"/>
        <v>19.762632437908909</v>
      </c>
      <c r="P1042" s="7"/>
      <c r="Q1042" s="46">
        <f t="shared" si="221"/>
        <v>5.5378120041044282E-2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c r="A1043" s="1">
        <v>1957.03</v>
      </c>
      <c r="B1043" s="11">
        <v>44.03</v>
      </c>
      <c r="C1043" s="4">
        <v>1.73</v>
      </c>
      <c r="D1043" s="11">
        <v>3.4</v>
      </c>
      <c r="E1043" s="11">
        <v>27.8</v>
      </c>
      <c r="F1043" s="4">
        <f t="shared" si="228"/>
        <v>1957.208333333255</v>
      </c>
      <c r="G1043" s="22">
        <v>3.41</v>
      </c>
      <c r="H1043" s="4">
        <f t="shared" si="225"/>
        <v>482.58780575539578</v>
      </c>
      <c r="I1043" s="4">
        <f t="shared" si="226"/>
        <v>18.961546762589929</v>
      </c>
      <c r="J1043" s="33">
        <f t="shared" si="229"/>
        <v>46813.158254404509</v>
      </c>
      <c r="K1043" s="4">
        <f t="shared" si="230"/>
        <v>37.265467625899284</v>
      </c>
      <c r="L1043" s="33">
        <f t="shared" si="227"/>
        <v>3614.9156953208108</v>
      </c>
      <c r="M1043" s="15">
        <f t="shared" si="219"/>
        <v>15.900417108869165</v>
      </c>
      <c r="N1043" s="6"/>
      <c r="O1043" s="7">
        <f t="shared" si="220"/>
        <v>19.821836742269991</v>
      </c>
      <c r="P1043" s="7"/>
      <c r="Q1043" s="46">
        <f t="shared" si="221"/>
        <v>5.2933175375417439E-2</v>
      </c>
      <c r="R1043" s="22">
        <f t="shared" si="231"/>
        <v>0.99697822718203999</v>
      </c>
      <c r="S1043" s="22">
        <f t="shared" si="232"/>
        <v>10.824735939162499</v>
      </c>
      <c r="T1043" s="39">
        <f t="shared" si="222"/>
        <v>9.0433685779457207E-2</v>
      </c>
      <c r="U1043" s="39">
        <f t="shared" si="223"/>
        <v>1.4255317601388651E-2</v>
      </c>
      <c r="V1043" s="39">
        <f t="shared" si="224"/>
        <v>7.6178368178068556E-2</v>
      </c>
      <c r="Y1043" s="37"/>
      <c r="Z1043" s="37"/>
    </row>
    <row r="1044" spans="1:26">
      <c r="A1044" s="1">
        <v>1957.04</v>
      </c>
      <c r="B1044" s="11">
        <v>45.05</v>
      </c>
      <c r="C1044" s="4">
        <v>1.73</v>
      </c>
      <c r="D1044" s="11">
        <v>3.4066700000000001</v>
      </c>
      <c r="E1044" s="11">
        <v>27.9</v>
      </c>
      <c r="F1044" s="4">
        <f t="shared" si="228"/>
        <v>1957.2916666665883</v>
      </c>
      <c r="G1044" s="22">
        <v>3.48</v>
      </c>
      <c r="H1044" s="4">
        <f t="shared" si="225"/>
        <v>491.99767025089608</v>
      </c>
      <c r="I1044" s="4">
        <f t="shared" si="226"/>
        <v>18.893584229390687</v>
      </c>
      <c r="J1044" s="33">
        <f t="shared" si="229"/>
        <v>47878.686983804837</v>
      </c>
      <c r="K1044" s="4">
        <f t="shared" si="230"/>
        <v>37.204743691756278</v>
      </c>
      <c r="L1044" s="33">
        <f t="shared" si="227"/>
        <v>3620.5746190259365</v>
      </c>
      <c r="M1044" s="15">
        <f t="shared" si="219"/>
        <v>16.12370436021175</v>
      </c>
      <c r="N1044" s="6"/>
      <c r="O1044" s="7">
        <f t="shared" si="220"/>
        <v>20.086831188745066</v>
      </c>
      <c r="P1044" s="7"/>
      <c r="Q1044" s="46">
        <f t="shared" si="221"/>
        <v>5.1730032009349287E-2</v>
      </c>
      <c r="R1044" s="22">
        <f t="shared" si="231"/>
        <v>0.99290488593614312</v>
      </c>
      <c r="S1044" s="22">
        <f t="shared" si="232"/>
        <v>10.753344949399658</v>
      </c>
      <c r="T1044" s="39">
        <f t="shared" si="222"/>
        <v>8.9801084735288583E-2</v>
      </c>
      <c r="U1044" s="39">
        <f t="shared" si="223"/>
        <v>1.4599954608208732E-2</v>
      </c>
      <c r="V1044" s="39">
        <f t="shared" si="224"/>
        <v>7.5201130127079852E-2</v>
      </c>
      <c r="Y1044" s="37"/>
      <c r="Z1044" s="37"/>
    </row>
    <row r="1045" spans="1:26">
      <c r="A1045" s="1">
        <v>1957.05</v>
      </c>
      <c r="B1045" s="11">
        <v>46.78</v>
      </c>
      <c r="C1045" s="4">
        <v>1.73</v>
      </c>
      <c r="D1045" s="11">
        <v>3.4133300000000002</v>
      </c>
      <c r="E1045" s="11">
        <v>28</v>
      </c>
      <c r="F1045" s="4">
        <f t="shared" si="228"/>
        <v>1957.3749999999216</v>
      </c>
      <c r="G1045" s="22">
        <v>3.6</v>
      </c>
      <c r="H1045" s="4">
        <f t="shared" si="225"/>
        <v>509.06664285714294</v>
      </c>
      <c r="I1045" s="4">
        <f t="shared" si="226"/>
        <v>18.826107142857147</v>
      </c>
      <c r="J1045" s="33">
        <f t="shared" si="229"/>
        <v>49692.423426254405</v>
      </c>
      <c r="K1045" s="4">
        <f t="shared" si="230"/>
        <v>37.144344678571436</v>
      </c>
      <c r="L1045" s="33">
        <f t="shared" si="227"/>
        <v>3625.8366749366601</v>
      </c>
      <c r="M1045" s="15">
        <f t="shared" si="219"/>
        <v>16.598110789114259</v>
      </c>
      <c r="N1045" s="6"/>
      <c r="O1045" s="7">
        <f t="shared" si="220"/>
        <v>20.661106693401841</v>
      </c>
      <c r="P1045" s="7"/>
      <c r="Q1045" s="46">
        <f t="shared" si="221"/>
        <v>4.9123982127513358E-2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c r="A1046" s="1">
        <v>1957.06</v>
      </c>
      <c r="B1046" s="11">
        <v>47.55</v>
      </c>
      <c r="C1046" s="4">
        <v>1.73</v>
      </c>
      <c r="D1046" s="11">
        <v>3.42</v>
      </c>
      <c r="E1046" s="11">
        <v>28.1</v>
      </c>
      <c r="F1046" s="4">
        <f t="shared" si="228"/>
        <v>1957.4583333332548</v>
      </c>
      <c r="G1046" s="22">
        <v>3.8</v>
      </c>
      <c r="H1046" s="4">
        <f t="shared" si="225"/>
        <v>515.60444839857655</v>
      </c>
      <c r="I1046" s="4">
        <f t="shared" si="226"/>
        <v>18.759110320284698</v>
      </c>
      <c r="J1046" s="33">
        <f t="shared" si="229"/>
        <v>50483.206999786817</v>
      </c>
      <c r="K1046" s="4">
        <f t="shared" si="230"/>
        <v>37.084483985765125</v>
      </c>
      <c r="L1046" s="33">
        <f t="shared" si="227"/>
        <v>3630.9688315304079</v>
      </c>
      <c r="M1046" s="15">
        <f t="shared" si="219"/>
        <v>16.729918872472862</v>
      </c>
      <c r="N1046" s="6"/>
      <c r="O1046" s="7">
        <f t="shared" si="220"/>
        <v>20.8067637251206</v>
      </c>
      <c r="P1046" s="7"/>
      <c r="Q1046" s="46">
        <f t="shared" si="221"/>
        <v>4.6547779954751504E-2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c r="A1047" s="1">
        <v>1957.07</v>
      </c>
      <c r="B1047" s="11">
        <v>48.51</v>
      </c>
      <c r="C1047" s="4">
        <v>1.74</v>
      </c>
      <c r="D1047" s="11">
        <v>3.4366699999999999</v>
      </c>
      <c r="E1047" s="11">
        <v>28.3</v>
      </c>
      <c r="F1047" s="4">
        <f t="shared" si="228"/>
        <v>1957.5416666665881</v>
      </c>
      <c r="G1047" s="22">
        <v>3.93</v>
      </c>
      <c r="H1047" s="4">
        <f t="shared" si="225"/>
        <v>522.29671378091871</v>
      </c>
      <c r="I1047" s="4">
        <f t="shared" si="226"/>
        <v>18.734204946996471</v>
      </c>
      <c r="J1047" s="33">
        <f t="shared" si="229"/>
        <v>51291.30821396636</v>
      </c>
      <c r="K1047" s="4">
        <f t="shared" si="230"/>
        <v>37.001885123674917</v>
      </c>
      <c r="L1047" s="33">
        <f t="shared" si="227"/>
        <v>3633.7105792556545</v>
      </c>
      <c r="M1047" s="15">
        <f t="shared" si="219"/>
        <v>16.868882383979791</v>
      </c>
      <c r="N1047" s="6"/>
      <c r="O1047" s="7">
        <f t="shared" si="220"/>
        <v>20.959760285686023</v>
      </c>
      <c r="P1047" s="7"/>
      <c r="Q1047" s="46">
        <f t="shared" si="221"/>
        <v>4.45547860323506E-2</v>
      </c>
      <c r="R1047" s="22">
        <f t="shared" si="231"/>
        <v>1.0032749999999999</v>
      </c>
      <c r="S1047" s="22">
        <f t="shared" si="232"/>
        <v>10.306166471440498</v>
      </c>
      <c r="T1047" s="39">
        <f t="shared" si="222"/>
        <v>8.4610876360744047E-2</v>
      </c>
      <c r="U1047" s="39">
        <f t="shared" si="223"/>
        <v>1.4676440623892395E-2</v>
      </c>
      <c r="V1047" s="39">
        <f t="shared" si="224"/>
        <v>6.9934435736851652E-2</v>
      </c>
      <c r="Y1047" s="37"/>
      <c r="Z1047" s="37"/>
    </row>
    <row r="1048" spans="1:26">
      <c r="A1048" s="1">
        <v>1957.08</v>
      </c>
      <c r="B1048" s="11">
        <v>45.84</v>
      </c>
      <c r="C1048" s="4">
        <v>1.75</v>
      </c>
      <c r="D1048" s="11">
        <v>3.4533299999999998</v>
      </c>
      <c r="E1048" s="11">
        <v>28.3</v>
      </c>
      <c r="F1048" s="4">
        <f t="shared" si="228"/>
        <v>1957.6249999999213</v>
      </c>
      <c r="G1048" s="22">
        <v>3.93</v>
      </c>
      <c r="H1048" s="4">
        <f t="shared" si="225"/>
        <v>493.54939929328634</v>
      </c>
      <c r="I1048" s="4">
        <f t="shared" si="226"/>
        <v>18.841872791519439</v>
      </c>
      <c r="J1048" s="33">
        <f t="shared" si="229"/>
        <v>48622.41910896905</v>
      </c>
      <c r="K1048" s="4">
        <f t="shared" si="230"/>
        <v>37.181259752650178</v>
      </c>
      <c r="L1048" s="33">
        <f t="shared" si="227"/>
        <v>3662.9419411338581</v>
      </c>
      <c r="M1048" s="15">
        <f t="shared" si="219"/>
        <v>15.868942729452243</v>
      </c>
      <c r="N1048" s="6"/>
      <c r="O1048" s="7">
        <f t="shared" si="220"/>
        <v>19.702677805273041</v>
      </c>
      <c r="P1048" s="7"/>
      <c r="Q1048" s="46">
        <f t="shared" si="221"/>
        <v>4.6915841253376153E-2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c r="A1049" s="1">
        <v>1957.09</v>
      </c>
      <c r="B1049" s="11">
        <v>43.98</v>
      </c>
      <c r="C1049" s="4">
        <v>1.76</v>
      </c>
      <c r="D1049" s="11">
        <v>3.47</v>
      </c>
      <c r="E1049" s="11">
        <v>28.3</v>
      </c>
      <c r="F1049" s="4">
        <f t="shared" si="228"/>
        <v>1957.7083333332546</v>
      </c>
      <c r="G1049" s="22">
        <v>3.92</v>
      </c>
      <c r="H1049" s="4">
        <f t="shared" si="225"/>
        <v>473.52318021201421</v>
      </c>
      <c r="I1049" s="4">
        <f t="shared" si="226"/>
        <v>18.949540636042403</v>
      </c>
      <c r="J1049" s="33">
        <f t="shared" si="229"/>
        <v>46805.089017199847</v>
      </c>
      <c r="K1049" s="4">
        <f t="shared" si="230"/>
        <v>37.36074204946997</v>
      </c>
      <c r="L1049" s="33">
        <f t="shared" si="227"/>
        <v>3692.8981102702014</v>
      </c>
      <c r="M1049" s="15">
        <f t="shared" si="219"/>
        <v>15.15727448896221</v>
      </c>
      <c r="N1049" s="6"/>
      <c r="O1049" s="7">
        <f t="shared" si="220"/>
        <v>18.807961927666817</v>
      </c>
      <c r="P1049" s="7"/>
      <c r="Q1049" s="46">
        <f t="shared" si="221"/>
        <v>4.7728181231553368E-2</v>
      </c>
      <c r="R1049" s="22">
        <f t="shared" si="231"/>
        <v>0.99917347379769827</v>
      </c>
      <c r="S1049" s="22">
        <f t="shared" si="232"/>
        <v>10.382266815888494</v>
      </c>
      <c r="T1049" s="39">
        <f t="shared" si="222"/>
        <v>9.7739940487745036E-2</v>
      </c>
      <c r="U1049" s="39">
        <f t="shared" si="223"/>
        <v>1.3111808465150254E-2</v>
      </c>
      <c r="V1049" s="39">
        <f t="shared" si="224"/>
        <v>8.4628132022594782E-2</v>
      </c>
      <c r="Y1049" s="37"/>
      <c r="Z1049" s="37"/>
    </row>
    <row r="1050" spans="1:26">
      <c r="A1050" s="1">
        <v>1957.1</v>
      </c>
      <c r="B1050" s="11">
        <v>41.24</v>
      </c>
      <c r="C1050" s="4">
        <v>1.77</v>
      </c>
      <c r="D1050" s="11">
        <v>3.4366699999999999</v>
      </c>
      <c r="E1050" s="11">
        <v>28.3</v>
      </c>
      <c r="F1050" s="4">
        <f t="shared" si="228"/>
        <v>1957.7916666665878</v>
      </c>
      <c r="G1050" s="22">
        <v>3.97</v>
      </c>
      <c r="H1050" s="4">
        <f t="shared" si="225"/>
        <v>444.02219081272096</v>
      </c>
      <c r="I1050" s="4">
        <f t="shared" si="226"/>
        <v>19.057208480565372</v>
      </c>
      <c r="J1050" s="33">
        <f t="shared" si="229"/>
        <v>44046.057792163687</v>
      </c>
      <c r="K1050" s="4">
        <f t="shared" si="230"/>
        <v>37.001885123674917</v>
      </c>
      <c r="L1050" s="33">
        <f t="shared" si="227"/>
        <v>3670.5083761541018</v>
      </c>
      <c r="M1050" s="15">
        <f t="shared" si="219"/>
        <v>14.149451489483534</v>
      </c>
      <c r="N1050" s="6"/>
      <c r="O1050" s="7">
        <f t="shared" si="220"/>
        <v>17.551467653382655</v>
      </c>
      <c r="P1050" s="7"/>
      <c r="Q1050" s="46">
        <f t="shared" si="221"/>
        <v>5.1927377075817391E-2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c r="A1051" s="1">
        <v>1957.11</v>
      </c>
      <c r="B1051" s="11">
        <v>40.35</v>
      </c>
      <c r="C1051" s="4">
        <v>1.78</v>
      </c>
      <c r="D1051" s="11">
        <v>3.40333</v>
      </c>
      <c r="E1051" s="11">
        <v>28.4</v>
      </c>
      <c r="F1051" s="4">
        <f t="shared" si="228"/>
        <v>1957.8749999999211</v>
      </c>
      <c r="G1051" s="22">
        <v>3.72</v>
      </c>
      <c r="H1051" s="4">
        <f t="shared" si="225"/>
        <v>432.91003521126771</v>
      </c>
      <c r="I1051" s="4">
        <f t="shared" si="226"/>
        <v>19.097394366197186</v>
      </c>
      <c r="J1051" s="33">
        <f t="shared" si="229"/>
        <v>43101.623981197787</v>
      </c>
      <c r="K1051" s="4">
        <f t="shared" si="230"/>
        <v>36.513896161971843</v>
      </c>
      <c r="L1051" s="33">
        <f t="shared" si="227"/>
        <v>3635.4163554877291</v>
      </c>
      <c r="M1051" s="15">
        <f t="shared" si="219"/>
        <v>13.73624223529848</v>
      </c>
      <c r="N1051" s="6"/>
      <c r="O1051" s="7">
        <f t="shared" si="220"/>
        <v>17.035278552833905</v>
      </c>
      <c r="P1051" s="7"/>
      <c r="Q1051" s="46">
        <f t="shared" si="221"/>
        <v>5.6470571137262206E-2</v>
      </c>
      <c r="R1051" s="22">
        <f t="shared" si="231"/>
        <v>1.0463665008075973</v>
      </c>
      <c r="S1051" s="22">
        <f t="shared" si="232"/>
        <v>10.585402311365558</v>
      </c>
      <c r="T1051" s="39">
        <f t="shared" si="222"/>
        <v>0.1030470718779708</v>
      </c>
      <c r="U1051" s="39">
        <f t="shared" si="223"/>
        <v>7.9967769609405881E-3</v>
      </c>
      <c r="V1051" s="39">
        <f t="shared" si="224"/>
        <v>9.5050294917030209E-2</v>
      </c>
      <c r="Y1051" s="37"/>
      <c r="Z1051" s="37"/>
    </row>
    <row r="1052" spans="1:26">
      <c r="A1052" s="1">
        <v>1957.12</v>
      </c>
      <c r="B1052" s="11">
        <v>40.33</v>
      </c>
      <c r="C1052" s="4">
        <v>1.79</v>
      </c>
      <c r="D1052" s="11">
        <v>3.37</v>
      </c>
      <c r="E1052" s="11">
        <v>28.4</v>
      </c>
      <c r="F1052" s="4">
        <f t="shared" si="228"/>
        <v>1957.9583333332544</v>
      </c>
      <c r="G1052" s="22">
        <v>3.21</v>
      </c>
      <c r="H1052" s="4">
        <f t="shared" si="225"/>
        <v>432.69545774647895</v>
      </c>
      <c r="I1052" s="4">
        <f t="shared" si="226"/>
        <v>19.204683098591556</v>
      </c>
      <c r="J1052" s="33">
        <f t="shared" si="229"/>
        <v>43239.59902698642</v>
      </c>
      <c r="K1052" s="4">
        <f t="shared" si="230"/>
        <v>36.156302816901416</v>
      </c>
      <c r="L1052" s="33">
        <f t="shared" si="227"/>
        <v>3613.1279127434723</v>
      </c>
      <c r="M1052" s="15">
        <f t="shared" si="219"/>
        <v>13.673246057951381</v>
      </c>
      <c r="N1052" s="6"/>
      <c r="O1052" s="7">
        <f t="shared" si="220"/>
        <v>16.95457761303825</v>
      </c>
      <c r="P1052" s="7"/>
      <c r="Q1052" s="46">
        <f t="shared" si="221"/>
        <v>6.0589559090497506E-2</v>
      </c>
      <c r="R1052" s="22">
        <f t="shared" si="231"/>
        <v>1.0129133037439282</v>
      </c>
      <c r="S1052" s="22">
        <f t="shared" si="232"/>
        <v>11.07621037618423</v>
      </c>
      <c r="T1052" s="39">
        <f t="shared" si="222"/>
        <v>0.10575204998778109</v>
      </c>
      <c r="U1052" s="39">
        <f t="shared" si="223"/>
        <v>3.9987577345161895E-3</v>
      </c>
      <c r="V1052" s="39">
        <f t="shared" si="224"/>
        <v>0.1017532922532649</v>
      </c>
      <c r="Y1052" s="37"/>
      <c r="Z1052" s="37"/>
    </row>
    <row r="1053" spans="1:26">
      <c r="A1053" s="1">
        <v>1958.01</v>
      </c>
      <c r="B1053" s="11">
        <v>41.12</v>
      </c>
      <c r="C1053" s="4">
        <v>1.7833300000000001</v>
      </c>
      <c r="D1053" s="11">
        <v>3.2933300000000001</v>
      </c>
      <c r="E1053" s="11">
        <v>28.6</v>
      </c>
      <c r="F1053" s="4">
        <f t="shared" si="228"/>
        <v>1958.0416666665876</v>
      </c>
      <c r="G1053" s="22">
        <v>3.09</v>
      </c>
      <c r="H1053" s="4">
        <f t="shared" si="225"/>
        <v>438.08615384615388</v>
      </c>
      <c r="I1053" s="4">
        <f t="shared" si="226"/>
        <v>18.999323461538463</v>
      </c>
      <c r="J1053" s="33">
        <f t="shared" si="229"/>
        <v>43936.51366548345</v>
      </c>
      <c r="K1053" s="4">
        <f t="shared" si="230"/>
        <v>35.086631153846156</v>
      </c>
      <c r="L1053" s="33">
        <f t="shared" si="227"/>
        <v>3518.9065795220481</v>
      </c>
      <c r="M1053" s="15">
        <f t="shared" si="219"/>
        <v>13.78843155230763</v>
      </c>
      <c r="N1053" s="6"/>
      <c r="O1053" s="7">
        <f t="shared" si="220"/>
        <v>17.094108854212237</v>
      </c>
      <c r="P1053" s="7"/>
      <c r="Q1053" s="46">
        <f t="shared" si="221"/>
        <v>6.0595434959735614E-2</v>
      </c>
      <c r="R1053" s="22">
        <f t="shared" si="231"/>
        <v>1.0059942405838802</v>
      </c>
      <c r="S1053" s="22">
        <f t="shared" si="232"/>
        <v>11.140784615417505</v>
      </c>
      <c r="T1053" s="39">
        <f t="shared" si="222"/>
        <v>0.10331792901632153</v>
      </c>
      <c r="U1053" s="39">
        <f t="shared" si="223"/>
        <v>4.5866594938437366E-3</v>
      </c>
      <c r="V1053" s="39">
        <f t="shared" si="224"/>
        <v>9.8731269522477794E-2</v>
      </c>
      <c r="Y1053" s="37"/>
      <c r="Z1053" s="37"/>
    </row>
    <row r="1054" spans="1:26">
      <c r="A1054" s="1">
        <v>1958.02</v>
      </c>
      <c r="B1054" s="11">
        <v>41.26</v>
      </c>
      <c r="C1054" s="4">
        <v>1.77667</v>
      </c>
      <c r="D1054" s="11">
        <v>3.2166700000000001</v>
      </c>
      <c r="E1054" s="11">
        <v>28.6</v>
      </c>
      <c r="F1054" s="4">
        <f t="shared" si="228"/>
        <v>1958.1249999999209</v>
      </c>
      <c r="G1054" s="22">
        <v>3.05</v>
      </c>
      <c r="H1054" s="4">
        <f t="shared" si="225"/>
        <v>439.5776923076923</v>
      </c>
      <c r="I1054" s="4">
        <f t="shared" si="226"/>
        <v>18.928368846153845</v>
      </c>
      <c r="J1054" s="33">
        <f t="shared" si="229"/>
        <v>44244.299877975478</v>
      </c>
      <c r="K1054" s="4">
        <f t="shared" si="230"/>
        <v>34.269907307692314</v>
      </c>
      <c r="L1054" s="33">
        <f t="shared" si="227"/>
        <v>3449.3289405837954</v>
      </c>
      <c r="M1054" s="15">
        <f t="shared" si="219"/>
        <v>13.784906390337678</v>
      </c>
      <c r="N1054" s="6"/>
      <c r="O1054" s="7">
        <f t="shared" si="220"/>
        <v>17.087281988811394</v>
      </c>
      <c r="P1054" s="7"/>
      <c r="Q1054" s="46">
        <f t="shared" si="221"/>
        <v>6.1877887208465876E-2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c r="A1055" s="1">
        <v>1958.03</v>
      </c>
      <c r="B1055" s="11">
        <v>42.11</v>
      </c>
      <c r="C1055" s="4">
        <v>1.77</v>
      </c>
      <c r="D1055" s="11">
        <v>3.14</v>
      </c>
      <c r="E1055" s="11">
        <v>28.8</v>
      </c>
      <c r="F1055" s="4">
        <f t="shared" si="228"/>
        <v>1958.2083333332541</v>
      </c>
      <c r="G1055" s="22">
        <v>2.98</v>
      </c>
      <c r="H1055" s="4">
        <f t="shared" si="225"/>
        <v>445.51795138888895</v>
      </c>
      <c r="I1055" s="4">
        <f t="shared" si="226"/>
        <v>18.72635416666667</v>
      </c>
      <c r="J1055" s="33">
        <f t="shared" si="229"/>
        <v>44999.267988800275</v>
      </c>
      <c r="K1055" s="4">
        <f t="shared" si="230"/>
        <v>33.220763888888897</v>
      </c>
      <c r="L1055" s="33">
        <f t="shared" si="227"/>
        <v>3355.4429229359507</v>
      </c>
      <c r="M1055" s="15">
        <f t="shared" si="219"/>
        <v>13.925589923892938</v>
      </c>
      <c r="N1055" s="6"/>
      <c r="O1055" s="7">
        <f t="shared" si="220"/>
        <v>17.25815533706723</v>
      </c>
      <c r="P1055" s="7"/>
      <c r="Q1055" s="46">
        <f t="shared" si="221"/>
        <v>6.2991250077044675E-2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c r="A1056" s="1">
        <v>1958.04</v>
      </c>
      <c r="B1056" s="11">
        <v>42.34</v>
      </c>
      <c r="C1056" s="4">
        <v>1.75667</v>
      </c>
      <c r="D1056" s="11">
        <v>3.07</v>
      </c>
      <c r="E1056" s="11">
        <v>28.9</v>
      </c>
      <c r="F1056" s="4">
        <f t="shared" si="228"/>
        <v>1958.2916666665874</v>
      </c>
      <c r="G1056" s="22">
        <v>2.88</v>
      </c>
      <c r="H1056" s="4">
        <f t="shared" si="225"/>
        <v>446.40131487889289</v>
      </c>
      <c r="I1056" s="4">
        <f t="shared" si="226"/>
        <v>18.521015536332182</v>
      </c>
      <c r="J1056" s="33">
        <f t="shared" si="229"/>
        <v>45244.383563918593</v>
      </c>
      <c r="K1056" s="4">
        <f t="shared" si="230"/>
        <v>32.36778546712803</v>
      </c>
      <c r="L1056" s="33">
        <f t="shared" si="227"/>
        <v>3280.5918172231941</v>
      </c>
      <c r="M1056" s="15">
        <f t="shared" si="219"/>
        <v>13.913501765262778</v>
      </c>
      <c r="N1056" s="6"/>
      <c r="O1056" s="7">
        <f t="shared" si="220"/>
        <v>17.2396653902411</v>
      </c>
      <c r="P1056" s="7"/>
      <c r="Q1056" s="46">
        <f t="shared" si="221"/>
        <v>6.2677942573584666E-2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c r="A1057" s="1">
        <v>1958.05</v>
      </c>
      <c r="B1057" s="11">
        <v>43.7</v>
      </c>
      <c r="C1057" s="4">
        <v>1.74333</v>
      </c>
      <c r="D1057" s="11">
        <v>3</v>
      </c>
      <c r="E1057" s="11">
        <v>28.9</v>
      </c>
      <c r="F1057" s="4">
        <f t="shared" si="228"/>
        <v>1958.3749999999206</v>
      </c>
      <c r="G1057" s="22">
        <v>2.92</v>
      </c>
      <c r="H1057" s="4">
        <f t="shared" si="225"/>
        <v>460.74013840830463</v>
      </c>
      <c r="I1057" s="4">
        <f t="shared" si="226"/>
        <v>18.380368546712806</v>
      </c>
      <c r="J1057" s="33">
        <f t="shared" si="229"/>
        <v>46852.918107615718</v>
      </c>
      <c r="K1057" s="4">
        <f t="shared" si="230"/>
        <v>31.629757785467135</v>
      </c>
      <c r="L1057" s="33">
        <f t="shared" si="227"/>
        <v>3216.4474673420395</v>
      </c>
      <c r="M1057" s="15">
        <f t="shared" si="219"/>
        <v>14.323824968409227</v>
      </c>
      <c r="N1057" s="6"/>
      <c r="O1057" s="7">
        <f t="shared" si="220"/>
        <v>17.742987045801225</v>
      </c>
      <c r="P1057" s="7"/>
      <c r="Q1057" s="46">
        <f t="shared" si="221"/>
        <v>5.9791646042329588E-2</v>
      </c>
      <c r="R1057" s="22">
        <f t="shared" si="231"/>
        <v>0.99814303734021625</v>
      </c>
      <c r="S1057" s="22">
        <f t="shared" si="232"/>
        <v>11.298405915570745</v>
      </c>
      <c r="T1057" s="39">
        <f t="shared" si="222"/>
        <v>9.9350221841863373E-2</v>
      </c>
      <c r="U1057" s="39">
        <f t="shared" si="223"/>
        <v>1.3039334764610722E-3</v>
      </c>
      <c r="V1057" s="39">
        <f t="shared" si="224"/>
        <v>9.8046288365402301E-2</v>
      </c>
      <c r="Y1057" s="37"/>
      <c r="Z1057" s="37"/>
    </row>
    <row r="1058" spans="1:26">
      <c r="A1058" s="1">
        <v>1958.06</v>
      </c>
      <c r="B1058" s="11">
        <v>44.75</v>
      </c>
      <c r="C1058" s="4">
        <v>1.73</v>
      </c>
      <c r="D1058" s="11">
        <v>2.93</v>
      </c>
      <c r="E1058" s="11">
        <v>28.9</v>
      </c>
      <c r="F1058" s="4">
        <f t="shared" si="228"/>
        <v>1958.4583333332539</v>
      </c>
      <c r="G1058" s="22">
        <v>2.97</v>
      </c>
      <c r="H1058" s="4">
        <f t="shared" si="225"/>
        <v>471.81055363321809</v>
      </c>
      <c r="I1058" s="4">
        <f t="shared" si="226"/>
        <v>18.239826989619381</v>
      </c>
      <c r="J1058" s="33">
        <f t="shared" si="229"/>
        <v>48133.242891143811</v>
      </c>
      <c r="K1058" s="4">
        <f t="shared" si="230"/>
        <v>30.891730103806236</v>
      </c>
      <c r="L1058" s="33">
        <f t="shared" si="227"/>
        <v>3151.5173557776843</v>
      </c>
      <c r="M1058" s="15">
        <f t="shared" si="219"/>
        <v>14.635555551956259</v>
      </c>
      <c r="N1058" s="6"/>
      <c r="O1058" s="7">
        <f t="shared" si="220"/>
        <v>18.12245100826221</v>
      </c>
      <c r="P1058" s="7"/>
      <c r="Q1058" s="46">
        <f t="shared" si="221"/>
        <v>5.695567923070749E-2</v>
      </c>
      <c r="R1058" s="22">
        <f t="shared" si="231"/>
        <v>0.98295343369059929</v>
      </c>
      <c r="S1058" s="22">
        <f t="shared" si="232"/>
        <v>11.27742519767045</v>
      </c>
      <c r="T1058" s="39">
        <f t="shared" si="222"/>
        <v>9.893845306053195E-2</v>
      </c>
      <c r="U1058" s="39">
        <f t="shared" si="223"/>
        <v>2.5234838060506082E-3</v>
      </c>
      <c r="V1058" s="39">
        <f t="shared" si="224"/>
        <v>9.6414969254481342E-2</v>
      </c>
      <c r="Y1058" s="37"/>
      <c r="Z1058" s="37"/>
    </row>
    <row r="1059" spans="1:26">
      <c r="A1059" s="1">
        <v>1958.07</v>
      </c>
      <c r="B1059" s="11">
        <v>45.98</v>
      </c>
      <c r="C1059" s="4">
        <v>1.73</v>
      </c>
      <c r="D1059" s="11">
        <v>2.9133300000000002</v>
      </c>
      <c r="E1059" s="11">
        <v>29</v>
      </c>
      <c r="F1059" s="4">
        <f t="shared" si="228"/>
        <v>1958.5416666665872</v>
      </c>
      <c r="G1059" s="22">
        <v>3.2</v>
      </c>
      <c r="H1059" s="4">
        <f t="shared" si="225"/>
        <v>483.10710344827589</v>
      </c>
      <c r="I1059" s="4">
        <f t="shared" si="226"/>
        <v>18.176931034482763</v>
      </c>
      <c r="J1059" s="33">
        <f t="shared" si="229"/>
        <v>49440.227494122802</v>
      </c>
      <c r="K1059" s="4">
        <f t="shared" si="230"/>
        <v>30.610056931034489</v>
      </c>
      <c r="L1059" s="33">
        <f t="shared" si="227"/>
        <v>3132.5728135157201</v>
      </c>
      <c r="M1059" s="15">
        <f t="shared" si="219"/>
        <v>14.957457101901127</v>
      </c>
      <c r="N1059" s="6"/>
      <c r="O1059" s="7">
        <f t="shared" si="220"/>
        <v>18.513137401048024</v>
      </c>
      <c r="P1059" s="7"/>
      <c r="Q1059" s="46">
        <f t="shared" si="221"/>
        <v>5.2277564534641455E-2</v>
      </c>
      <c r="R1059" s="22">
        <f t="shared" si="231"/>
        <v>0.97426729630230513</v>
      </c>
      <c r="S1059" s="22">
        <f t="shared" si="232"/>
        <v>11.046959049441679</v>
      </c>
      <c r="T1059" s="39">
        <f t="shared" si="222"/>
        <v>9.5423269679408174E-2</v>
      </c>
      <c r="U1059" s="39">
        <f t="shared" si="223"/>
        <v>6.1617487561467232E-3</v>
      </c>
      <c r="V1059" s="39">
        <f t="shared" si="224"/>
        <v>8.926152092326145E-2</v>
      </c>
      <c r="Y1059" s="37"/>
      <c r="Z1059" s="37"/>
    </row>
    <row r="1060" spans="1:26">
      <c r="A1060" s="1">
        <v>1958.08</v>
      </c>
      <c r="B1060" s="11">
        <v>47.7</v>
      </c>
      <c r="C1060" s="4">
        <v>1.73</v>
      </c>
      <c r="D1060" s="11">
        <v>2.8966699999999999</v>
      </c>
      <c r="E1060" s="11">
        <v>28.9</v>
      </c>
      <c r="F1060" s="4">
        <f t="shared" si="228"/>
        <v>1958.6249999999204</v>
      </c>
      <c r="G1060" s="22">
        <v>3.54</v>
      </c>
      <c r="H1060" s="4">
        <f t="shared" si="225"/>
        <v>502.91314878892746</v>
      </c>
      <c r="I1060" s="4">
        <f t="shared" si="226"/>
        <v>18.239826989619381</v>
      </c>
      <c r="J1060" s="33">
        <f t="shared" si="229"/>
        <v>51622.691409184306</v>
      </c>
      <c r="K1060" s="4">
        <f t="shared" si="230"/>
        <v>30.540323494809691</v>
      </c>
      <c r="L1060" s="33">
        <f t="shared" si="227"/>
        <v>3134.882631535469</v>
      </c>
      <c r="M1060" s="15">
        <f t="shared" si="219"/>
        <v>15.544566891165916</v>
      </c>
      <c r="N1060" s="6"/>
      <c r="O1060" s="7">
        <f t="shared" si="220"/>
        <v>19.229233309769285</v>
      </c>
      <c r="P1060" s="7"/>
      <c r="Q1060" s="46">
        <f t="shared" si="221"/>
        <v>4.558516370700294E-2</v>
      </c>
      <c r="R1060" s="22">
        <f t="shared" si="231"/>
        <v>0.98476247609558587</v>
      </c>
      <c r="S1060" s="22">
        <f t="shared" si="232"/>
        <v>10.79993207053263</v>
      </c>
      <c r="T1060" s="39">
        <f t="shared" si="222"/>
        <v>8.8263477388607292E-2</v>
      </c>
      <c r="U1060" s="39">
        <f t="shared" si="223"/>
        <v>9.225849402572539E-3</v>
      </c>
      <c r="V1060" s="39">
        <f t="shared" si="224"/>
        <v>7.9037627986034753E-2</v>
      </c>
      <c r="Y1060" s="37"/>
      <c r="Z1060" s="37"/>
    </row>
    <row r="1061" spans="1:26">
      <c r="A1061" s="1">
        <v>1958.09</v>
      </c>
      <c r="B1061" s="11">
        <v>48.96</v>
      </c>
      <c r="C1061" s="4">
        <v>1.73</v>
      </c>
      <c r="D1061" s="11">
        <v>2.88</v>
      </c>
      <c r="E1061" s="11">
        <v>28.9</v>
      </c>
      <c r="F1061" s="4">
        <f t="shared" si="228"/>
        <v>1958.7083333332537</v>
      </c>
      <c r="G1061" s="22">
        <v>3.76</v>
      </c>
      <c r="H1061" s="4">
        <f t="shared" si="225"/>
        <v>516.19764705882369</v>
      </c>
      <c r="I1061" s="4">
        <f t="shared" si="226"/>
        <v>18.239826989619381</v>
      </c>
      <c r="J1061" s="33">
        <f t="shared" si="229"/>
        <v>53142.332132882344</v>
      </c>
      <c r="K1061" s="4">
        <f t="shared" si="230"/>
        <v>30.364567474048446</v>
      </c>
      <c r="L1061" s="33">
        <f t="shared" si="227"/>
        <v>3126.0195372283724</v>
      </c>
      <c r="M1061" s="15">
        <f t="shared" si="219"/>
        <v>15.931923184092838</v>
      </c>
      <c r="N1061" s="6"/>
      <c r="O1061" s="7">
        <f t="shared" si="220"/>
        <v>19.69535029838875</v>
      </c>
      <c r="P1061" s="7"/>
      <c r="Q1061" s="46">
        <f t="shared" si="221"/>
        <v>4.1821066336221346E-2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c r="A1062" s="1">
        <v>1958.1</v>
      </c>
      <c r="B1062" s="11">
        <v>50.95</v>
      </c>
      <c r="C1062" s="4">
        <v>1.7366699999999999</v>
      </c>
      <c r="D1062" s="11">
        <v>2.8833299999999999</v>
      </c>
      <c r="E1062" s="11">
        <v>28.9</v>
      </c>
      <c r="F1062" s="4">
        <f t="shared" si="228"/>
        <v>1958.7916666665869</v>
      </c>
      <c r="G1062" s="22">
        <v>3.8</v>
      </c>
      <c r="H1062" s="4">
        <f t="shared" si="225"/>
        <v>537.17871972318358</v>
      </c>
      <c r="I1062" s="4">
        <f t="shared" si="226"/>
        <v>18.310150484429069</v>
      </c>
      <c r="J1062" s="33">
        <f t="shared" si="229"/>
        <v>55459.409994535476</v>
      </c>
      <c r="K1062" s="4">
        <f t="shared" si="230"/>
        <v>30.399676505190317</v>
      </c>
      <c r="L1062" s="33">
        <f t="shared" si="227"/>
        <v>3138.523662797722</v>
      </c>
      <c r="M1062" s="15">
        <f t="shared" si="219"/>
        <v>16.559803310351565</v>
      </c>
      <c r="N1062" s="6"/>
      <c r="O1062" s="7">
        <f t="shared" si="220"/>
        <v>20.455148275406572</v>
      </c>
      <c r="P1062" s="7"/>
      <c r="Q1062" s="46">
        <f t="shared" si="221"/>
        <v>3.9457090686644401E-2</v>
      </c>
      <c r="R1062" s="22">
        <f t="shared" si="231"/>
        <v>1.008131544683726</v>
      </c>
      <c r="S1062" s="22">
        <f t="shared" si="232"/>
        <v>10.633588455346052</v>
      </c>
      <c r="T1062" s="39">
        <f t="shared" si="222"/>
        <v>8.6206590168450115E-2</v>
      </c>
      <c r="U1062" s="39">
        <f t="shared" si="223"/>
        <v>9.6155994588935645E-3</v>
      </c>
      <c r="V1062" s="39">
        <f t="shared" si="224"/>
        <v>7.659099070955655E-2</v>
      </c>
      <c r="Y1062" s="37"/>
      <c r="Z1062" s="37"/>
    </row>
    <row r="1063" spans="1:26">
      <c r="A1063" s="1">
        <v>1958.11</v>
      </c>
      <c r="B1063" s="11">
        <v>52.5</v>
      </c>
      <c r="C1063" s="4">
        <v>1.74333</v>
      </c>
      <c r="D1063" s="11">
        <v>2.8866700000000001</v>
      </c>
      <c r="E1063" s="11">
        <v>29</v>
      </c>
      <c r="F1063" s="4">
        <f t="shared" si="228"/>
        <v>1958.8749999999202</v>
      </c>
      <c r="G1063" s="22">
        <v>3.74</v>
      </c>
      <c r="H1063" s="4">
        <f t="shared" si="225"/>
        <v>551.61206896551732</v>
      </c>
      <c r="I1063" s="4">
        <f t="shared" si="226"/>
        <v>18.316987965517242</v>
      </c>
      <c r="J1063" s="33">
        <f t="shared" si="229"/>
        <v>57107.128180023923</v>
      </c>
      <c r="K1063" s="4">
        <f t="shared" si="230"/>
        <v>30.329943068965523</v>
      </c>
      <c r="L1063" s="33">
        <f t="shared" si="227"/>
        <v>3139.9892133986605</v>
      </c>
      <c r="M1063" s="15">
        <f t="shared" si="219"/>
        <v>16.988883579386329</v>
      </c>
      <c r="N1063" s="6"/>
      <c r="O1063" s="7">
        <f t="shared" si="220"/>
        <v>20.965610881429573</v>
      </c>
      <c r="P1063" s="7"/>
      <c r="Q1063" s="46">
        <f t="shared" si="221"/>
        <v>3.9721033431446333E-2</v>
      </c>
      <c r="R1063" s="22">
        <f t="shared" si="231"/>
        <v>0.99324246095862645</v>
      </c>
      <c r="S1063" s="22">
        <f t="shared" si="232"/>
        <v>10.68309024482933</v>
      </c>
      <c r="T1063" s="39">
        <f t="shared" si="222"/>
        <v>8.4644019951249483E-2</v>
      </c>
      <c r="U1063" s="39">
        <f t="shared" si="223"/>
        <v>8.4141428860657896E-3</v>
      </c>
      <c r="V1063" s="39">
        <f t="shared" si="224"/>
        <v>7.6229877065183693E-2</v>
      </c>
      <c r="Y1063" s="37"/>
      <c r="Z1063" s="37"/>
    </row>
    <row r="1064" spans="1:26">
      <c r="A1064" s="1">
        <v>1958.12</v>
      </c>
      <c r="B1064" s="11">
        <v>53.49</v>
      </c>
      <c r="C1064" s="4">
        <v>1.75</v>
      </c>
      <c r="D1064" s="11">
        <v>2.89</v>
      </c>
      <c r="E1064" s="11">
        <v>28.9</v>
      </c>
      <c r="F1064" s="4">
        <f t="shared" si="228"/>
        <v>1958.9583333332534</v>
      </c>
      <c r="G1064" s="22">
        <v>3.86</v>
      </c>
      <c r="H1064" s="4">
        <f t="shared" si="225"/>
        <v>563.9585813148791</v>
      </c>
      <c r="I1064" s="4">
        <f t="shared" si="226"/>
        <v>18.450692041522498</v>
      </c>
      <c r="J1064" s="33">
        <f t="shared" si="229"/>
        <v>58544.514000371018</v>
      </c>
      <c r="K1064" s="4">
        <f t="shared" si="230"/>
        <v>30.47000000000001</v>
      </c>
      <c r="L1064" s="33">
        <f t="shared" si="227"/>
        <v>3163.089277642031</v>
      </c>
      <c r="M1064" s="15">
        <f t="shared" si="219"/>
        <v>17.358357365369955</v>
      </c>
      <c r="N1064" s="6"/>
      <c r="O1064" s="7">
        <f t="shared" si="220"/>
        <v>21.399510465598876</v>
      </c>
      <c r="P1064" s="7"/>
      <c r="Q1064" s="46">
        <f t="shared" si="221"/>
        <v>3.733806321074791E-2</v>
      </c>
      <c r="R1064" s="22">
        <f t="shared" si="231"/>
        <v>0.99014892310714775</v>
      </c>
      <c r="S1064" s="22">
        <f t="shared" si="232"/>
        <v>10.647614758377303</v>
      </c>
      <c r="T1064" s="39">
        <f t="shared" si="222"/>
        <v>8.3029357272975446E-2</v>
      </c>
      <c r="U1064" s="39">
        <f t="shared" si="223"/>
        <v>6.4466390086725944E-3</v>
      </c>
      <c r="V1064" s="39">
        <f t="shared" si="224"/>
        <v>7.6582718264302851E-2</v>
      </c>
      <c r="Y1064" s="37"/>
      <c r="Z1064" s="37"/>
    </row>
    <row r="1065" spans="1:26">
      <c r="A1065" s="1">
        <v>1959.01</v>
      </c>
      <c r="B1065" s="11">
        <v>55.62</v>
      </c>
      <c r="C1065" s="4">
        <v>1.75667</v>
      </c>
      <c r="D1065" s="11">
        <v>2.96333</v>
      </c>
      <c r="E1065" s="11">
        <v>29</v>
      </c>
      <c r="F1065" s="4">
        <f t="shared" si="228"/>
        <v>1959.0416666665867</v>
      </c>
      <c r="G1065" s="22">
        <v>4.0199999999999996</v>
      </c>
      <c r="H1065" s="4">
        <f t="shared" si="225"/>
        <v>584.39358620689654</v>
      </c>
      <c r="I1065" s="4">
        <f t="shared" si="226"/>
        <v>18.457149965517246</v>
      </c>
      <c r="J1065" s="33">
        <f t="shared" si="229"/>
        <v>60825.540560653782</v>
      </c>
      <c r="K1065" s="4">
        <f t="shared" si="230"/>
        <v>31.135401758620695</v>
      </c>
      <c r="L1065" s="33">
        <f t="shared" si="227"/>
        <v>3240.6715050270082</v>
      </c>
      <c r="M1065" s="15">
        <f t="shared" si="219"/>
        <v>17.980339342993386</v>
      </c>
      <c r="N1065" s="6"/>
      <c r="O1065" s="7">
        <f t="shared" si="220"/>
        <v>22.140010454221418</v>
      </c>
      <c r="P1065" s="7"/>
      <c r="Q1065" s="46">
        <f t="shared" si="221"/>
        <v>3.4520700487024707E-2</v>
      </c>
      <c r="R1065" s="22">
        <f t="shared" si="231"/>
        <v>1.0082641214080816</v>
      </c>
      <c r="S1065" s="22">
        <f t="shared" si="232"/>
        <v>10.506370064988896</v>
      </c>
      <c r="T1065" s="39">
        <f t="shared" si="222"/>
        <v>7.4217664652789228E-2</v>
      </c>
      <c r="U1065" s="39">
        <f t="shared" si="223"/>
        <v>7.9385311846511541E-3</v>
      </c>
      <c r="V1065" s="39">
        <f t="shared" si="224"/>
        <v>6.6279133468138074E-2</v>
      </c>
      <c r="Y1065" s="37"/>
      <c r="Z1065" s="37"/>
    </row>
    <row r="1066" spans="1:26">
      <c r="A1066" s="1">
        <v>1959.02</v>
      </c>
      <c r="B1066" s="11">
        <v>54.77</v>
      </c>
      <c r="C1066" s="4">
        <v>1.7633300000000001</v>
      </c>
      <c r="D1066" s="11">
        <v>3.03667</v>
      </c>
      <c r="E1066" s="11">
        <v>28.9</v>
      </c>
      <c r="F1066" s="4">
        <f t="shared" si="228"/>
        <v>1959.12499999992</v>
      </c>
      <c r="G1066" s="22">
        <v>3.96</v>
      </c>
      <c r="H1066" s="4">
        <f t="shared" si="225"/>
        <v>577.45394463667833</v>
      </c>
      <c r="I1066" s="4">
        <f t="shared" si="226"/>
        <v>18.591233598615922</v>
      </c>
      <c r="J1066" s="33">
        <f t="shared" si="229"/>
        <v>60264.493511597822</v>
      </c>
      <c r="K1066" s="4">
        <f t="shared" si="230"/>
        <v>32.016378858131496</v>
      </c>
      <c r="L1066" s="33">
        <f t="shared" si="227"/>
        <v>3341.3069109341568</v>
      </c>
      <c r="M1066" s="15">
        <f t="shared" si="219"/>
        <v>17.759169263611415</v>
      </c>
      <c r="N1066" s="6"/>
      <c r="O1066" s="7">
        <f t="shared" si="220"/>
        <v>21.841682331178767</v>
      </c>
      <c r="P1066" s="7"/>
      <c r="Q1066" s="46">
        <f t="shared" si="221"/>
        <v>3.6314250209677851E-2</v>
      </c>
      <c r="R1066" s="22">
        <f t="shared" si="231"/>
        <v>1.0008463720204186</v>
      </c>
      <c r="S1066" s="22">
        <f t="shared" si="232"/>
        <v>10.629850640144006</v>
      </c>
      <c r="T1066" s="39">
        <f t="shared" si="222"/>
        <v>7.4355617986946898E-2</v>
      </c>
      <c r="U1066" s="39">
        <f t="shared" si="223"/>
        <v>5.5859953236327975E-3</v>
      </c>
      <c r="V1066" s="39">
        <f t="shared" si="224"/>
        <v>6.8769622663314101E-2</v>
      </c>
      <c r="Y1066" s="37"/>
      <c r="Z1066" s="37"/>
    </row>
    <row r="1067" spans="1:26">
      <c r="A1067" s="1">
        <v>1959.03</v>
      </c>
      <c r="B1067" s="11">
        <v>56.16</v>
      </c>
      <c r="C1067" s="4">
        <v>1.77</v>
      </c>
      <c r="D1067" s="11">
        <v>3.11</v>
      </c>
      <c r="E1067" s="11">
        <v>28.9</v>
      </c>
      <c r="F1067" s="4">
        <f t="shared" si="228"/>
        <v>1959.2083333332532</v>
      </c>
      <c r="G1067" s="22">
        <v>3.99</v>
      </c>
      <c r="H1067" s="4">
        <f t="shared" si="225"/>
        <v>592.10906574394471</v>
      </c>
      <c r="I1067" s="4">
        <f t="shared" si="226"/>
        <v>18.661557093425611</v>
      </c>
      <c r="J1067" s="33">
        <f t="shared" si="229"/>
        <v>61956.23458835666</v>
      </c>
      <c r="K1067" s="4">
        <f t="shared" si="230"/>
        <v>32.789515570934263</v>
      </c>
      <c r="L1067" s="33">
        <f t="shared" si="227"/>
        <v>3430.9809396329993</v>
      </c>
      <c r="M1067" s="15">
        <f t="shared" si="219"/>
        <v>18.200871845485626</v>
      </c>
      <c r="N1067" s="6"/>
      <c r="O1067" s="7">
        <f t="shared" si="220"/>
        <v>22.355431528386685</v>
      </c>
      <c r="P1067" s="7"/>
      <c r="Q1067" s="46">
        <f t="shared" si="221"/>
        <v>3.464773301871929E-2</v>
      </c>
      <c r="R1067" s="22">
        <f t="shared" si="231"/>
        <v>0.99275673824349686</v>
      </c>
      <c r="S1067" s="22">
        <f t="shared" si="232"/>
        <v>10.638847448307056</v>
      </c>
      <c r="T1067" s="39">
        <f t="shared" si="222"/>
        <v>6.8426001852675666E-2</v>
      </c>
      <c r="U1067" s="39">
        <f t="shared" si="223"/>
        <v>4.3665738240288299E-3</v>
      </c>
      <c r="V1067" s="39">
        <f t="shared" si="224"/>
        <v>6.4059428028646836E-2</v>
      </c>
      <c r="Y1067" s="37"/>
      <c r="Z1067" s="37"/>
    </row>
    <row r="1068" spans="1:26">
      <c r="A1068" s="1">
        <v>1959.04</v>
      </c>
      <c r="B1068" s="11">
        <v>57.1</v>
      </c>
      <c r="C1068" s="4">
        <v>1.77667</v>
      </c>
      <c r="D1068" s="11">
        <v>3.2066699999999999</v>
      </c>
      <c r="E1068" s="11">
        <v>29</v>
      </c>
      <c r="F1068" s="4">
        <f t="shared" si="228"/>
        <v>1959.2916666665865</v>
      </c>
      <c r="G1068" s="22">
        <v>4.12</v>
      </c>
      <c r="H1068" s="4">
        <f t="shared" si="225"/>
        <v>599.94379310344834</v>
      </c>
      <c r="I1068" s="4">
        <f t="shared" si="226"/>
        <v>18.667287896551723</v>
      </c>
      <c r="J1068" s="33">
        <f t="shared" si="229"/>
        <v>62938.806570813147</v>
      </c>
      <c r="K1068" s="4">
        <f t="shared" si="230"/>
        <v>33.692149965517245</v>
      </c>
      <c r="L1068" s="33">
        <f t="shared" si="227"/>
        <v>3534.5706281336147</v>
      </c>
      <c r="M1068" s="15">
        <f t="shared" si="219"/>
        <v>18.430753048783412</v>
      </c>
      <c r="N1068" s="6"/>
      <c r="O1068" s="7">
        <f t="shared" si="220"/>
        <v>22.606141738484006</v>
      </c>
      <c r="P1068" s="7"/>
      <c r="Q1068" s="46">
        <f t="shared" si="221"/>
        <v>3.2587143118029217E-2</v>
      </c>
      <c r="R1068" s="22">
        <f t="shared" si="231"/>
        <v>0.98812298241161645</v>
      </c>
      <c r="S1068" s="22">
        <f t="shared" si="232"/>
        <v>10.525367534584387</v>
      </c>
      <c r="T1068" s="39">
        <f t="shared" si="222"/>
        <v>6.8558111969219793E-2</v>
      </c>
      <c r="U1068" s="39">
        <f t="shared" si="223"/>
        <v>6.3737162470174358E-3</v>
      </c>
      <c r="V1068" s="39">
        <f t="shared" si="224"/>
        <v>6.2184395722202357E-2</v>
      </c>
      <c r="Y1068" s="37"/>
      <c r="Z1068" s="37"/>
    </row>
    <row r="1069" spans="1:26">
      <c r="A1069" s="1">
        <v>1959.05</v>
      </c>
      <c r="B1069" s="11">
        <v>57.96</v>
      </c>
      <c r="C1069" s="4">
        <v>1.7833300000000001</v>
      </c>
      <c r="D1069" s="11">
        <v>3.3033299999999999</v>
      </c>
      <c r="E1069" s="11">
        <v>29</v>
      </c>
      <c r="F1069" s="4">
        <f t="shared" si="228"/>
        <v>1959.3749999999197</v>
      </c>
      <c r="G1069" s="22">
        <v>4.3099999999999996</v>
      </c>
      <c r="H1069" s="4">
        <f t="shared" si="225"/>
        <v>608.97972413793116</v>
      </c>
      <c r="I1069" s="4">
        <f t="shared" si="226"/>
        <v>18.737263827586208</v>
      </c>
      <c r="J1069" s="33">
        <f t="shared" si="229"/>
        <v>64050.553718700947</v>
      </c>
      <c r="K1069" s="4">
        <f t="shared" si="230"/>
        <v>34.707746586206902</v>
      </c>
      <c r="L1069" s="33">
        <f t="shared" si="227"/>
        <v>3650.4505799792341</v>
      </c>
      <c r="M1069" s="15">
        <f t="shared" si="219"/>
        <v>18.692721439594173</v>
      </c>
      <c r="N1069" s="6"/>
      <c r="O1069" s="7">
        <f t="shared" si="220"/>
        <v>22.894229168466921</v>
      </c>
      <c r="P1069" s="7"/>
      <c r="Q1069" s="46">
        <f t="shared" si="221"/>
        <v>3.0354324726054656E-2</v>
      </c>
      <c r="R1069" s="22">
        <f t="shared" si="231"/>
        <v>1.0011775987524087</v>
      </c>
      <c r="S1069" s="22">
        <f t="shared" si="232"/>
        <v>10.400357559251926</v>
      </c>
      <c r="T1069" s="39">
        <f t="shared" si="222"/>
        <v>7.008498944943975E-2</v>
      </c>
      <c r="U1069" s="39">
        <f t="shared" si="223"/>
        <v>6.7048696109144323E-3</v>
      </c>
      <c r="V1069" s="39">
        <f t="shared" si="224"/>
        <v>6.3380119838525317E-2</v>
      </c>
      <c r="Y1069" s="37"/>
      <c r="Z1069" s="37"/>
    </row>
    <row r="1070" spans="1:26">
      <c r="A1070" s="1">
        <v>1959.06</v>
      </c>
      <c r="B1070" s="11">
        <v>57.46</v>
      </c>
      <c r="C1070" s="4">
        <v>1.79</v>
      </c>
      <c r="D1070" s="11">
        <v>3.4</v>
      </c>
      <c r="E1070" s="11">
        <v>29.1</v>
      </c>
      <c r="F1070" s="4">
        <f t="shared" si="228"/>
        <v>1959.458333333253</v>
      </c>
      <c r="G1070" s="22">
        <v>4.34</v>
      </c>
      <c r="H1070" s="4">
        <f t="shared" si="225"/>
        <v>601.65161512027498</v>
      </c>
      <c r="I1070" s="4">
        <f t="shared" si="226"/>
        <v>18.742714776632305</v>
      </c>
      <c r="J1070" s="33">
        <f t="shared" si="229"/>
        <v>63444.081416449633</v>
      </c>
      <c r="K1070" s="4">
        <f t="shared" si="230"/>
        <v>35.600687285223366</v>
      </c>
      <c r="L1070" s="33">
        <f t="shared" si="227"/>
        <v>3754.0876577780841</v>
      </c>
      <c r="M1070" s="15">
        <f t="shared" si="219"/>
        <v>18.448591397066469</v>
      </c>
      <c r="N1070" s="6"/>
      <c r="O1070" s="7">
        <f t="shared" si="220"/>
        <v>22.562214820417115</v>
      </c>
      <c r="P1070" s="7"/>
      <c r="Q1070" s="46">
        <f t="shared" si="221"/>
        <v>3.0685698424929735E-2</v>
      </c>
      <c r="R1070" s="22">
        <f t="shared" si="231"/>
        <v>0.99880191558246589</v>
      </c>
      <c r="S1070" s="22">
        <f t="shared" si="232"/>
        <v>10.376822859546767</v>
      </c>
      <c r="T1070" s="39">
        <f t="shared" si="222"/>
        <v>6.507284832661786E-2</v>
      </c>
      <c r="U1070" s="39">
        <f t="shared" si="223"/>
        <v>5.0739736032758831E-3</v>
      </c>
      <c r="V1070" s="39">
        <f t="shared" si="224"/>
        <v>5.9998874723341977E-2</v>
      </c>
      <c r="Y1070" s="37"/>
      <c r="Z1070" s="37"/>
    </row>
    <row r="1071" spans="1:26">
      <c r="A1071" s="1">
        <v>1959.07</v>
      </c>
      <c r="B1071" s="11">
        <v>59.74</v>
      </c>
      <c r="C1071" s="4">
        <v>1.79667</v>
      </c>
      <c r="D1071" s="11">
        <v>3.41</v>
      </c>
      <c r="E1071" s="11">
        <v>29.2</v>
      </c>
      <c r="F1071" s="4">
        <f t="shared" si="228"/>
        <v>1959.5416666665863</v>
      </c>
      <c r="G1071" s="22">
        <v>4.4000000000000004</v>
      </c>
      <c r="H1071" s="4">
        <f t="shared" si="225"/>
        <v>623.38280821917817</v>
      </c>
      <c r="I1071" s="4">
        <f t="shared" si="226"/>
        <v>18.748128390410962</v>
      </c>
      <c r="J1071" s="33">
        <f t="shared" si="229"/>
        <v>65900.381755556315</v>
      </c>
      <c r="K1071" s="4">
        <f t="shared" si="230"/>
        <v>35.583116438356171</v>
      </c>
      <c r="L1071" s="33">
        <f t="shared" si="227"/>
        <v>3761.6387978983435</v>
      </c>
      <c r="M1071" s="15">
        <f t="shared" si="219"/>
        <v>19.0905339757965</v>
      </c>
      <c r="N1071" s="6"/>
      <c r="O1071" s="7">
        <f t="shared" si="220"/>
        <v>23.310742907975158</v>
      </c>
      <c r="P1071" s="7"/>
      <c r="Q1071" s="46">
        <f t="shared" si="221"/>
        <v>2.947063577364338E-2</v>
      </c>
      <c r="R1071" s="22">
        <f t="shared" si="231"/>
        <v>1.0012626276101042</v>
      </c>
      <c r="S1071" s="22">
        <f t="shared" si="232"/>
        <v>10.32889606159107</v>
      </c>
      <c r="T1071" s="39">
        <f t="shared" si="222"/>
        <v>5.5911077489659178E-2</v>
      </c>
      <c r="U1071" s="39">
        <f t="shared" si="223"/>
        <v>4.4513692227852175E-3</v>
      </c>
      <c r="V1071" s="39">
        <f t="shared" si="224"/>
        <v>5.145970826687396E-2</v>
      </c>
      <c r="Y1071" s="37"/>
      <c r="Z1071" s="37"/>
    </row>
    <row r="1072" spans="1:26">
      <c r="A1072" s="1">
        <v>1959.08</v>
      </c>
      <c r="B1072" s="11">
        <v>59.4</v>
      </c>
      <c r="C1072" s="4">
        <v>1.8033300000000001</v>
      </c>
      <c r="D1072" s="11">
        <v>3.42</v>
      </c>
      <c r="E1072" s="11">
        <v>29.2</v>
      </c>
      <c r="F1072" s="4">
        <f t="shared" si="228"/>
        <v>1959.6249999999195</v>
      </c>
      <c r="G1072" s="22">
        <v>4.43</v>
      </c>
      <c r="H1072" s="4">
        <f t="shared" si="225"/>
        <v>619.83493150684944</v>
      </c>
      <c r="I1072" s="4">
        <f t="shared" si="226"/>
        <v>18.817625034246579</v>
      </c>
      <c r="J1072" s="33">
        <f t="shared" si="229"/>
        <v>65691.095093728087</v>
      </c>
      <c r="K1072" s="4">
        <f t="shared" si="230"/>
        <v>35.687465753424661</v>
      </c>
      <c r="L1072" s="33">
        <f t="shared" si="227"/>
        <v>3782.2145660025258</v>
      </c>
      <c r="M1072" s="15">
        <f t="shared" si="219"/>
        <v>18.958803640750197</v>
      </c>
      <c r="N1072" s="6"/>
      <c r="O1072" s="7">
        <f t="shared" si="220"/>
        <v>23.114626571364813</v>
      </c>
      <c r="P1072" s="7"/>
      <c r="Q1072" s="46">
        <f t="shared" si="221"/>
        <v>2.910475620080246E-2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c r="A1073" s="1">
        <v>1959.09</v>
      </c>
      <c r="B1073" s="11">
        <v>57.05</v>
      </c>
      <c r="C1073" s="4">
        <v>1.81</v>
      </c>
      <c r="D1073" s="11">
        <v>3.43</v>
      </c>
      <c r="E1073" s="11">
        <v>29.3</v>
      </c>
      <c r="F1073" s="4">
        <f t="shared" si="228"/>
        <v>1959.7083333332528</v>
      </c>
      <c r="G1073" s="22">
        <v>4.68</v>
      </c>
      <c r="H1073" s="4">
        <f t="shared" si="225"/>
        <v>593.28105802047787</v>
      </c>
      <c r="I1073" s="4">
        <f t="shared" si="226"/>
        <v>18.822764505119455</v>
      </c>
      <c r="J1073" s="33">
        <f t="shared" si="229"/>
        <v>63043.11209516228</v>
      </c>
      <c r="K1073" s="4">
        <f t="shared" si="230"/>
        <v>35.669658703071676</v>
      </c>
      <c r="L1073" s="33">
        <f t="shared" si="227"/>
        <v>3790.3220768870574</v>
      </c>
      <c r="M1073" s="15">
        <f t="shared" si="219"/>
        <v>18.123290556758608</v>
      </c>
      <c r="N1073" s="6"/>
      <c r="O1073" s="7">
        <f t="shared" si="220"/>
        <v>22.065621822784557</v>
      </c>
      <c r="P1073" s="7"/>
      <c r="Q1073" s="46">
        <f t="shared" si="221"/>
        <v>2.8957426532419839E-2</v>
      </c>
      <c r="R1073" s="22">
        <f t="shared" si="231"/>
        <v>1.0158648196265918</v>
      </c>
      <c r="S1073" s="22">
        <f t="shared" si="232"/>
        <v>10.140576483879002</v>
      </c>
      <c r="T1073" s="39">
        <f t="shared" si="222"/>
        <v>6.0105380962148569E-2</v>
      </c>
      <c r="U1073" s="39">
        <f t="shared" si="223"/>
        <v>3.4376210664397444E-3</v>
      </c>
      <c r="V1073" s="39">
        <f t="shared" si="224"/>
        <v>5.6667759895708825E-2</v>
      </c>
      <c r="Y1073" s="37"/>
      <c r="Z1073" s="37"/>
    </row>
    <row r="1074" spans="1:26">
      <c r="A1074" s="1">
        <v>1959.1</v>
      </c>
      <c r="B1074" s="11">
        <v>57</v>
      </c>
      <c r="C1074" s="4">
        <v>1.81667</v>
      </c>
      <c r="D1074" s="11">
        <v>3.4166699999999999</v>
      </c>
      <c r="E1074" s="11">
        <v>29.4</v>
      </c>
      <c r="F1074" s="4">
        <f t="shared" si="228"/>
        <v>1959.791666666586</v>
      </c>
      <c r="G1074" s="22">
        <v>4.53</v>
      </c>
      <c r="H1074" s="4">
        <f t="shared" si="225"/>
        <v>590.74489795918373</v>
      </c>
      <c r="I1074" s="4">
        <f t="shared" si="226"/>
        <v>18.827869013605447</v>
      </c>
      <c r="J1074" s="33">
        <f t="shared" si="229"/>
        <v>62940.338767945774</v>
      </c>
      <c r="K1074" s="4">
        <f t="shared" si="230"/>
        <v>35.410181938775516</v>
      </c>
      <c r="L1074" s="33">
        <f t="shared" si="227"/>
        <v>3772.7432852329352</v>
      </c>
      <c r="M1074" s="15">
        <f t="shared" si="219"/>
        <v>18.021962441515416</v>
      </c>
      <c r="N1074" s="6"/>
      <c r="O1074" s="7">
        <f t="shared" si="220"/>
        <v>21.913293512657322</v>
      </c>
      <c r="P1074" s="7"/>
      <c r="Q1074" s="46">
        <f t="shared" si="221"/>
        <v>3.1973736478613748E-2</v>
      </c>
      <c r="R1074" s="22">
        <f t="shared" si="231"/>
        <v>1.0037750000000001</v>
      </c>
      <c r="S1074" s="22">
        <f t="shared" si="232"/>
        <v>10.266415938458104</v>
      </c>
      <c r="T1074" s="39">
        <f t="shared" si="222"/>
        <v>6.1127011426896471E-2</v>
      </c>
      <c r="U1074" s="39">
        <f t="shared" si="223"/>
        <v>2.6821007016599729E-3</v>
      </c>
      <c r="V1074" s="39">
        <f t="shared" si="224"/>
        <v>5.8444910725236499E-2</v>
      </c>
      <c r="Y1074" s="37"/>
      <c r="Z1074" s="37"/>
    </row>
    <row r="1075" spans="1:26">
      <c r="A1075" s="1">
        <v>1959.11</v>
      </c>
      <c r="B1075" s="11">
        <v>57.23</v>
      </c>
      <c r="C1075" s="4">
        <v>1.8233299999999999</v>
      </c>
      <c r="D1075" s="11">
        <v>3.40333</v>
      </c>
      <c r="E1075" s="11">
        <v>29.4</v>
      </c>
      <c r="F1075" s="4">
        <f t="shared" si="228"/>
        <v>1959.8749999999193</v>
      </c>
      <c r="G1075" s="22">
        <v>4.53</v>
      </c>
      <c r="H1075" s="4">
        <f t="shared" si="225"/>
        <v>593.12860544217699</v>
      </c>
      <c r="I1075" s="4">
        <f t="shared" si="226"/>
        <v>18.896892891156465</v>
      </c>
      <c r="J1075" s="33">
        <f t="shared" si="229"/>
        <v>63362.087807251759</v>
      </c>
      <c r="K1075" s="4">
        <f t="shared" si="230"/>
        <v>35.271926904761912</v>
      </c>
      <c r="L1075" s="33">
        <f t="shared" si="227"/>
        <v>3767.9904647397193</v>
      </c>
      <c r="M1075" s="15">
        <f t="shared" si="219"/>
        <v>18.071789130570206</v>
      </c>
      <c r="N1075" s="6"/>
      <c r="O1075" s="7">
        <f t="shared" si="220"/>
        <v>21.945863395901227</v>
      </c>
      <c r="P1075" s="7"/>
      <c r="Q1075" s="46">
        <f t="shared" si="221"/>
        <v>3.1390612264807702E-2</v>
      </c>
      <c r="R1075" s="22">
        <f t="shared" si="231"/>
        <v>0.99110624580365825</v>
      </c>
      <c r="S1075" s="22">
        <f t="shared" si="232"/>
        <v>10.305171658625785</v>
      </c>
      <c r="T1075" s="39">
        <f t="shared" si="222"/>
        <v>6.0904418264419169E-2</v>
      </c>
      <c r="U1075" s="39">
        <f t="shared" si="223"/>
        <v>2.0766310364799256E-3</v>
      </c>
      <c r="V1075" s="39">
        <f t="shared" si="224"/>
        <v>5.8827787227939243E-2</v>
      </c>
      <c r="Y1075" s="37"/>
      <c r="Z1075" s="37"/>
    </row>
    <row r="1076" spans="1:26">
      <c r="A1076" s="1">
        <v>1959.12</v>
      </c>
      <c r="B1076" s="11">
        <v>59.06</v>
      </c>
      <c r="C1076" s="4">
        <v>1.83</v>
      </c>
      <c r="D1076" s="11">
        <v>3.39</v>
      </c>
      <c r="E1076" s="11">
        <v>29.4</v>
      </c>
      <c r="F1076" s="4">
        <f t="shared" si="228"/>
        <v>1959.9583333332525</v>
      </c>
      <c r="G1076" s="22">
        <v>4.6900000000000004</v>
      </c>
      <c r="H1076" s="4">
        <f t="shared" si="225"/>
        <v>612.09462585034021</v>
      </c>
      <c r="I1076" s="4">
        <f t="shared" si="226"/>
        <v>18.966020408163271</v>
      </c>
      <c r="J1076" s="33">
        <f t="shared" si="229"/>
        <v>65557.008986316519</v>
      </c>
      <c r="K1076" s="4">
        <f t="shared" si="230"/>
        <v>35.133775510204089</v>
      </c>
      <c r="L1076" s="33">
        <f t="shared" si="227"/>
        <v>3762.9234755098714</v>
      </c>
      <c r="M1076" s="15">
        <f t="shared" si="219"/>
        <v>18.624728977900091</v>
      </c>
      <c r="N1076" s="6"/>
      <c r="O1076" s="7">
        <f t="shared" si="220"/>
        <v>22.588315691509798</v>
      </c>
      <c r="P1076" s="7"/>
      <c r="Q1076" s="46">
        <f t="shared" si="221"/>
        <v>2.9010076868157764E-2</v>
      </c>
      <c r="R1076" s="22">
        <f t="shared" si="231"/>
        <v>1.0015362166752055</v>
      </c>
      <c r="S1076" s="22">
        <f t="shared" si="232"/>
        <v>10.21351999494286</v>
      </c>
      <c r="T1076" s="39">
        <f t="shared" si="222"/>
        <v>5.1298900077659804E-2</v>
      </c>
      <c r="U1076" s="39">
        <f t="shared" si="223"/>
        <v>-5.5015396284074924E-4</v>
      </c>
      <c r="V1076" s="39">
        <f t="shared" si="224"/>
        <v>5.1849054040500553E-2</v>
      </c>
      <c r="Y1076" s="37"/>
      <c r="Z1076" s="37"/>
    </row>
    <row r="1077" spans="1:26">
      <c r="A1077" s="1">
        <v>1960.01</v>
      </c>
      <c r="B1077" s="11">
        <v>58.03</v>
      </c>
      <c r="C1077" s="4">
        <v>1.8666700000000001</v>
      </c>
      <c r="D1077" s="11">
        <v>3.39</v>
      </c>
      <c r="E1077" s="11">
        <v>29.3</v>
      </c>
      <c r="F1077" s="4">
        <f t="shared" si="228"/>
        <v>1960.0416666665858</v>
      </c>
      <c r="G1077" s="22">
        <v>4.72</v>
      </c>
      <c r="H1077" s="4">
        <f t="shared" si="225"/>
        <v>603.4723890784984</v>
      </c>
      <c r="I1077" s="4">
        <f t="shared" si="226"/>
        <v>19.412093822525602</v>
      </c>
      <c r="J1077" s="33">
        <f t="shared" si="229"/>
        <v>64806.801202459617</v>
      </c>
      <c r="K1077" s="4">
        <f t="shared" si="230"/>
        <v>35.253686006825944</v>
      </c>
      <c r="L1077" s="33">
        <f t="shared" si="227"/>
        <v>3785.8875767075324</v>
      </c>
      <c r="M1077" s="15">
        <f t="shared" si="219"/>
        <v>18.338284994375552</v>
      </c>
      <c r="N1077" s="6"/>
      <c r="O1077" s="7">
        <f t="shared" si="220"/>
        <v>22.215441275545889</v>
      </c>
      <c r="P1077" s="7"/>
      <c r="Q1077" s="46">
        <f t="shared" si="221"/>
        <v>2.9634527949424047E-2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c r="A1078" s="1">
        <v>1960.02</v>
      </c>
      <c r="B1078" s="11">
        <v>55.78</v>
      </c>
      <c r="C1078" s="4">
        <v>1.90333</v>
      </c>
      <c r="D1078" s="11">
        <v>3.39</v>
      </c>
      <c r="E1078" s="11">
        <v>29.4</v>
      </c>
      <c r="F1078" s="4">
        <f t="shared" si="228"/>
        <v>1960.1249999999191</v>
      </c>
      <c r="G1078" s="22">
        <v>4.49</v>
      </c>
      <c r="H1078" s="4">
        <f t="shared" si="225"/>
        <v>578.10088435374155</v>
      </c>
      <c r="I1078" s="4">
        <f t="shared" si="226"/>
        <v>19.726008537414966</v>
      </c>
      <c r="J1078" s="33">
        <f t="shared" si="229"/>
        <v>62258.690527334147</v>
      </c>
      <c r="K1078" s="4">
        <f t="shared" si="230"/>
        <v>35.133775510204089</v>
      </c>
      <c r="L1078" s="33">
        <f t="shared" si="227"/>
        <v>3783.7389904564861</v>
      </c>
      <c r="M1078" s="15">
        <f t="shared" si="219"/>
        <v>17.545275108945969</v>
      </c>
      <c r="N1078" s="6"/>
      <c r="O1078" s="7">
        <f t="shared" si="220"/>
        <v>21.233856769802067</v>
      </c>
      <c r="P1078" s="7"/>
      <c r="Q1078" s="46">
        <f t="shared" si="221"/>
        <v>3.4747577618196357E-2</v>
      </c>
      <c r="R1078" s="22">
        <f t="shared" si="231"/>
        <v>1.023134908202376</v>
      </c>
      <c r="S1078" s="22">
        <f t="shared" si="232"/>
        <v>10.457457489143488</v>
      </c>
      <c r="T1078" s="39">
        <f t="shared" si="222"/>
        <v>5.1857461039326758E-2</v>
      </c>
      <c r="U1078" s="39">
        <f t="shared" si="223"/>
        <v>4.0165797472035969E-4</v>
      </c>
      <c r="V1078" s="39">
        <f t="shared" si="224"/>
        <v>5.1455803064606398E-2</v>
      </c>
      <c r="Y1078" s="37"/>
      <c r="Z1078" s="37"/>
    </row>
    <row r="1079" spans="1:26">
      <c r="A1079" s="1">
        <v>1960.03</v>
      </c>
      <c r="B1079" s="11">
        <v>55.02</v>
      </c>
      <c r="C1079" s="4">
        <v>1.94</v>
      </c>
      <c r="D1079" s="11">
        <v>3.39</v>
      </c>
      <c r="E1079" s="11">
        <v>29.4</v>
      </c>
      <c r="F1079" s="4">
        <f t="shared" si="228"/>
        <v>1960.2083333332523</v>
      </c>
      <c r="G1079" s="22">
        <v>4.25</v>
      </c>
      <c r="H1079" s="4">
        <f t="shared" si="225"/>
        <v>570.22428571428588</v>
      </c>
      <c r="I1079" s="4">
        <f t="shared" si="226"/>
        <v>20.106054421768711</v>
      </c>
      <c r="J1079" s="33">
        <f t="shared" si="229"/>
        <v>61590.86245576392</v>
      </c>
      <c r="K1079" s="4">
        <f t="shared" si="230"/>
        <v>35.133775510204089</v>
      </c>
      <c r="L1079" s="33">
        <f t="shared" si="227"/>
        <v>3794.8568470563373</v>
      </c>
      <c r="M1079" s="15">
        <f t="shared" si="219"/>
        <v>17.286020720522142</v>
      </c>
      <c r="N1079" s="6"/>
      <c r="O1079" s="7">
        <f t="shared" si="220"/>
        <v>20.901862083864074</v>
      </c>
      <c r="P1079" s="7"/>
      <c r="Q1079" s="46">
        <f t="shared" si="221"/>
        <v>3.7568234521250854E-2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c r="A1080" s="1">
        <v>1960.04</v>
      </c>
      <c r="B1080" s="11">
        <v>55.73</v>
      </c>
      <c r="C1080" s="4">
        <v>1.94333</v>
      </c>
      <c r="D1080" s="11">
        <v>3.34667</v>
      </c>
      <c r="E1080" s="11">
        <v>29.5</v>
      </c>
      <c r="F1080" s="4">
        <f t="shared" si="228"/>
        <v>1960.2916666665856</v>
      </c>
      <c r="G1080" s="22">
        <v>4.28</v>
      </c>
      <c r="H1080" s="4">
        <f t="shared" si="225"/>
        <v>575.62477966101699</v>
      </c>
      <c r="I1080" s="4">
        <f t="shared" si="226"/>
        <v>20.072293254237291</v>
      </c>
      <c r="J1080" s="33">
        <f t="shared" si="229"/>
        <v>62354.848800312633</v>
      </c>
      <c r="K1080" s="4">
        <f t="shared" si="230"/>
        <v>34.567130474576274</v>
      </c>
      <c r="L1080" s="33">
        <f t="shared" si="227"/>
        <v>3744.5020964389428</v>
      </c>
      <c r="M1080" s="15">
        <f t="shared" si="219"/>
        <v>17.429766947597194</v>
      </c>
      <c r="N1080" s="6"/>
      <c r="O1080" s="7">
        <f t="shared" si="220"/>
        <v>21.05701364532403</v>
      </c>
      <c r="P1080" s="7"/>
      <c r="Q1080" s="46">
        <f t="shared" si="221"/>
        <v>3.7138296214863337E-2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c r="A1081" s="1">
        <v>1960.05</v>
      </c>
      <c r="B1081" s="11">
        <v>55.22</v>
      </c>
      <c r="C1081" s="4">
        <v>1.9466699999999999</v>
      </c>
      <c r="D1081" s="11">
        <v>3.3033299999999999</v>
      </c>
      <c r="E1081" s="11">
        <v>29.5</v>
      </c>
      <c r="F1081" s="4">
        <f t="shared" si="228"/>
        <v>1960.3749999999188</v>
      </c>
      <c r="G1081" s="22">
        <v>4.3499999999999996</v>
      </c>
      <c r="H1081" s="4">
        <f t="shared" si="225"/>
        <v>570.35708474576279</v>
      </c>
      <c r="I1081" s="4">
        <f t="shared" si="226"/>
        <v>20.106791491525424</v>
      </c>
      <c r="J1081" s="33">
        <f t="shared" si="229"/>
        <v>61965.729592908174</v>
      </c>
      <c r="K1081" s="4">
        <f t="shared" si="230"/>
        <v>34.119479694915256</v>
      </c>
      <c r="L1081" s="33">
        <f t="shared" si="227"/>
        <v>3706.8680466523242</v>
      </c>
      <c r="M1081" s="15">
        <f t="shared" si="219"/>
        <v>17.256170578727911</v>
      </c>
      <c r="N1081" s="6"/>
      <c r="O1081" s="7">
        <f t="shared" si="220"/>
        <v>20.829617960486196</v>
      </c>
      <c r="P1081" s="7"/>
      <c r="Q1081" s="46">
        <f t="shared" si="221"/>
        <v>3.6583183856928672E-2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c r="A1082" s="1">
        <v>1960.06</v>
      </c>
      <c r="B1082" s="11">
        <v>57.26</v>
      </c>
      <c r="C1082" s="4">
        <v>1.95</v>
      </c>
      <c r="D1082" s="11">
        <v>3.26</v>
      </c>
      <c r="E1082" s="11">
        <v>29.6</v>
      </c>
      <c r="F1082" s="4">
        <f t="shared" si="228"/>
        <v>1960.4583333332521</v>
      </c>
      <c r="G1082" s="22">
        <v>4.1500000000000004</v>
      </c>
      <c r="H1082" s="4">
        <f t="shared" si="225"/>
        <v>589.42979729729734</v>
      </c>
      <c r="I1082" s="4">
        <f t="shared" si="226"/>
        <v>20.073141891891893</v>
      </c>
      <c r="J1082" s="33">
        <f t="shared" si="229"/>
        <v>64219.595617951229</v>
      </c>
      <c r="K1082" s="4">
        <f t="shared" si="230"/>
        <v>33.558175675675677</v>
      </c>
      <c r="L1082" s="33">
        <f t="shared" si="227"/>
        <v>3656.2326530653336</v>
      </c>
      <c r="M1082" s="15">
        <f t="shared" si="219"/>
        <v>17.823363817264738</v>
      </c>
      <c r="N1082" s="6"/>
      <c r="O1082" s="7">
        <f t="shared" si="220"/>
        <v>21.494025476015576</v>
      </c>
      <c r="P1082" s="7"/>
      <c r="Q1082" s="46">
        <f t="shared" si="221"/>
        <v>3.6654561760249463E-2</v>
      </c>
      <c r="R1082" s="22">
        <f t="shared" si="231"/>
        <v>1.0239912183288333</v>
      </c>
      <c r="S1082" s="22">
        <f t="shared" si="232"/>
        <v>10.827921792422003</v>
      </c>
      <c r="T1082" s="39">
        <f t="shared" si="222"/>
        <v>3.2964861453453675E-2</v>
      </c>
      <c r="U1082" s="39">
        <f t="shared" si="223"/>
        <v>-6.8725965126598121E-3</v>
      </c>
      <c r="V1082" s="39">
        <f t="shared" si="224"/>
        <v>3.9837457966113488E-2</v>
      </c>
      <c r="Y1082" s="37"/>
      <c r="Z1082" s="37"/>
    </row>
    <row r="1083" spans="1:26">
      <c r="A1083" s="1">
        <v>1960.07</v>
      </c>
      <c r="B1083" s="11">
        <v>55.84</v>
      </c>
      <c r="C1083" s="4">
        <v>1.95</v>
      </c>
      <c r="D1083" s="11">
        <v>3.2633299999999998</v>
      </c>
      <c r="E1083" s="11">
        <v>29.6</v>
      </c>
      <c r="F1083" s="4">
        <f t="shared" si="228"/>
        <v>1960.5416666665853</v>
      </c>
      <c r="G1083" s="22">
        <v>3.9</v>
      </c>
      <c r="H1083" s="4">
        <f t="shared" si="225"/>
        <v>574.8124324324325</v>
      </c>
      <c r="I1083" s="4">
        <f t="shared" si="226"/>
        <v>20.073141891891893</v>
      </c>
      <c r="J1083" s="33">
        <f t="shared" si="229"/>
        <v>62809.254341500411</v>
      </c>
      <c r="K1083" s="4">
        <f t="shared" si="230"/>
        <v>33.592454425675676</v>
      </c>
      <c r="L1083" s="33">
        <f t="shared" si="227"/>
        <v>3670.6182659428459</v>
      </c>
      <c r="M1083" s="15">
        <f t="shared" si="219"/>
        <v>17.376806472898114</v>
      </c>
      <c r="N1083" s="6"/>
      <c r="O1083" s="7">
        <f t="shared" si="220"/>
        <v>20.937549239049797</v>
      </c>
      <c r="P1083" s="7"/>
      <c r="Q1083" s="46">
        <f t="shared" si="221"/>
        <v>3.9316960601444684E-2</v>
      </c>
      <c r="R1083" s="22">
        <f t="shared" si="231"/>
        <v>1.0115016056773918</v>
      </c>
      <c r="S1083" s="22">
        <f t="shared" si="232"/>
        <v>11.087696828191532</v>
      </c>
      <c r="T1083" s="39">
        <f t="shared" si="222"/>
        <v>3.5268890757965465E-2</v>
      </c>
      <c r="U1083" s="39">
        <f t="shared" si="223"/>
        <v>-6.5029163456560291E-3</v>
      </c>
      <c r="V1083" s="39">
        <f t="shared" si="224"/>
        <v>4.1771807103621494E-2</v>
      </c>
      <c r="Y1083" s="37"/>
      <c r="Z1083" s="37"/>
    </row>
    <row r="1084" spans="1:26">
      <c r="A1084" s="1">
        <v>1960.08</v>
      </c>
      <c r="B1084" s="11">
        <v>56.51</v>
      </c>
      <c r="C1084" s="4">
        <v>1.95</v>
      </c>
      <c r="D1084" s="11">
        <v>3.26667</v>
      </c>
      <c r="E1084" s="11">
        <v>29.6</v>
      </c>
      <c r="F1084" s="4">
        <f t="shared" si="228"/>
        <v>1960.6249999999186</v>
      </c>
      <c r="G1084" s="22">
        <v>3.8</v>
      </c>
      <c r="H1084" s="4">
        <f t="shared" si="225"/>
        <v>581.70935810810818</v>
      </c>
      <c r="I1084" s="4">
        <f t="shared" si="226"/>
        <v>20.073141891891893</v>
      </c>
      <c r="J1084" s="33">
        <f t="shared" si="229"/>
        <v>63745.656638049462</v>
      </c>
      <c r="K1084" s="4">
        <f t="shared" si="230"/>
        <v>33.626836114864872</v>
      </c>
      <c r="L1084" s="33">
        <f t="shared" si="227"/>
        <v>3684.9411461655823</v>
      </c>
      <c r="M1084" s="15">
        <f t="shared" si="219"/>
        <v>17.582113039577674</v>
      </c>
      <c r="N1084" s="6"/>
      <c r="O1084" s="7">
        <f t="shared" si="220"/>
        <v>21.166031871201252</v>
      </c>
      <c r="P1084" s="7"/>
      <c r="Q1084" s="46">
        <f t="shared" si="221"/>
        <v>3.8801705124786791E-2</v>
      </c>
      <c r="R1084" s="22">
        <f t="shared" si="231"/>
        <v>1.0031666666666668</v>
      </c>
      <c r="S1084" s="22">
        <f t="shared" si="232"/>
        <v>11.215223144979859</v>
      </c>
      <c r="T1084" s="39">
        <f t="shared" si="222"/>
        <v>3.7055645455989161E-2</v>
      </c>
      <c r="U1084" s="39">
        <f t="shared" si="223"/>
        <v>-7.5058869152682117E-3</v>
      </c>
      <c r="V1084" s="39">
        <f t="shared" si="224"/>
        <v>4.4561532371257373E-2</v>
      </c>
      <c r="Y1084" s="37"/>
      <c r="Z1084" s="37"/>
    </row>
    <row r="1085" spans="1:26">
      <c r="A1085" s="1">
        <v>1960.09</v>
      </c>
      <c r="B1085" s="11">
        <v>54.81</v>
      </c>
      <c r="C1085" s="4">
        <v>1.95</v>
      </c>
      <c r="D1085" s="11">
        <v>3.27</v>
      </c>
      <c r="E1085" s="11">
        <v>29.6</v>
      </c>
      <c r="F1085" s="4">
        <f t="shared" si="228"/>
        <v>1960.7083333332519</v>
      </c>
      <c r="G1085" s="22">
        <v>3.8</v>
      </c>
      <c r="H1085" s="4">
        <f t="shared" si="225"/>
        <v>564.20969594594601</v>
      </c>
      <c r="I1085" s="4">
        <f t="shared" si="226"/>
        <v>20.073141891891893</v>
      </c>
      <c r="J1085" s="33">
        <f t="shared" si="229"/>
        <v>62011.291975494139</v>
      </c>
      <c r="K1085" s="4">
        <f t="shared" si="230"/>
        <v>33.661114864864871</v>
      </c>
      <c r="L1085" s="33">
        <f t="shared" si="227"/>
        <v>3699.6337303387309</v>
      </c>
      <c r="M1085" s="15">
        <f t="shared" si="219"/>
        <v>17.052015467817661</v>
      </c>
      <c r="N1085" s="6"/>
      <c r="O1085" s="7">
        <f t="shared" si="220"/>
        <v>20.511204667640989</v>
      </c>
      <c r="P1085" s="7"/>
      <c r="Q1085" s="46">
        <f t="shared" si="221"/>
        <v>4.015103884406266E-2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c r="A1086" s="1">
        <v>1960.1</v>
      </c>
      <c r="B1086" s="11">
        <v>53.73</v>
      </c>
      <c r="C1086" s="4">
        <v>1.95</v>
      </c>
      <c r="D1086" s="11">
        <v>3.27</v>
      </c>
      <c r="E1086" s="11">
        <v>29.8</v>
      </c>
      <c r="F1086" s="4">
        <f t="shared" si="228"/>
        <v>1960.7916666665851</v>
      </c>
      <c r="G1086" s="22">
        <v>3.89</v>
      </c>
      <c r="H1086" s="4">
        <f t="shared" si="225"/>
        <v>549.38023489932891</v>
      </c>
      <c r="I1086" s="4">
        <f t="shared" si="226"/>
        <v>19.938422818791949</v>
      </c>
      <c r="J1086" s="33">
        <f t="shared" si="229"/>
        <v>60564.028488018899</v>
      </c>
      <c r="K1086" s="4">
        <f t="shared" si="230"/>
        <v>33.435201342281886</v>
      </c>
      <c r="L1086" s="33">
        <f t="shared" si="227"/>
        <v>3685.9179816828928</v>
      </c>
      <c r="M1086" s="15">
        <f t="shared" si="219"/>
        <v>16.605104536251027</v>
      </c>
      <c r="N1086" s="6"/>
      <c r="O1086" s="7">
        <f t="shared" si="220"/>
        <v>19.958227629483655</v>
      </c>
      <c r="P1086" s="7"/>
      <c r="Q1086" s="46">
        <f t="shared" si="221"/>
        <v>4.068368452938366E-2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c r="A1087" s="1">
        <v>1960.11</v>
      </c>
      <c r="B1087" s="11">
        <v>55.47</v>
      </c>
      <c r="C1087" s="4">
        <v>1.95</v>
      </c>
      <c r="D1087" s="11">
        <v>3.27</v>
      </c>
      <c r="E1087" s="11">
        <v>29.8</v>
      </c>
      <c r="F1087" s="4">
        <f t="shared" si="228"/>
        <v>1960.8749999999184</v>
      </c>
      <c r="G1087" s="22">
        <v>3.93</v>
      </c>
      <c r="H1087" s="4">
        <f t="shared" si="225"/>
        <v>567.17144295302023</v>
      </c>
      <c r="I1087" s="4">
        <f t="shared" si="226"/>
        <v>19.938422818791949</v>
      </c>
      <c r="J1087" s="33">
        <f t="shared" si="229"/>
        <v>62708.511350450615</v>
      </c>
      <c r="K1087" s="4">
        <f t="shared" si="230"/>
        <v>33.435201342281886</v>
      </c>
      <c r="L1087" s="33">
        <f t="shared" si="227"/>
        <v>3696.7159206052556</v>
      </c>
      <c r="M1087" s="15">
        <f t="shared" si="219"/>
        <v>17.146088452419004</v>
      </c>
      <c r="N1087" s="6"/>
      <c r="O1087" s="7">
        <f t="shared" si="220"/>
        <v>20.590981751601554</v>
      </c>
      <c r="P1087" s="7"/>
      <c r="Q1087" s="46">
        <f t="shared" si="221"/>
        <v>3.79701285161348E-2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c r="A1088" s="1">
        <v>1960.12</v>
      </c>
      <c r="B1088" s="11">
        <v>56.8</v>
      </c>
      <c r="C1088" s="4">
        <v>1.95</v>
      </c>
      <c r="D1088" s="11">
        <v>3.27</v>
      </c>
      <c r="E1088" s="11">
        <v>29.8</v>
      </c>
      <c r="F1088" s="4">
        <f t="shared" si="228"/>
        <v>1960.9583333332516</v>
      </c>
      <c r="G1088" s="22">
        <v>3.84</v>
      </c>
      <c r="H1088" s="4">
        <f t="shared" si="225"/>
        <v>580.77046979865781</v>
      </c>
      <c r="I1088" s="4">
        <f t="shared" si="226"/>
        <v>19.938422818791949</v>
      </c>
      <c r="J1088" s="33">
        <f t="shared" si="229"/>
        <v>64395.773892194753</v>
      </c>
      <c r="K1088" s="4">
        <f t="shared" si="230"/>
        <v>33.435201342281886</v>
      </c>
      <c r="L1088" s="33">
        <f t="shared" si="227"/>
        <v>3707.2919124555783</v>
      </c>
      <c r="M1088" s="15">
        <f t="shared" si="219"/>
        <v>17.562090833957129</v>
      </c>
      <c r="N1088" s="6"/>
      <c r="O1088" s="7">
        <f t="shared" si="220"/>
        <v>21.071250947942293</v>
      </c>
      <c r="P1088" s="7"/>
      <c r="Q1088" s="46">
        <f t="shared" si="221"/>
        <v>3.6259226159542177E-2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c r="A1089" s="1">
        <v>1961.01</v>
      </c>
      <c r="B1089" s="11">
        <v>59.72</v>
      </c>
      <c r="C1089" s="4">
        <v>1.9466699999999999</v>
      </c>
      <c r="D1089" s="11">
        <v>3.21</v>
      </c>
      <c r="E1089" s="11">
        <v>29.8</v>
      </c>
      <c r="F1089" s="4">
        <f t="shared" si="228"/>
        <v>1961.0416666665849</v>
      </c>
      <c r="G1089" s="22">
        <v>3.84</v>
      </c>
      <c r="H1089" s="4">
        <f t="shared" si="225"/>
        <v>610.62697986577189</v>
      </c>
      <c r="I1089" s="4">
        <f t="shared" si="226"/>
        <v>19.904374127516778</v>
      </c>
      <c r="J1089" s="33">
        <f t="shared" si="229"/>
        <v>67890.177117466505</v>
      </c>
      <c r="K1089" s="4">
        <f t="shared" si="230"/>
        <v>32.821711409395974</v>
      </c>
      <c r="L1089" s="33">
        <f t="shared" si="227"/>
        <v>3649.1538604666353</v>
      </c>
      <c r="M1089" s="15">
        <f t="shared" ref="M1089:M1152" si="233">H1089/AVERAGE(K969:K1088)</f>
        <v>18.470416986477176</v>
      </c>
      <c r="N1089" s="6"/>
      <c r="O1089" s="7">
        <f t="shared" ref="O1089:O1152" si="234">J1089/AVERAGE(L969:L1088)</f>
        <v>22.138023912072349</v>
      </c>
      <c r="P1089" s="7"/>
      <c r="Q1089" s="46">
        <f t="shared" ref="Q1089:Q1152" si="235">1/M1089-(G1089/100-(((E1089/E969)^(1/10))-1))</f>
        <v>3.1844848651755873E-2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c r="A1090" s="1">
        <v>1961.02</v>
      </c>
      <c r="B1090" s="11">
        <v>62.17</v>
      </c>
      <c r="C1090" s="4">
        <v>1.94333</v>
      </c>
      <c r="D1090" s="11">
        <v>3.15</v>
      </c>
      <c r="E1090" s="11">
        <v>29.8</v>
      </c>
      <c r="F1090" s="4">
        <f t="shared" si="228"/>
        <v>1961.1249999999181</v>
      </c>
      <c r="G1090" s="22">
        <v>3.78</v>
      </c>
      <c r="H1090" s="4">
        <f t="shared" si="225"/>
        <v>635.67781879194638</v>
      </c>
      <c r="I1090" s="4">
        <f t="shared" si="226"/>
        <v>19.870223187919468</v>
      </c>
      <c r="J1090" s="33">
        <f t="shared" si="229"/>
        <v>70859.45628853036</v>
      </c>
      <c r="K1090" s="4">
        <f t="shared" si="230"/>
        <v>32.208221476510069</v>
      </c>
      <c r="L1090" s="33">
        <f t="shared" si="227"/>
        <v>3590.2732396472675</v>
      </c>
      <c r="M1090" s="15">
        <f t="shared" si="233"/>
        <v>19.234014498298357</v>
      </c>
      <c r="N1090" s="6"/>
      <c r="O1090" s="7">
        <f t="shared" si="234"/>
        <v>23.028743280290101</v>
      </c>
      <c r="P1090" s="7"/>
      <c r="Q1090" s="46">
        <f t="shared" si="235"/>
        <v>2.9103054689369377E-2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c r="A1091" s="1">
        <v>1961.03</v>
      </c>
      <c r="B1091" s="11">
        <v>64.12</v>
      </c>
      <c r="C1091" s="4">
        <v>1.94</v>
      </c>
      <c r="D1091" s="11">
        <v>3.09</v>
      </c>
      <c r="E1091" s="11">
        <v>29.8</v>
      </c>
      <c r="F1091" s="4">
        <f t="shared" si="228"/>
        <v>1961.2083333332514</v>
      </c>
      <c r="G1091" s="22">
        <v>3.74</v>
      </c>
      <c r="H1091" s="4">
        <f t="shared" si="225"/>
        <v>655.61624161073837</v>
      </c>
      <c r="I1091" s="4">
        <f t="shared" si="226"/>
        <v>19.836174496644297</v>
      </c>
      <c r="J1091" s="33">
        <f t="shared" si="229"/>
        <v>73266.269089923546</v>
      </c>
      <c r="K1091" s="4">
        <f t="shared" si="230"/>
        <v>31.594731543624164</v>
      </c>
      <c r="L1091" s="33">
        <f t="shared" si="227"/>
        <v>3530.7668666229529</v>
      </c>
      <c r="M1091" s="15">
        <f t="shared" si="233"/>
        <v>19.844225272725566</v>
      </c>
      <c r="N1091" s="6"/>
      <c r="O1091" s="7">
        <f t="shared" si="234"/>
        <v>23.733978127182606</v>
      </c>
      <c r="P1091" s="7"/>
      <c r="Q1091" s="46">
        <f t="shared" si="235"/>
        <v>2.7510257772652931E-2</v>
      </c>
      <c r="R1091" s="22">
        <f t="shared" si="231"/>
        <v>0.99981293627229095</v>
      </c>
      <c r="S1091" s="22">
        <f t="shared" si="232"/>
        <v>11.447948297258291</v>
      </c>
      <c r="T1091" s="39">
        <f t="shared" si="236"/>
        <v>4.7623029721760135E-2</v>
      </c>
      <c r="U1091" s="39">
        <f t="shared" si="237"/>
        <v>5.0133359248512033E-3</v>
      </c>
      <c r="V1091" s="39">
        <f t="shared" si="238"/>
        <v>4.2609693796908932E-2</v>
      </c>
      <c r="Y1091" s="37"/>
      <c r="Z1091" s="37"/>
    </row>
    <row r="1092" spans="1:26">
      <c r="A1092" s="1">
        <v>1961.04</v>
      </c>
      <c r="B1092" s="11">
        <v>65.83</v>
      </c>
      <c r="C1092" s="4">
        <v>1.94</v>
      </c>
      <c r="D1092" s="11">
        <v>3.07</v>
      </c>
      <c r="E1092" s="11">
        <v>29.8</v>
      </c>
      <c r="F1092" s="4">
        <f t="shared" si="228"/>
        <v>1961.2916666665847</v>
      </c>
      <c r="G1092" s="22">
        <v>3.78</v>
      </c>
      <c r="H1092" s="4">
        <f t="shared" si="225"/>
        <v>673.10070469798666</v>
      </c>
      <c r="I1092" s="4">
        <f t="shared" si="226"/>
        <v>19.836174496644297</v>
      </c>
      <c r="J1092" s="33">
        <f t="shared" si="229"/>
        <v>75404.915902878012</v>
      </c>
      <c r="K1092" s="4">
        <f t="shared" si="230"/>
        <v>31.39023489932886</v>
      </c>
      <c r="L1092" s="33">
        <f t="shared" si="227"/>
        <v>3516.5288139425106</v>
      </c>
      <c r="M1092" s="15">
        <f t="shared" si="233"/>
        <v>20.382842975754777</v>
      </c>
      <c r="N1092" s="6"/>
      <c r="O1092" s="7">
        <f t="shared" si="234"/>
        <v>24.35210021752286</v>
      </c>
      <c r="P1092" s="7"/>
      <c r="Q1092" s="46">
        <f t="shared" si="235"/>
        <v>2.5778633459042188E-2</v>
      </c>
      <c r="R1092" s="22">
        <f t="shared" si="231"/>
        <v>1.0089504982815469</v>
      </c>
      <c r="S1092" s="22">
        <f t="shared" si="232"/>
        <v>11.445806801375186</v>
      </c>
      <c r="T1092" s="39">
        <f t="shared" si="236"/>
        <v>4.8126861952407562E-2</v>
      </c>
      <c r="U1092" s="39">
        <f t="shared" si="237"/>
        <v>4.2753947049858354E-3</v>
      </c>
      <c r="V1092" s="39">
        <f t="shared" si="238"/>
        <v>4.3851467247421727E-2</v>
      </c>
      <c r="Y1092" s="37"/>
      <c r="Z1092" s="37"/>
    </row>
    <row r="1093" spans="1:26">
      <c r="A1093" s="1">
        <v>1961.05</v>
      </c>
      <c r="B1093" s="11">
        <v>66.5</v>
      </c>
      <c r="C1093" s="4">
        <v>1.94</v>
      </c>
      <c r="D1093" s="11">
        <v>3.05</v>
      </c>
      <c r="E1093" s="11">
        <v>29.8</v>
      </c>
      <c r="F1093" s="4">
        <f t="shared" si="228"/>
        <v>1961.3749999999179</v>
      </c>
      <c r="G1093" s="22">
        <v>3.71</v>
      </c>
      <c r="H1093" s="4">
        <f t="shared" si="225"/>
        <v>679.95134228187931</v>
      </c>
      <c r="I1093" s="4">
        <f t="shared" si="226"/>
        <v>19.836174496644297</v>
      </c>
      <c r="J1093" s="33">
        <f t="shared" si="229"/>
        <v>76357.547758555171</v>
      </c>
      <c r="K1093" s="4">
        <f t="shared" si="230"/>
        <v>31.185738255033556</v>
      </c>
      <c r="L1093" s="33">
        <f t="shared" si="227"/>
        <v>3502.1130926856126</v>
      </c>
      <c r="M1093" s="15">
        <f t="shared" si="233"/>
        <v>20.59860684329734</v>
      </c>
      <c r="N1093" s="6"/>
      <c r="O1093" s="7">
        <f t="shared" si="234"/>
        <v>24.584398270064121</v>
      </c>
      <c r="P1093" s="7"/>
      <c r="Q1093" s="46">
        <f t="shared" si="235"/>
        <v>2.5572348486320985E-2</v>
      </c>
      <c r="R1093" s="22">
        <f t="shared" si="231"/>
        <v>0.98911626518356743</v>
      </c>
      <c r="S1093" s="22">
        <f t="shared" si="232"/>
        <v>11.548252475481812</v>
      </c>
      <c r="T1093" s="39">
        <f t="shared" si="236"/>
        <v>4.512588757964453E-2</v>
      </c>
      <c r="U1093" s="39">
        <f t="shared" si="237"/>
        <v>-8.0879422247692734E-4</v>
      </c>
      <c r="V1093" s="39">
        <f t="shared" si="238"/>
        <v>4.5934681802121458E-2</v>
      </c>
      <c r="Y1093" s="37"/>
      <c r="Z1093" s="37"/>
    </row>
    <row r="1094" spans="1:26">
      <c r="A1094" s="1">
        <v>1961.06</v>
      </c>
      <c r="B1094" s="11">
        <v>65.62</v>
      </c>
      <c r="C1094" s="4">
        <v>1.94</v>
      </c>
      <c r="D1094" s="11">
        <v>3.03</v>
      </c>
      <c r="E1094" s="11">
        <v>29.8</v>
      </c>
      <c r="F1094" s="4">
        <f t="shared" si="228"/>
        <v>1961.4583333332512</v>
      </c>
      <c r="G1094" s="22">
        <v>3.88</v>
      </c>
      <c r="H1094" s="4">
        <f t="shared" si="225"/>
        <v>670.95348993288599</v>
      </c>
      <c r="I1094" s="4">
        <f t="shared" si="226"/>
        <v>19.836174496644297</v>
      </c>
      <c r="J1094" s="33">
        <f t="shared" si="229"/>
        <v>75532.733144922648</v>
      </c>
      <c r="K1094" s="4">
        <f t="shared" si="230"/>
        <v>30.981241610738259</v>
      </c>
      <c r="L1094" s="33">
        <f t="shared" si="227"/>
        <v>3487.7199242474189</v>
      </c>
      <c r="M1094" s="15">
        <f t="shared" si="233"/>
        <v>20.332414551592294</v>
      </c>
      <c r="N1094" s="6"/>
      <c r="O1094" s="7">
        <f t="shared" si="234"/>
        <v>24.243964853269777</v>
      </c>
      <c r="P1094" s="7"/>
      <c r="Q1094" s="46">
        <f t="shared" si="235"/>
        <v>2.4507926215313509E-2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c r="A1095" s="1">
        <v>1961.07</v>
      </c>
      <c r="B1095" s="11">
        <v>65.44</v>
      </c>
      <c r="C1095" s="4">
        <v>1.9466699999999999</v>
      </c>
      <c r="D1095" s="11">
        <v>3.03667</v>
      </c>
      <c r="E1095" s="11">
        <v>30</v>
      </c>
      <c r="F1095" s="4">
        <f t="shared" si="228"/>
        <v>1961.5416666665844</v>
      </c>
      <c r="G1095" s="22">
        <v>3.92</v>
      </c>
      <c r="H1095" s="4">
        <f t="shared" si="225"/>
        <v>664.65226666666672</v>
      </c>
      <c r="I1095" s="4">
        <f t="shared" si="226"/>
        <v>19.771678300000001</v>
      </c>
      <c r="J1095" s="33">
        <f t="shared" si="229"/>
        <v>75008.854993918998</v>
      </c>
      <c r="K1095" s="4">
        <f t="shared" si="230"/>
        <v>30.842444966666672</v>
      </c>
      <c r="L1095" s="33">
        <f t="shared" si="227"/>
        <v>3480.7020124447436</v>
      </c>
      <c r="M1095" s="15">
        <f t="shared" si="233"/>
        <v>20.146643736827318</v>
      </c>
      <c r="N1095" s="6"/>
      <c r="O1095" s="7">
        <f t="shared" si="234"/>
        <v>24.001732449096977</v>
      </c>
      <c r="P1095" s="7"/>
      <c r="Q1095" s="46">
        <f t="shared" si="235"/>
        <v>2.5240009310458375E-2</v>
      </c>
      <c r="R1095" s="22">
        <f t="shared" si="231"/>
        <v>0.9934749803871008</v>
      </c>
      <c r="S1095" s="22">
        <f t="shared" si="232"/>
        <v>11.34585949682508</v>
      </c>
      <c r="T1095" s="39">
        <f t="shared" si="236"/>
        <v>4.3790117145812824E-2</v>
      </c>
      <c r="U1095" s="39">
        <f t="shared" si="237"/>
        <v>-1.4214964115368822E-3</v>
      </c>
      <c r="V1095" s="39">
        <f t="shared" si="238"/>
        <v>4.5211613557349706E-2</v>
      </c>
      <c r="Y1095" s="37"/>
      <c r="Z1095" s="37"/>
    </row>
    <row r="1096" spans="1:26">
      <c r="A1096" s="1">
        <v>1961.08</v>
      </c>
      <c r="B1096" s="11">
        <v>67.790000000000006</v>
      </c>
      <c r="C1096" s="4">
        <v>1.95333</v>
      </c>
      <c r="D1096" s="11">
        <v>3.0433300000000001</v>
      </c>
      <c r="E1096" s="11">
        <v>29.9</v>
      </c>
      <c r="F1096" s="4">
        <f t="shared" si="228"/>
        <v>1961.6249999999177</v>
      </c>
      <c r="G1096" s="22">
        <v>4.04</v>
      </c>
      <c r="H1096" s="4">
        <f t="shared" si="225"/>
        <v>690.82317725752523</v>
      </c>
      <c r="I1096" s="4">
        <f t="shared" si="226"/>
        <v>19.905673946488296</v>
      </c>
      <c r="J1096" s="33">
        <f t="shared" si="229"/>
        <v>78149.557723966951</v>
      </c>
      <c r="K1096" s="4">
        <f t="shared" si="230"/>
        <v>31.01346658862877</v>
      </c>
      <c r="L1096" s="33">
        <f t="shared" si="227"/>
        <v>3508.4067489022032</v>
      </c>
      <c r="M1096" s="15">
        <f t="shared" si="233"/>
        <v>20.94168847521518</v>
      </c>
      <c r="N1096" s="6"/>
      <c r="O1096" s="7">
        <f t="shared" si="234"/>
        <v>24.927371788688781</v>
      </c>
      <c r="P1096" s="7"/>
      <c r="Q1096" s="46">
        <f t="shared" si="235"/>
        <v>2.1816815188407737E-2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c r="A1097" s="1">
        <v>1961.09</v>
      </c>
      <c r="B1097" s="11">
        <v>67.260000000000005</v>
      </c>
      <c r="C1097" s="4">
        <v>1.96</v>
      </c>
      <c r="D1097" s="11">
        <v>3.05</v>
      </c>
      <c r="E1097" s="11">
        <v>30</v>
      </c>
      <c r="F1097" s="4">
        <f t="shared" si="228"/>
        <v>1961.7083333332509</v>
      </c>
      <c r="G1097" s="22">
        <v>3.98</v>
      </c>
      <c r="H1097" s="4">
        <f t="shared" si="225"/>
        <v>683.13740000000007</v>
      </c>
      <c r="I1097" s="4">
        <f t="shared" si="226"/>
        <v>19.907066666666669</v>
      </c>
      <c r="J1097" s="33">
        <f t="shared" si="229"/>
        <v>77467.76812717726</v>
      </c>
      <c r="K1097" s="4">
        <f t="shared" si="230"/>
        <v>30.977833333333333</v>
      </c>
      <c r="L1097" s="33">
        <f t="shared" si="227"/>
        <v>3512.885709008186</v>
      </c>
      <c r="M1097" s="15">
        <f t="shared" si="233"/>
        <v>20.705243044147249</v>
      </c>
      <c r="N1097" s="6"/>
      <c r="O1097" s="7">
        <f t="shared" si="234"/>
        <v>24.626812599567064</v>
      </c>
      <c r="P1097" s="7"/>
      <c r="Q1097" s="46">
        <f t="shared" si="235"/>
        <v>2.252057380943194E-2</v>
      </c>
      <c r="R1097" s="22">
        <f t="shared" si="231"/>
        <v>1.0082399627852752</v>
      </c>
      <c r="S1097" s="22">
        <f t="shared" si="232"/>
        <v>11.365115548690506</v>
      </c>
      <c r="T1097" s="39">
        <f t="shared" si="236"/>
        <v>4.1137790050248091E-2</v>
      </c>
      <c r="U1097" s="39">
        <f t="shared" si="237"/>
        <v>3.5461046872160562E-3</v>
      </c>
      <c r="V1097" s="39">
        <f t="shared" si="238"/>
        <v>3.7591685363032035E-2</v>
      </c>
      <c r="Y1097" s="37"/>
      <c r="Z1097" s="37"/>
    </row>
    <row r="1098" spans="1:26">
      <c r="A1098" s="1">
        <v>1961.1</v>
      </c>
      <c r="B1098" s="11">
        <v>68</v>
      </c>
      <c r="C1098" s="4">
        <v>1.98</v>
      </c>
      <c r="D1098" s="11">
        <v>3.09667</v>
      </c>
      <c r="E1098" s="11">
        <v>30</v>
      </c>
      <c r="F1098" s="4">
        <f t="shared" si="228"/>
        <v>1961.7916666665842</v>
      </c>
      <c r="G1098" s="22">
        <v>3.92</v>
      </c>
      <c r="H1098" s="4">
        <f t="shared" ref="H1098:H1161" si="239">B1098*$E$1839/E1098</f>
        <v>690.65333333333342</v>
      </c>
      <c r="I1098" s="4">
        <f t="shared" ref="I1098:I1161" si="240">C1098*$E$1839/E1098</f>
        <v>20.110200000000003</v>
      </c>
      <c r="J1098" s="33">
        <f t="shared" si="229"/>
        <v>78510.116181817386</v>
      </c>
      <c r="K1098" s="4">
        <f t="shared" si="230"/>
        <v>31.451844966666673</v>
      </c>
      <c r="L1098" s="33">
        <f t="shared" ref="L1098:L1161" si="241">K1098*(J1098/H1098)</f>
        <v>3575.2929628933598</v>
      </c>
      <c r="M1098" s="15">
        <f t="shared" si="233"/>
        <v>20.924190141010776</v>
      </c>
      <c r="N1098" s="6"/>
      <c r="O1098" s="7">
        <f t="shared" si="234"/>
        <v>24.869916653028238</v>
      </c>
      <c r="P1098" s="7"/>
      <c r="Q1098" s="46">
        <f t="shared" si="235"/>
        <v>2.2227504665063458E-2</v>
      </c>
      <c r="R1098" s="22">
        <f t="shared" si="231"/>
        <v>1.0016270980695723</v>
      </c>
      <c r="S1098" s="22">
        <f t="shared" si="232"/>
        <v>11.458763677862068</v>
      </c>
      <c r="T1098" s="39">
        <f t="shared" si="236"/>
        <v>3.7538369975540276E-2</v>
      </c>
      <c r="U1098" s="39">
        <f t="shared" si="237"/>
        <v>4.5465836366012091E-3</v>
      </c>
      <c r="V1098" s="39">
        <f t="shared" si="238"/>
        <v>3.2991786338939066E-2</v>
      </c>
      <c r="Y1098" s="37"/>
      <c r="Z1098" s="37"/>
    </row>
    <row r="1099" spans="1:26">
      <c r="A1099" s="1">
        <v>1961.11</v>
      </c>
      <c r="B1099" s="11">
        <v>71.08</v>
      </c>
      <c r="C1099" s="4">
        <v>2</v>
      </c>
      <c r="D1099" s="11">
        <v>3.1433300000000002</v>
      </c>
      <c r="E1099" s="11">
        <v>30</v>
      </c>
      <c r="F1099" s="4">
        <f t="shared" ref="F1099:F1162" si="242">F1098+1/12</f>
        <v>1961.8749999999175</v>
      </c>
      <c r="G1099" s="22">
        <v>3.94</v>
      </c>
      <c r="H1099" s="4">
        <f t="shared" si="239"/>
        <v>721.9358666666667</v>
      </c>
      <c r="I1099" s="4">
        <f t="shared" si="240"/>
        <v>20.313333333333336</v>
      </c>
      <c r="J1099" s="33">
        <f t="shared" ref="J1099:J1162" si="243">J1098*((H1099+(I1099/12))/H1098)</f>
        <v>82258.589375988464</v>
      </c>
      <c r="K1099" s="4">
        <f t="shared" ref="K1099:K1162" si="244">D1099*$E$1839/E1099</f>
        <v>31.925755033333342</v>
      </c>
      <c r="L1099" s="33">
        <f t="shared" si="241"/>
        <v>3637.674335160747</v>
      </c>
      <c r="M1099" s="15">
        <f t="shared" si="233"/>
        <v>21.857957721959664</v>
      </c>
      <c r="N1099" s="6"/>
      <c r="O1099" s="7">
        <f t="shared" si="234"/>
        <v>25.960088110372372</v>
      </c>
      <c r="P1099" s="7"/>
      <c r="Q1099" s="46">
        <f t="shared" si="235"/>
        <v>1.9215321648647518E-2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c r="A1100" s="1">
        <v>1961.12</v>
      </c>
      <c r="B1100" s="11">
        <v>71.739999999999995</v>
      </c>
      <c r="C1100" s="4">
        <v>2.02</v>
      </c>
      <c r="D1100" s="11">
        <v>3.19</v>
      </c>
      <c r="E1100" s="11">
        <v>30</v>
      </c>
      <c r="F1100" s="4">
        <f t="shared" si="242"/>
        <v>1961.9583333332507</v>
      </c>
      <c r="G1100" s="22">
        <v>4.0599999999999996</v>
      </c>
      <c r="H1100" s="4">
        <f t="shared" si="239"/>
        <v>728.6392666666668</v>
      </c>
      <c r="I1100" s="4">
        <f t="shared" si="240"/>
        <v>20.51646666666667</v>
      </c>
      <c r="J1100" s="33">
        <f t="shared" si="243"/>
        <v>83217.192802171776</v>
      </c>
      <c r="K1100" s="4">
        <f t="shared" si="244"/>
        <v>32.399766666666672</v>
      </c>
      <c r="L1100" s="33">
        <f t="shared" si="241"/>
        <v>3700.3463205872308</v>
      </c>
      <c r="M1100" s="15">
        <f t="shared" si="233"/>
        <v>22.041480198382263</v>
      </c>
      <c r="N1100" s="6"/>
      <c r="O1100" s="7">
        <f t="shared" si="234"/>
        <v>26.158967454388595</v>
      </c>
      <c r="P1100" s="7"/>
      <c r="Q1100" s="46">
        <f t="shared" si="235"/>
        <v>1.7251533180928598E-2</v>
      </c>
      <c r="R1100" s="22">
        <f t="shared" si="245"/>
        <v>1.0017544201863267</v>
      </c>
      <c r="S1100" s="22">
        <f t="shared" si="246"/>
        <v>11.402813741065778</v>
      </c>
      <c r="T1100" s="39">
        <f t="shared" si="236"/>
        <v>3.3538175321391028E-2</v>
      </c>
      <c r="U1100" s="39">
        <f t="shared" si="237"/>
        <v>5.5258212275945962E-3</v>
      </c>
      <c r="V1100" s="39">
        <f t="shared" si="238"/>
        <v>2.8012354093796432E-2</v>
      </c>
      <c r="Y1100" s="37"/>
      <c r="Z1100" s="37"/>
    </row>
    <row r="1101" spans="1:26">
      <c r="A1101" s="1">
        <v>1962.01</v>
      </c>
      <c r="B1101" s="11">
        <v>69.069999999999993</v>
      </c>
      <c r="C1101" s="4">
        <v>2.0266700000000002</v>
      </c>
      <c r="D1101" s="11">
        <v>3.25</v>
      </c>
      <c r="E1101" s="11">
        <v>30</v>
      </c>
      <c r="F1101" s="4">
        <f t="shared" si="242"/>
        <v>1962.041666666584</v>
      </c>
      <c r="G1101" s="22">
        <v>4.08</v>
      </c>
      <c r="H1101" s="4">
        <f t="shared" si="239"/>
        <v>701.52096666666671</v>
      </c>
      <c r="I1101" s="4">
        <f t="shared" si="240"/>
        <v>20.584211633333336</v>
      </c>
      <c r="J1101" s="33">
        <f t="shared" si="243"/>
        <v>80315.946322702846</v>
      </c>
      <c r="K1101" s="4">
        <f t="shared" si="244"/>
        <v>33.009166666666673</v>
      </c>
      <c r="L1101" s="33">
        <f t="shared" si="241"/>
        <v>3779.1635376977601</v>
      </c>
      <c r="M1101" s="15">
        <f t="shared" si="233"/>
        <v>21.197931400015218</v>
      </c>
      <c r="N1101" s="6"/>
      <c r="O1101" s="7">
        <f t="shared" si="234"/>
        <v>25.142459916082938</v>
      </c>
      <c r="P1101" s="7"/>
      <c r="Q1101" s="46">
        <f t="shared" si="235"/>
        <v>1.885694371648261E-2</v>
      </c>
      <c r="R1101" s="22">
        <f t="shared" si="245"/>
        <v>1.0066638954265219</v>
      </c>
      <c r="S1101" s="22">
        <f t="shared" si="246"/>
        <v>11.422819067674027</v>
      </c>
      <c r="T1101" s="39">
        <f t="shared" si="236"/>
        <v>4.1710582602430213E-2</v>
      </c>
      <c r="U1101" s="39">
        <f t="shared" si="237"/>
        <v>5.6955120254535974E-3</v>
      </c>
      <c r="V1101" s="39">
        <f t="shared" si="238"/>
        <v>3.6015070576976616E-2</v>
      </c>
      <c r="Y1101" s="37"/>
      <c r="Z1101" s="37"/>
    </row>
    <row r="1102" spans="1:26">
      <c r="A1102" s="1">
        <v>1962.02</v>
      </c>
      <c r="B1102" s="11">
        <v>70.22</v>
      </c>
      <c r="C1102" s="4">
        <v>2.0333299999999999</v>
      </c>
      <c r="D1102" s="11">
        <v>3.31</v>
      </c>
      <c r="E1102" s="11">
        <v>30.1</v>
      </c>
      <c r="F1102" s="4">
        <f t="shared" si="242"/>
        <v>1962.1249999999172</v>
      </c>
      <c r="G1102" s="22">
        <v>4.04</v>
      </c>
      <c r="H1102" s="4">
        <f t="shared" si="239"/>
        <v>710.8316943521595</v>
      </c>
      <c r="I1102" s="4">
        <f t="shared" si="240"/>
        <v>20.583244219269101</v>
      </c>
      <c r="J1102" s="33">
        <f t="shared" si="243"/>
        <v>81578.294147757406</v>
      </c>
      <c r="K1102" s="4">
        <f t="shared" si="244"/>
        <v>33.506877076411961</v>
      </c>
      <c r="L1102" s="33">
        <f t="shared" si="241"/>
        <v>3845.4023587165625</v>
      </c>
      <c r="M1102" s="15">
        <f t="shared" si="233"/>
        <v>21.451687754873372</v>
      </c>
      <c r="N1102" s="6"/>
      <c r="O1102" s="7">
        <f t="shared" si="234"/>
        <v>25.427057120717453</v>
      </c>
      <c r="P1102" s="7"/>
      <c r="Q1102" s="46">
        <f t="shared" si="235"/>
        <v>1.9803478924056102E-2</v>
      </c>
      <c r="R1102" s="22">
        <f t="shared" si="245"/>
        <v>1.0123885003875235</v>
      </c>
      <c r="S1102" s="22">
        <f t="shared" si="246"/>
        <v>11.460737082475502</v>
      </c>
      <c r="T1102" s="39">
        <f t="shared" si="236"/>
        <v>4.1731982825138791E-2</v>
      </c>
      <c r="U1102" s="39">
        <f t="shared" si="237"/>
        <v>4.4005263696751395E-3</v>
      </c>
      <c r="V1102" s="39">
        <f t="shared" si="238"/>
        <v>3.7331456455463652E-2</v>
      </c>
      <c r="Y1102" s="37"/>
      <c r="Z1102" s="37"/>
    </row>
    <row r="1103" spans="1:26">
      <c r="A1103" s="1">
        <v>1962.03</v>
      </c>
      <c r="B1103" s="11">
        <v>70.290000000000006</v>
      </c>
      <c r="C1103" s="4">
        <v>2.04</v>
      </c>
      <c r="D1103" s="11">
        <v>3.37</v>
      </c>
      <c r="E1103" s="11">
        <v>30.1</v>
      </c>
      <c r="F1103" s="4">
        <f t="shared" si="242"/>
        <v>1962.2083333332505</v>
      </c>
      <c r="G1103" s="22">
        <v>3.93</v>
      </c>
      <c r="H1103" s="4">
        <f t="shared" si="239"/>
        <v>711.54029900332239</v>
      </c>
      <c r="I1103" s="4">
        <f t="shared" si="240"/>
        <v>20.65076411960133</v>
      </c>
      <c r="J1103" s="33">
        <f t="shared" si="243"/>
        <v>81857.114862588816</v>
      </c>
      <c r="K1103" s="4">
        <f t="shared" si="244"/>
        <v>34.114252491694359</v>
      </c>
      <c r="L1103" s="33">
        <f t="shared" si="241"/>
        <v>3924.5764274708254</v>
      </c>
      <c r="M1103" s="15">
        <f t="shared" si="233"/>
        <v>21.443158568526233</v>
      </c>
      <c r="N1103" s="6"/>
      <c r="O1103" s="7">
        <f t="shared" si="234"/>
        <v>25.400593865759632</v>
      </c>
      <c r="P1103" s="7"/>
      <c r="Q1103" s="46">
        <f t="shared" si="235"/>
        <v>2.0922020958310833E-2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c r="A1104" s="1">
        <v>1962.04</v>
      </c>
      <c r="B1104" s="11">
        <v>68.05</v>
      </c>
      <c r="C1104" s="4">
        <v>2.0466700000000002</v>
      </c>
      <c r="D1104" s="11">
        <v>3.40333</v>
      </c>
      <c r="E1104" s="11">
        <v>30.2</v>
      </c>
      <c r="F1104" s="4">
        <f t="shared" si="242"/>
        <v>1962.2916666665838</v>
      </c>
      <c r="G1104" s="22">
        <v>3.84</v>
      </c>
      <c r="H1104" s="4">
        <f t="shared" si="239"/>
        <v>686.58394039735106</v>
      </c>
      <c r="I1104" s="4">
        <f t="shared" si="240"/>
        <v>20.649680430463583</v>
      </c>
      <c r="J1104" s="33">
        <f t="shared" si="243"/>
        <v>79184.047372639019</v>
      </c>
      <c r="K1104" s="4">
        <f t="shared" si="244"/>
        <v>34.337571225165568</v>
      </c>
      <c r="L1104" s="33">
        <f t="shared" si="241"/>
        <v>3960.1681696506039</v>
      </c>
      <c r="M1104" s="15">
        <f t="shared" si="233"/>
        <v>20.65833644764902</v>
      </c>
      <c r="N1104" s="6"/>
      <c r="O1104" s="7">
        <f t="shared" si="234"/>
        <v>24.457371048910883</v>
      </c>
      <c r="P1104" s="7"/>
      <c r="Q1104" s="46">
        <f t="shared" si="235"/>
        <v>2.3545227932979342E-2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c r="A1105" s="1">
        <v>1962.05</v>
      </c>
      <c r="B1105" s="11">
        <v>62.99</v>
      </c>
      <c r="C1105" s="4">
        <v>2.0533299999999999</v>
      </c>
      <c r="D1105" s="11">
        <v>3.4366699999999999</v>
      </c>
      <c r="E1105" s="11">
        <v>30.2</v>
      </c>
      <c r="F1105" s="4">
        <f t="shared" si="242"/>
        <v>1962.374999999917</v>
      </c>
      <c r="G1105" s="22">
        <v>3.87</v>
      </c>
      <c r="H1105" s="4">
        <f t="shared" si="239"/>
        <v>635.53155629139087</v>
      </c>
      <c r="I1105" s="4">
        <f t="shared" si="240"/>
        <v>20.716875860927153</v>
      </c>
      <c r="J1105" s="33">
        <f t="shared" si="243"/>
        <v>73495.259255476427</v>
      </c>
      <c r="K1105" s="4">
        <f t="shared" si="244"/>
        <v>34.673951953642387</v>
      </c>
      <c r="L1105" s="33">
        <f t="shared" si="241"/>
        <v>4009.8262045645047</v>
      </c>
      <c r="M1105" s="15">
        <f t="shared" si="233"/>
        <v>19.089367498116651</v>
      </c>
      <c r="N1105" s="6"/>
      <c r="O1105" s="7">
        <f t="shared" si="234"/>
        <v>22.592739011982154</v>
      </c>
      <c r="P1105" s="7"/>
      <c r="Q1105" s="46">
        <f t="shared" si="235"/>
        <v>2.7223802149255724E-2</v>
      </c>
      <c r="R1105" s="22">
        <f t="shared" si="245"/>
        <v>0.99994127099060903</v>
      </c>
      <c r="S1105" s="22">
        <f t="shared" si="246"/>
        <v>11.696455710690458</v>
      </c>
      <c r="T1105" s="39">
        <f t="shared" si="236"/>
        <v>5.511859855153145E-2</v>
      </c>
      <c r="U1105" s="39">
        <f t="shared" si="237"/>
        <v>2.7881753337712922E-3</v>
      </c>
      <c r="V1105" s="39">
        <f t="shared" si="238"/>
        <v>5.2330423217760158E-2</v>
      </c>
      <c r="Y1105" s="37"/>
      <c r="Z1105" s="37"/>
    </row>
    <row r="1106" spans="1:26">
      <c r="A1106" s="1">
        <v>1962.06</v>
      </c>
      <c r="B1106" s="11">
        <v>55.63</v>
      </c>
      <c r="C1106" s="4">
        <v>2.06</v>
      </c>
      <c r="D1106" s="11">
        <v>3.47</v>
      </c>
      <c r="E1106" s="11">
        <v>30.2</v>
      </c>
      <c r="F1106" s="4">
        <f t="shared" si="242"/>
        <v>1962.4583333332503</v>
      </c>
      <c r="G1106" s="22">
        <v>3.91</v>
      </c>
      <c r="H1106" s="4">
        <f t="shared" si="239"/>
        <v>561.27354304635776</v>
      </c>
      <c r="I1106" s="4">
        <f t="shared" si="240"/>
        <v>20.784172185430467</v>
      </c>
      <c r="J1106" s="33">
        <f t="shared" si="243"/>
        <v>65108.079989749865</v>
      </c>
      <c r="K1106" s="4">
        <f t="shared" si="244"/>
        <v>35.01023178807948</v>
      </c>
      <c r="L1106" s="33">
        <f t="shared" si="241"/>
        <v>4061.2086565599861</v>
      </c>
      <c r="M1106" s="15">
        <f t="shared" si="233"/>
        <v>16.827571244792463</v>
      </c>
      <c r="N1106" s="6"/>
      <c r="O1106" s="7">
        <f t="shared" si="234"/>
        <v>19.917222641066694</v>
      </c>
      <c r="P1106" s="7"/>
      <c r="Q1106" s="46">
        <f t="shared" si="235"/>
        <v>3.3481783573162505E-2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c r="A1107" s="1">
        <v>1962.07</v>
      </c>
      <c r="B1107" s="11">
        <v>56.97</v>
      </c>
      <c r="C1107" s="4">
        <v>2.0666699999999998</v>
      </c>
      <c r="D1107" s="11">
        <v>3.49</v>
      </c>
      <c r="E1107" s="11">
        <v>30.3</v>
      </c>
      <c r="F1107" s="4">
        <f t="shared" si="242"/>
        <v>1962.5416666665835</v>
      </c>
      <c r="G1107" s="22">
        <v>4.01</v>
      </c>
      <c r="H1107" s="4">
        <f t="shared" si="239"/>
        <v>572.8963366336634</v>
      </c>
      <c r="I1107" s="4">
        <f t="shared" si="240"/>
        <v>20.78265178217822</v>
      </c>
      <c r="J1107" s="33">
        <f t="shared" si="243"/>
        <v>66657.231316962178</v>
      </c>
      <c r="K1107" s="4">
        <f t="shared" si="244"/>
        <v>35.09580858085809</v>
      </c>
      <c r="L1107" s="33">
        <f t="shared" si="241"/>
        <v>4083.4428172055123</v>
      </c>
      <c r="M1107" s="15">
        <f t="shared" si="233"/>
        <v>17.141325661322785</v>
      </c>
      <c r="N1107" s="6"/>
      <c r="O1107" s="7">
        <f t="shared" si="234"/>
        <v>20.289071663902114</v>
      </c>
      <c r="P1107" s="7"/>
      <c r="Q1107" s="46">
        <f t="shared" si="235"/>
        <v>3.0967289321607874E-2</v>
      </c>
      <c r="R1107" s="22">
        <f t="shared" si="245"/>
        <v>1.005796438146745</v>
      </c>
      <c r="S1107" s="22">
        <f t="shared" si="246"/>
        <v>11.599899428807168</v>
      </c>
      <c r="T1107" s="39">
        <f t="shared" si="236"/>
        <v>6.4718282245189052E-2</v>
      </c>
      <c r="U1107" s="39">
        <f t="shared" si="237"/>
        <v>4.0679412523005887E-3</v>
      </c>
      <c r="V1107" s="39">
        <f t="shared" si="238"/>
        <v>6.0650340992888463E-2</v>
      </c>
      <c r="Y1107" s="37"/>
      <c r="Z1107" s="37"/>
    </row>
    <row r="1108" spans="1:26">
      <c r="A1108" s="1">
        <v>1962.08</v>
      </c>
      <c r="B1108" s="11">
        <v>58.52</v>
      </c>
      <c r="C1108" s="4">
        <v>2.0733299999999999</v>
      </c>
      <c r="D1108" s="11">
        <v>3.51</v>
      </c>
      <c r="E1108" s="11">
        <v>30.3</v>
      </c>
      <c r="F1108" s="4">
        <f t="shared" si="242"/>
        <v>1962.6249999999168</v>
      </c>
      <c r="G1108" s="22">
        <v>3.98</v>
      </c>
      <c r="H1108" s="4">
        <f t="shared" si="239"/>
        <v>588.48330033003322</v>
      </c>
      <c r="I1108" s="4">
        <f t="shared" si="240"/>
        <v>20.849625445544557</v>
      </c>
      <c r="J1108" s="33">
        <f t="shared" si="243"/>
        <v>68672.951491179469</v>
      </c>
      <c r="K1108" s="4">
        <f t="shared" si="244"/>
        <v>35.296930693069307</v>
      </c>
      <c r="L1108" s="33">
        <f t="shared" si="241"/>
        <v>4118.9688949767578</v>
      </c>
      <c r="M1108" s="15">
        <f t="shared" si="233"/>
        <v>17.571262631045531</v>
      </c>
      <c r="N1108" s="6"/>
      <c r="O1108" s="7">
        <f t="shared" si="234"/>
        <v>20.797371453348308</v>
      </c>
      <c r="P1108" s="7"/>
      <c r="Q1108" s="46">
        <f t="shared" si="235"/>
        <v>2.9839850791958507E-2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c r="A1109" s="1">
        <v>1962.09</v>
      </c>
      <c r="B1109" s="11">
        <v>58</v>
      </c>
      <c r="C1109" s="4">
        <v>2.08</v>
      </c>
      <c r="D1109" s="11">
        <v>3.53</v>
      </c>
      <c r="E1109" s="11">
        <v>30.4</v>
      </c>
      <c r="F1109" s="4">
        <f t="shared" si="242"/>
        <v>1962.70833333325</v>
      </c>
      <c r="G1109" s="22">
        <v>3.98</v>
      </c>
      <c r="H1109" s="4">
        <f t="shared" si="239"/>
        <v>581.33552631578959</v>
      </c>
      <c r="I1109" s="4">
        <f t="shared" si="240"/>
        <v>20.847894736842107</v>
      </c>
      <c r="J1109" s="33">
        <f t="shared" si="243"/>
        <v>68041.580078240484</v>
      </c>
      <c r="K1109" s="4">
        <f t="shared" si="244"/>
        <v>35.381282894736849</v>
      </c>
      <c r="L1109" s="33">
        <f t="shared" si="241"/>
        <v>4141.1513392446359</v>
      </c>
      <c r="M1109" s="15">
        <f t="shared" si="233"/>
        <v>17.321461147465474</v>
      </c>
      <c r="N1109" s="6"/>
      <c r="O1109" s="7">
        <f t="shared" si="234"/>
        <v>20.501925308455871</v>
      </c>
      <c r="P1109" s="7"/>
      <c r="Q1109" s="46">
        <f t="shared" si="235"/>
        <v>3.0994332976254563E-2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c r="A1110" s="1">
        <v>1962.1</v>
      </c>
      <c r="B1110" s="11">
        <v>56.17</v>
      </c>
      <c r="C1110" s="4">
        <v>2.09667</v>
      </c>
      <c r="D1110" s="11">
        <v>3.57667</v>
      </c>
      <c r="E1110" s="11">
        <v>30.4</v>
      </c>
      <c r="F1110" s="4">
        <f t="shared" si="242"/>
        <v>1962.7916666665833</v>
      </c>
      <c r="G1110" s="22">
        <v>3.93</v>
      </c>
      <c r="H1110" s="4">
        <f t="shared" si="239"/>
        <v>562.99338815789486</v>
      </c>
      <c r="I1110" s="4">
        <f t="shared" si="240"/>
        <v>21.014978585526322</v>
      </c>
      <c r="J1110" s="33">
        <f t="shared" si="243"/>
        <v>66099.723240861873</v>
      </c>
      <c r="K1110" s="4">
        <f t="shared" si="244"/>
        <v>35.84905753289474</v>
      </c>
      <c r="L1110" s="33">
        <f t="shared" si="241"/>
        <v>4208.9531266493395</v>
      </c>
      <c r="M1110" s="15">
        <f t="shared" si="233"/>
        <v>16.739820967901327</v>
      </c>
      <c r="N1110" s="6"/>
      <c r="O1110" s="7">
        <f t="shared" si="234"/>
        <v>19.816278671377116</v>
      </c>
      <c r="P1110" s="7"/>
      <c r="Q1110" s="46">
        <f t="shared" si="235"/>
        <v>3.3500278187628983E-2</v>
      </c>
      <c r="R1110" s="22">
        <f t="shared" si="245"/>
        <v>1.0040955493531014</v>
      </c>
      <c r="S1110" s="22">
        <f t="shared" si="246"/>
        <v>11.753869906936574</v>
      </c>
      <c r="T1110" s="39">
        <f t="shared" si="236"/>
        <v>6.7708602152785735E-2</v>
      </c>
      <c r="U1110" s="39">
        <f t="shared" si="237"/>
        <v>6.3557512811973638E-4</v>
      </c>
      <c r="V1110" s="39">
        <f t="shared" si="238"/>
        <v>6.7073027024665999E-2</v>
      </c>
      <c r="Y1110" s="37"/>
      <c r="Z1110" s="37"/>
    </row>
    <row r="1111" spans="1:26">
      <c r="A1111" s="1">
        <v>1962.11</v>
      </c>
      <c r="B1111" s="11">
        <v>60.04</v>
      </c>
      <c r="C1111" s="4">
        <v>2.1133299999999999</v>
      </c>
      <c r="D1111" s="11">
        <v>3.6233300000000002</v>
      </c>
      <c r="E1111" s="11">
        <v>30.4</v>
      </c>
      <c r="F1111" s="4">
        <f t="shared" si="242"/>
        <v>1962.8749999999166</v>
      </c>
      <c r="G1111" s="22">
        <v>3.92</v>
      </c>
      <c r="H1111" s="4">
        <f t="shared" si="239"/>
        <v>601.78250000000014</v>
      </c>
      <c r="I1111" s="4">
        <f t="shared" si="240"/>
        <v>21.181962203947371</v>
      </c>
      <c r="J1111" s="33">
        <f t="shared" si="243"/>
        <v>70861.104873142205</v>
      </c>
      <c r="K1111" s="4">
        <f t="shared" si="244"/>
        <v>36.316731940789488</v>
      </c>
      <c r="L1111" s="33">
        <f t="shared" si="241"/>
        <v>4276.3685396402798</v>
      </c>
      <c r="M1111" s="15">
        <f t="shared" si="233"/>
        <v>17.854386489497145</v>
      </c>
      <c r="N1111" s="6"/>
      <c r="O1111" s="7">
        <f t="shared" si="234"/>
        <v>21.134634868091094</v>
      </c>
      <c r="P1111" s="7"/>
      <c r="Q1111" s="46">
        <f t="shared" si="235"/>
        <v>2.9871128091809203E-2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c r="A1112" s="1">
        <v>1962.12</v>
      </c>
      <c r="B1112" s="11">
        <v>62.64</v>
      </c>
      <c r="C1112" s="4">
        <v>2.13</v>
      </c>
      <c r="D1112" s="11">
        <v>3.67</v>
      </c>
      <c r="E1112" s="11">
        <v>30.4</v>
      </c>
      <c r="F1112" s="4">
        <f t="shared" si="242"/>
        <v>1962.9583333332498</v>
      </c>
      <c r="G1112" s="22">
        <v>3.86</v>
      </c>
      <c r="H1112" s="4">
        <f t="shared" si="239"/>
        <v>627.84236842105281</v>
      </c>
      <c r="I1112" s="4">
        <f t="shared" si="240"/>
        <v>21.349046052631582</v>
      </c>
      <c r="J1112" s="33">
        <f t="shared" si="243"/>
        <v>74139.1981240608</v>
      </c>
      <c r="K1112" s="4">
        <f t="shared" si="244"/>
        <v>36.784506578947379</v>
      </c>
      <c r="L1112" s="33">
        <f t="shared" si="241"/>
        <v>4343.7237725942387</v>
      </c>
      <c r="M1112" s="15">
        <f t="shared" si="233"/>
        <v>18.585836118439858</v>
      </c>
      <c r="N1112" s="6"/>
      <c r="O1112" s="7">
        <f t="shared" si="234"/>
        <v>21.996928448150399</v>
      </c>
      <c r="P1112" s="7"/>
      <c r="Q1112" s="46">
        <f t="shared" si="235"/>
        <v>2.8266895655685027E-2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c r="A1113" s="1">
        <v>1963.01</v>
      </c>
      <c r="B1113" s="11">
        <v>65.06</v>
      </c>
      <c r="C1113" s="4">
        <v>2.1366700000000001</v>
      </c>
      <c r="D1113" s="11">
        <v>3.6833300000000002</v>
      </c>
      <c r="E1113" s="11">
        <v>30.4</v>
      </c>
      <c r="F1113" s="4">
        <f t="shared" si="242"/>
        <v>1963.0416666665831</v>
      </c>
      <c r="G1113" s="22">
        <v>3.83</v>
      </c>
      <c r="H1113" s="4">
        <f t="shared" si="239"/>
        <v>652.09809210526328</v>
      </c>
      <c r="I1113" s="4">
        <f t="shared" si="240"/>
        <v>21.415899638157899</v>
      </c>
      <c r="J1113" s="33">
        <f t="shared" si="243"/>
        <v>77214.194550703076</v>
      </c>
      <c r="K1113" s="4">
        <f t="shared" si="244"/>
        <v>36.918113519736849</v>
      </c>
      <c r="L1113" s="33">
        <f t="shared" si="241"/>
        <v>4371.4318969326951</v>
      </c>
      <c r="M1113" s="15">
        <f t="shared" si="233"/>
        <v>19.259231693254051</v>
      </c>
      <c r="N1113" s="6"/>
      <c r="O1113" s="7">
        <f t="shared" si="234"/>
        <v>22.78777539606369</v>
      </c>
      <c r="P1113" s="7"/>
      <c r="Q1113" s="46">
        <f t="shared" si="235"/>
        <v>2.7065841820962076E-2</v>
      </c>
      <c r="R1113" s="22">
        <f t="shared" si="245"/>
        <v>0.9958067224887539</v>
      </c>
      <c r="S1113" s="22">
        <f t="shared" si="246"/>
        <v>11.966518049806504</v>
      </c>
      <c r="T1113" s="39">
        <f t="shared" si="236"/>
        <v>5.9355393684216162E-2</v>
      </c>
      <c r="U1113" s="39">
        <f t="shared" si="237"/>
        <v>-1.3589280584125341E-4</v>
      </c>
      <c r="V1113" s="39">
        <f t="shared" si="238"/>
        <v>5.9491286490057416E-2</v>
      </c>
      <c r="Y1113" s="37"/>
      <c r="Z1113" s="37"/>
    </row>
    <row r="1114" spans="1:26">
      <c r="A1114" s="1">
        <v>1963.02</v>
      </c>
      <c r="B1114" s="11">
        <v>65.92</v>
      </c>
      <c r="C1114" s="4">
        <v>2.1433300000000002</v>
      </c>
      <c r="D1114" s="11">
        <v>3.6966700000000001</v>
      </c>
      <c r="E1114" s="11">
        <v>30.4</v>
      </c>
      <c r="F1114" s="4">
        <f t="shared" si="242"/>
        <v>1963.1249999999163</v>
      </c>
      <c r="G1114" s="22">
        <v>3.92</v>
      </c>
      <c r="H1114" s="4">
        <f t="shared" si="239"/>
        <v>660.71789473684225</v>
      </c>
      <c r="I1114" s="4">
        <f t="shared" si="240"/>
        <v>21.482652993421059</v>
      </c>
      <c r="J1114" s="33">
        <f t="shared" si="243"/>
        <v>78446.833636892261</v>
      </c>
      <c r="K1114" s="4">
        <f t="shared" si="244"/>
        <v>37.051820690789484</v>
      </c>
      <c r="L1114" s="33">
        <f t="shared" si="241"/>
        <v>4399.1513425438488</v>
      </c>
      <c r="M1114" s="15">
        <f t="shared" si="233"/>
        <v>19.469191309671409</v>
      </c>
      <c r="N1114" s="6"/>
      <c r="O1114" s="7">
        <f t="shared" si="234"/>
        <v>23.029397502210259</v>
      </c>
      <c r="P1114" s="7"/>
      <c r="Q1114" s="46">
        <f t="shared" si="235"/>
        <v>2.5987675611033274E-2</v>
      </c>
      <c r="R1114" s="22">
        <f t="shared" si="245"/>
        <v>1.0024464999647706</v>
      </c>
      <c r="S1114" s="22">
        <f t="shared" si="246"/>
        <v>11.91633911878033</v>
      </c>
      <c r="T1114" s="39">
        <f t="shared" si="236"/>
        <v>5.3369306237670999E-2</v>
      </c>
      <c r="U1114" s="39">
        <f t="shared" si="237"/>
        <v>-1.1864075961453002E-3</v>
      </c>
      <c r="V1114" s="39">
        <f t="shared" si="238"/>
        <v>5.4555713833816299E-2</v>
      </c>
      <c r="Y1114" s="37"/>
      <c r="Z1114" s="37"/>
    </row>
    <row r="1115" spans="1:26">
      <c r="A1115" s="1">
        <v>1963.03</v>
      </c>
      <c r="B1115" s="11">
        <v>65.67</v>
      </c>
      <c r="C1115" s="4">
        <v>2.15</v>
      </c>
      <c r="D1115" s="11">
        <v>3.71</v>
      </c>
      <c r="E1115" s="11">
        <v>30.5</v>
      </c>
      <c r="F1115" s="4">
        <f t="shared" si="242"/>
        <v>1963.2083333332496</v>
      </c>
      <c r="G1115" s="22">
        <v>3.93</v>
      </c>
      <c r="H1115" s="4">
        <f t="shared" si="239"/>
        <v>656.05406557377069</v>
      </c>
      <c r="I1115" s="4">
        <f t="shared" si="240"/>
        <v>21.478852459016395</v>
      </c>
      <c r="J1115" s="33">
        <f t="shared" si="243"/>
        <v>78105.61342506115</v>
      </c>
      <c r="K1115" s="4">
        <f t="shared" si="244"/>
        <v>37.063508196721315</v>
      </c>
      <c r="L1115" s="33">
        <f t="shared" si="241"/>
        <v>4412.5449338659482</v>
      </c>
      <c r="M1115" s="15">
        <f t="shared" si="233"/>
        <v>19.288064606604834</v>
      </c>
      <c r="N1115" s="6"/>
      <c r="O1115" s="7">
        <f t="shared" si="234"/>
        <v>22.808875397934859</v>
      </c>
      <c r="P1115" s="7"/>
      <c r="Q1115" s="46">
        <f t="shared" si="235"/>
        <v>2.6321100952038344E-2</v>
      </c>
      <c r="R1115" s="22">
        <f t="shared" si="245"/>
        <v>1.0000004457048253</v>
      </c>
      <c r="S1115" s="22">
        <f t="shared" si="246"/>
        <v>11.906326893024408</v>
      </c>
      <c r="T1115" s="39">
        <f t="shared" si="236"/>
        <v>5.1426422329269306E-2</v>
      </c>
      <c r="U1115" s="39">
        <f t="shared" si="237"/>
        <v>-1.9817913313385782E-3</v>
      </c>
      <c r="V1115" s="39">
        <f t="shared" si="238"/>
        <v>5.3408213660607884E-2</v>
      </c>
      <c r="Y1115" s="37"/>
      <c r="Z1115" s="37"/>
    </row>
    <row r="1116" spans="1:26">
      <c r="A1116" s="1">
        <v>1963.04</v>
      </c>
      <c r="B1116" s="11">
        <v>68.760000000000005</v>
      </c>
      <c r="C1116" s="4">
        <v>2.1666699999999999</v>
      </c>
      <c r="D1116" s="11">
        <v>3.7533300000000001</v>
      </c>
      <c r="E1116" s="11">
        <v>30.5</v>
      </c>
      <c r="F1116" s="4">
        <f t="shared" si="242"/>
        <v>1963.2916666665828</v>
      </c>
      <c r="G1116" s="22">
        <v>3.97</v>
      </c>
      <c r="H1116" s="4">
        <f t="shared" si="239"/>
        <v>686.92367213114778</v>
      </c>
      <c r="I1116" s="4">
        <f t="shared" si="240"/>
        <v>21.645388491803281</v>
      </c>
      <c r="J1116" s="33">
        <f t="shared" si="243"/>
        <v>81995.498754791814</v>
      </c>
      <c r="K1116" s="4">
        <f t="shared" si="244"/>
        <v>37.496382000000004</v>
      </c>
      <c r="L1116" s="33">
        <f t="shared" si="241"/>
        <v>4475.802288268218</v>
      </c>
      <c r="M1116" s="15">
        <f t="shared" si="233"/>
        <v>20.150077238226977</v>
      </c>
      <c r="N1116" s="6"/>
      <c r="O1116" s="7">
        <f t="shared" si="234"/>
        <v>23.819656401644711</v>
      </c>
      <c r="P1116" s="7"/>
      <c r="Q1116" s="46">
        <f t="shared" si="235"/>
        <v>2.3703168769710035E-2</v>
      </c>
      <c r="R1116" s="22">
        <f t="shared" si="245"/>
        <v>1.0065890001409175</v>
      </c>
      <c r="S1116" s="22">
        <f t="shared" si="246"/>
        <v>11.906332199731755</v>
      </c>
      <c r="T1116" s="39">
        <f t="shared" si="236"/>
        <v>4.3887278797796858E-2</v>
      </c>
      <c r="U1116" s="39">
        <f t="shared" si="237"/>
        <v>-1.8273739201424277E-3</v>
      </c>
      <c r="V1116" s="39">
        <f t="shared" si="238"/>
        <v>4.5714652717939286E-2</v>
      </c>
      <c r="Y1116" s="37"/>
      <c r="Z1116" s="37"/>
    </row>
    <row r="1117" spans="1:26">
      <c r="A1117" s="1">
        <v>1963.05</v>
      </c>
      <c r="B1117" s="11">
        <v>70.14</v>
      </c>
      <c r="C1117" s="4">
        <v>2.1833300000000002</v>
      </c>
      <c r="D1117" s="11">
        <v>3.7966700000000002</v>
      </c>
      <c r="E1117" s="11">
        <v>30.5</v>
      </c>
      <c r="F1117" s="4">
        <f t="shared" si="242"/>
        <v>1963.3749999999161</v>
      </c>
      <c r="G1117" s="22">
        <v>3.93</v>
      </c>
      <c r="H1117" s="4">
        <f t="shared" si="239"/>
        <v>700.71009836065582</v>
      </c>
      <c r="I1117" s="4">
        <f t="shared" si="240"/>
        <v>21.811824622950827</v>
      </c>
      <c r="J1117" s="33">
        <f t="shared" si="243"/>
        <v>83858.098972548789</v>
      </c>
      <c r="K1117" s="4">
        <f t="shared" si="244"/>
        <v>37.929355704918038</v>
      </c>
      <c r="L1117" s="33">
        <f t="shared" si="241"/>
        <v>4539.2290936142972</v>
      </c>
      <c r="M1117" s="15">
        <f t="shared" si="233"/>
        <v>20.507585864952606</v>
      </c>
      <c r="N1117" s="6"/>
      <c r="O1117" s="7">
        <f t="shared" si="234"/>
        <v>24.232447349964108</v>
      </c>
      <c r="P1117" s="7"/>
      <c r="Q1117" s="46">
        <f t="shared" si="235"/>
        <v>2.2857678405550967E-2</v>
      </c>
      <c r="R1117" s="22">
        <f t="shared" si="245"/>
        <v>0.99836774404083739</v>
      </c>
      <c r="S1117" s="22">
        <f t="shared" si="246"/>
        <v>11.984783024273598</v>
      </c>
      <c r="T1117" s="39">
        <f t="shared" si="236"/>
        <v>3.812641244539372E-2</v>
      </c>
      <c r="U1117" s="39">
        <f t="shared" si="237"/>
        <v>-3.9037208183410055E-3</v>
      </c>
      <c r="V1117" s="39">
        <f t="shared" si="238"/>
        <v>4.2030133263734726E-2</v>
      </c>
      <c r="Y1117" s="37"/>
      <c r="Z1117" s="37"/>
    </row>
    <row r="1118" spans="1:26">
      <c r="A1118" s="1">
        <v>1963.06</v>
      </c>
      <c r="B1118" s="11">
        <v>70.11</v>
      </c>
      <c r="C1118" s="4">
        <v>2.2000000000000002</v>
      </c>
      <c r="D1118" s="11">
        <v>3.84</v>
      </c>
      <c r="E1118" s="11">
        <v>30.6</v>
      </c>
      <c r="F1118" s="4">
        <f t="shared" si="242"/>
        <v>1963.4583333332494</v>
      </c>
      <c r="G1118" s="22">
        <v>3.99</v>
      </c>
      <c r="H1118" s="4">
        <f t="shared" si="239"/>
        <v>698.12147058823541</v>
      </c>
      <c r="I1118" s="4">
        <f t="shared" si="240"/>
        <v>21.90653594771242</v>
      </c>
      <c r="J1118" s="33">
        <f t="shared" si="243"/>
        <v>83766.776328388689</v>
      </c>
      <c r="K1118" s="4">
        <f t="shared" si="244"/>
        <v>38.236862745098044</v>
      </c>
      <c r="L1118" s="33">
        <f t="shared" si="241"/>
        <v>4587.9963072459359</v>
      </c>
      <c r="M1118" s="15">
        <f t="shared" si="233"/>
        <v>20.384149993840992</v>
      </c>
      <c r="N1118" s="6"/>
      <c r="O1118" s="7">
        <f t="shared" si="234"/>
        <v>24.077153173393238</v>
      </c>
      <c r="P1118" s="7"/>
      <c r="Q1118" s="46">
        <f t="shared" si="235"/>
        <v>2.2505837092669845E-2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c r="A1119" s="1">
        <v>1963.07</v>
      </c>
      <c r="B1119" s="11">
        <v>69.069999999999993</v>
      </c>
      <c r="C1119" s="4">
        <v>2.2033299999999998</v>
      </c>
      <c r="D1119" s="11">
        <v>3.88</v>
      </c>
      <c r="E1119" s="11">
        <v>30.7</v>
      </c>
      <c r="F1119" s="4">
        <f t="shared" si="242"/>
        <v>1963.5416666665826</v>
      </c>
      <c r="G1119" s="22">
        <v>4.0199999999999996</v>
      </c>
      <c r="H1119" s="4">
        <f t="shared" si="239"/>
        <v>685.52537459283394</v>
      </c>
      <c r="I1119" s="4">
        <f t="shared" si="240"/>
        <v>21.868229674267102</v>
      </c>
      <c r="J1119" s="33">
        <f t="shared" si="243"/>
        <v>82474.047481198111</v>
      </c>
      <c r="K1119" s="4">
        <f t="shared" si="244"/>
        <v>38.509315960912055</v>
      </c>
      <c r="L1119" s="33">
        <f t="shared" si="241"/>
        <v>4632.97096028737</v>
      </c>
      <c r="M1119" s="15">
        <f t="shared" si="233"/>
        <v>19.969231885949632</v>
      </c>
      <c r="N1119" s="6"/>
      <c r="O1119" s="7">
        <f t="shared" si="234"/>
        <v>23.578826512048277</v>
      </c>
      <c r="P1119" s="7"/>
      <c r="Q1119" s="46">
        <f t="shared" si="235"/>
        <v>2.3555825629666585E-2</v>
      </c>
      <c r="R1119" s="22">
        <f t="shared" si="245"/>
        <v>1.0049849901462253</v>
      </c>
      <c r="S1119" s="22">
        <f t="shared" si="246"/>
        <v>11.897670431939375</v>
      </c>
      <c r="T1119" s="39">
        <f t="shared" si="236"/>
        <v>3.8077579765875447E-2</v>
      </c>
      <c r="U1119" s="39">
        <f t="shared" si="237"/>
        <v>-4.9269379762899579E-3</v>
      </c>
      <c r="V1119" s="39">
        <f t="shared" si="238"/>
        <v>4.3004517742165405E-2</v>
      </c>
      <c r="Y1119" s="37"/>
      <c r="Z1119" s="37"/>
    </row>
    <row r="1120" spans="1:26">
      <c r="A1120" s="1">
        <v>1963.08</v>
      </c>
      <c r="B1120" s="11">
        <v>70.98</v>
      </c>
      <c r="C1120" s="4">
        <v>2.2066699999999999</v>
      </c>
      <c r="D1120" s="11">
        <v>3.92</v>
      </c>
      <c r="E1120" s="11">
        <v>30.7</v>
      </c>
      <c r="F1120" s="4">
        <f t="shared" si="242"/>
        <v>1963.6249999999159</v>
      </c>
      <c r="G1120" s="22">
        <v>4</v>
      </c>
      <c r="H1120" s="4">
        <f t="shared" si="239"/>
        <v>704.48228013029325</v>
      </c>
      <c r="I1120" s="4">
        <f t="shared" si="240"/>
        <v>21.901379446254076</v>
      </c>
      <c r="J1120" s="33">
        <f t="shared" si="243"/>
        <v>84974.286579967957</v>
      </c>
      <c r="K1120" s="4">
        <f t="shared" si="244"/>
        <v>38.906319218241052</v>
      </c>
      <c r="L1120" s="33">
        <f t="shared" si="241"/>
        <v>4692.86000836115</v>
      </c>
      <c r="M1120" s="15">
        <f t="shared" si="233"/>
        <v>20.47263790052768</v>
      </c>
      <c r="N1120" s="6"/>
      <c r="O1120" s="7">
        <f t="shared" si="234"/>
        <v>24.163214231057253</v>
      </c>
      <c r="P1120" s="7"/>
      <c r="Q1120" s="46">
        <f t="shared" si="235"/>
        <v>2.2147006613097993E-2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c r="A1121" s="1">
        <v>1963.09</v>
      </c>
      <c r="B1121" s="11">
        <v>72.849999999999994</v>
      </c>
      <c r="C1121" s="4">
        <v>2.21</v>
      </c>
      <c r="D1121" s="11">
        <v>3.96</v>
      </c>
      <c r="E1121" s="11">
        <v>30.7</v>
      </c>
      <c r="F1121" s="4">
        <f t="shared" si="242"/>
        <v>1963.7083333332491</v>
      </c>
      <c r="G1121" s="22">
        <v>4.08</v>
      </c>
      <c r="H1121" s="4">
        <f t="shared" si="239"/>
        <v>723.04218241042349</v>
      </c>
      <c r="I1121" s="4">
        <f t="shared" si="240"/>
        <v>21.934429967426713</v>
      </c>
      <c r="J1121" s="33">
        <f t="shared" si="243"/>
        <v>87433.448978056869</v>
      </c>
      <c r="K1121" s="4">
        <f t="shared" si="244"/>
        <v>39.303322475570035</v>
      </c>
      <c r="L1121" s="33">
        <f t="shared" si="241"/>
        <v>4752.7310631860701</v>
      </c>
      <c r="M1121" s="15">
        <f t="shared" si="233"/>
        <v>20.960360090705109</v>
      </c>
      <c r="N1121" s="6"/>
      <c r="O1121" s="7">
        <f t="shared" si="234"/>
        <v>24.727136816950296</v>
      </c>
      <c r="P1121" s="7"/>
      <c r="Q1121" s="46">
        <f t="shared" si="235"/>
        <v>2.0210426714588697E-2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c r="A1122" s="1">
        <v>1963.1</v>
      </c>
      <c r="B1122" s="11">
        <v>73.03</v>
      </c>
      <c r="C1122" s="4">
        <v>2.23333</v>
      </c>
      <c r="D1122" s="11">
        <v>3.98</v>
      </c>
      <c r="E1122" s="11">
        <v>30.8</v>
      </c>
      <c r="F1122" s="4">
        <f t="shared" si="242"/>
        <v>1963.7916666665824</v>
      </c>
      <c r="G1122" s="22">
        <v>4.1100000000000003</v>
      </c>
      <c r="H1122" s="4">
        <f t="shared" si="239"/>
        <v>722.47535714285732</v>
      </c>
      <c r="I1122" s="4">
        <f t="shared" si="240"/>
        <v>22.094014642857143</v>
      </c>
      <c r="J1122" s="33">
        <f t="shared" si="243"/>
        <v>87587.548106847738</v>
      </c>
      <c r="K1122" s="4">
        <f t="shared" si="244"/>
        <v>39.373571428571431</v>
      </c>
      <c r="L1122" s="33">
        <f t="shared" si="241"/>
        <v>4773.3594613892092</v>
      </c>
      <c r="M1122" s="15">
        <f t="shared" si="233"/>
        <v>20.891344595411503</v>
      </c>
      <c r="N1122" s="6"/>
      <c r="O1122" s="7">
        <f t="shared" si="234"/>
        <v>24.634554206566847</v>
      </c>
      <c r="P1122" s="7"/>
      <c r="Q1122" s="46">
        <f t="shared" si="235"/>
        <v>2.0021572622875627E-2</v>
      </c>
      <c r="R1122" s="22">
        <f t="shared" si="245"/>
        <v>1.0026120567879613</v>
      </c>
      <c r="S1122" s="22">
        <f t="shared" si="246"/>
        <v>11.891636906319297</v>
      </c>
      <c r="T1122" s="39">
        <f t="shared" si="236"/>
        <v>3.3491536019557344E-2</v>
      </c>
      <c r="U1122" s="39">
        <f t="shared" si="237"/>
        <v>-3.586413357661522E-3</v>
      </c>
      <c r="V1122" s="39">
        <f t="shared" si="238"/>
        <v>3.7077949377218866E-2</v>
      </c>
      <c r="Y1122" s="37"/>
      <c r="Z1122" s="37"/>
    </row>
    <row r="1123" spans="1:26">
      <c r="A1123" s="1">
        <v>1963.11</v>
      </c>
      <c r="B1123" s="11">
        <v>72.62</v>
      </c>
      <c r="C1123" s="4">
        <v>2.2566700000000002</v>
      </c>
      <c r="D1123" s="11">
        <v>4</v>
      </c>
      <c r="E1123" s="11">
        <v>30.8</v>
      </c>
      <c r="F1123" s="4">
        <f t="shared" si="242"/>
        <v>1963.8749999999156</v>
      </c>
      <c r="G1123" s="22">
        <v>4.12</v>
      </c>
      <c r="H1123" s="4">
        <f t="shared" si="239"/>
        <v>718.41928571428593</v>
      </c>
      <c r="I1123" s="4">
        <f t="shared" si="240"/>
        <v>22.32491392857143</v>
      </c>
      <c r="J1123" s="33">
        <f t="shared" si="243"/>
        <v>87321.362356129539</v>
      </c>
      <c r="K1123" s="4">
        <f t="shared" si="244"/>
        <v>39.571428571428577</v>
      </c>
      <c r="L1123" s="33">
        <f t="shared" si="241"/>
        <v>4809.7693393626841</v>
      </c>
      <c r="M1123" s="15">
        <f t="shared" si="233"/>
        <v>20.72039933533971</v>
      </c>
      <c r="N1123" s="6"/>
      <c r="O1123" s="7">
        <f t="shared" si="234"/>
        <v>24.423701791634489</v>
      </c>
      <c r="P1123" s="7"/>
      <c r="Q1123" s="46">
        <f t="shared" si="235"/>
        <v>2.0692523571010389E-2</v>
      </c>
      <c r="R1123" s="22">
        <f t="shared" si="245"/>
        <v>1.0026207678502677</v>
      </c>
      <c r="S1123" s="22">
        <f t="shared" si="246"/>
        <v>11.92269853722042</v>
      </c>
      <c r="T1123" s="39">
        <f t="shared" si="236"/>
        <v>2.58233365244942E-2</v>
      </c>
      <c r="U1123" s="39">
        <f t="shared" si="237"/>
        <v>-3.5091369210143997E-3</v>
      </c>
      <c r="V1123" s="39">
        <f t="shared" si="238"/>
        <v>2.93324734455086E-2</v>
      </c>
      <c r="Y1123" s="37"/>
      <c r="Z1123" s="37"/>
    </row>
    <row r="1124" spans="1:26">
      <c r="A1124" s="1">
        <v>1963.12</v>
      </c>
      <c r="B1124" s="11">
        <v>74.17</v>
      </c>
      <c r="C1124" s="4">
        <v>2.2799999999999998</v>
      </c>
      <c r="D1124" s="11">
        <v>4.0199999999999996</v>
      </c>
      <c r="E1124" s="11">
        <v>30.9</v>
      </c>
      <c r="F1124" s="4">
        <f t="shared" si="242"/>
        <v>1963.9583333332489</v>
      </c>
      <c r="G1124" s="22">
        <v>4.13</v>
      </c>
      <c r="H1124" s="4">
        <f t="shared" si="239"/>
        <v>731.37860841423969</v>
      </c>
      <c r="I1124" s="4">
        <f t="shared" si="240"/>
        <v>22.482718446601943</v>
      </c>
      <c r="J1124" s="33">
        <f t="shared" si="243"/>
        <v>89124.247578562165</v>
      </c>
      <c r="K1124" s="4">
        <f t="shared" si="244"/>
        <v>39.640582524271849</v>
      </c>
      <c r="L1124" s="33">
        <f t="shared" si="241"/>
        <v>4830.5173960606689</v>
      </c>
      <c r="M1124" s="15">
        <f t="shared" si="233"/>
        <v>21.038599376737057</v>
      </c>
      <c r="N1124" s="6"/>
      <c r="O1124" s="7">
        <f t="shared" si="234"/>
        <v>24.789068553629296</v>
      </c>
      <c r="P1124" s="7"/>
      <c r="Q1124" s="46">
        <f t="shared" si="235"/>
        <v>2.0191207824954004E-2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c r="A1125" s="1">
        <v>1964.01</v>
      </c>
      <c r="B1125" s="11">
        <v>76.45</v>
      </c>
      <c r="C1125" s="4">
        <v>2.2966700000000002</v>
      </c>
      <c r="D1125" s="11">
        <v>4.0733300000000003</v>
      </c>
      <c r="E1125" s="11">
        <v>30.9</v>
      </c>
      <c r="F1125" s="4">
        <f t="shared" si="242"/>
        <v>1964.0416666665822</v>
      </c>
      <c r="G1125" s="22">
        <v>4.17</v>
      </c>
      <c r="H1125" s="4">
        <f t="shared" si="239"/>
        <v>753.8613268608417</v>
      </c>
      <c r="I1125" s="4">
        <f t="shared" si="240"/>
        <v>22.647098673139165</v>
      </c>
      <c r="J1125" s="33">
        <f t="shared" si="243"/>
        <v>92093.921300457499</v>
      </c>
      <c r="K1125" s="4">
        <f t="shared" si="244"/>
        <v>40.166461197411017</v>
      </c>
      <c r="L1125" s="33">
        <f t="shared" si="241"/>
        <v>4906.8532694675287</v>
      </c>
      <c r="M1125" s="15">
        <f t="shared" si="233"/>
        <v>21.627216196980939</v>
      </c>
      <c r="N1125" s="6"/>
      <c r="O1125" s="7">
        <f t="shared" si="234"/>
        <v>25.471838579072315</v>
      </c>
      <c r="P1125" s="7"/>
      <c r="Q1125" s="46">
        <f t="shared" si="235"/>
        <v>1.8497562501543705E-2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c r="A1126" s="1">
        <v>1964.02</v>
      </c>
      <c r="B1126" s="11">
        <v>77.39</v>
      </c>
      <c r="C1126" s="4">
        <v>2.3133300000000001</v>
      </c>
      <c r="D1126" s="11">
        <v>4.1266699999999998</v>
      </c>
      <c r="E1126" s="11">
        <v>30.9</v>
      </c>
      <c r="F1126" s="4">
        <f t="shared" si="242"/>
        <v>1964.1249999999154</v>
      </c>
      <c r="G1126" s="22">
        <v>4.1500000000000004</v>
      </c>
      <c r="H1126" s="4">
        <f t="shared" si="239"/>
        <v>763.1305177993529</v>
      </c>
      <c r="I1126" s="4">
        <f t="shared" si="240"/>
        <v>22.811380291262143</v>
      </c>
      <c r="J1126" s="33">
        <f t="shared" si="243"/>
        <v>93458.498435002024</v>
      </c>
      <c r="K1126" s="4">
        <f t="shared" si="244"/>
        <v>40.692438478964405</v>
      </c>
      <c r="L1126" s="33">
        <f t="shared" si="241"/>
        <v>4983.4911711690111</v>
      </c>
      <c r="M1126" s="15">
        <f t="shared" si="233"/>
        <v>21.832670826710324</v>
      </c>
      <c r="N1126" s="6"/>
      <c r="O1126" s="7">
        <f t="shared" si="234"/>
        <v>25.702472478695238</v>
      </c>
      <c r="P1126" s="7"/>
      <c r="Q1126" s="46">
        <f t="shared" si="235"/>
        <v>1.8262443104984948E-2</v>
      </c>
      <c r="R1126" s="22">
        <f t="shared" si="245"/>
        <v>0.99779409510853112</v>
      </c>
      <c r="S1126" s="22">
        <f t="shared" si="246"/>
        <v>11.978375179984816</v>
      </c>
      <c r="T1126" s="39">
        <f t="shared" si="236"/>
        <v>8.0839239092016513E-3</v>
      </c>
      <c r="U1126" s="39">
        <f t="shared" si="237"/>
        <v>-6.7008680477482763E-3</v>
      </c>
      <c r="V1126" s="39">
        <f t="shared" si="238"/>
        <v>1.4784791956949928E-2</v>
      </c>
      <c r="Y1126" s="37"/>
      <c r="Z1126" s="37"/>
    </row>
    <row r="1127" spans="1:26">
      <c r="A1127" s="1">
        <v>1964.03</v>
      </c>
      <c r="B1127" s="11">
        <v>78.8</v>
      </c>
      <c r="C1127" s="4">
        <v>2.33</v>
      </c>
      <c r="D1127" s="11">
        <v>4.18</v>
      </c>
      <c r="E1127" s="11">
        <v>30.9</v>
      </c>
      <c r="F1127" s="4">
        <f t="shared" si="242"/>
        <v>1964.2083333332487</v>
      </c>
      <c r="G1127" s="22">
        <v>4.22</v>
      </c>
      <c r="H1127" s="4">
        <f t="shared" si="239"/>
        <v>777.03430420711993</v>
      </c>
      <c r="I1127" s="4">
        <f t="shared" si="240"/>
        <v>22.975760517799358</v>
      </c>
      <c r="J1127" s="33">
        <f t="shared" si="243"/>
        <v>95395.738490644217</v>
      </c>
      <c r="K1127" s="4">
        <f t="shared" si="244"/>
        <v>41.218317152103566</v>
      </c>
      <c r="L1127" s="33">
        <f t="shared" si="241"/>
        <v>5060.332320950416</v>
      </c>
      <c r="M1127" s="15">
        <f t="shared" si="233"/>
        <v>22.167245585982638</v>
      </c>
      <c r="N1127" s="6"/>
      <c r="O1127" s="7">
        <f t="shared" si="234"/>
        <v>26.08399141025243</v>
      </c>
      <c r="P1127" s="7"/>
      <c r="Q1127" s="46">
        <f t="shared" si="235"/>
        <v>1.6871130342640463E-2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c r="A1128" s="1">
        <v>1964.04</v>
      </c>
      <c r="B1128" s="11">
        <v>79.94</v>
      </c>
      <c r="C1128" s="4">
        <v>2.34667</v>
      </c>
      <c r="D1128" s="11">
        <v>4.2300000000000004</v>
      </c>
      <c r="E1128" s="11">
        <v>30.9</v>
      </c>
      <c r="F1128" s="4">
        <f t="shared" si="242"/>
        <v>1964.2916666665819</v>
      </c>
      <c r="G1128" s="22">
        <v>4.2300000000000004</v>
      </c>
      <c r="H1128" s="4">
        <f t="shared" si="239"/>
        <v>788.27566343042088</v>
      </c>
      <c r="I1128" s="4">
        <f t="shared" si="240"/>
        <v>23.140140744336573</v>
      </c>
      <c r="J1128" s="33">
        <f t="shared" si="243"/>
        <v>97012.570153287874</v>
      </c>
      <c r="K1128" s="4">
        <f t="shared" si="244"/>
        <v>41.711359223300981</v>
      </c>
      <c r="L1128" s="33">
        <f t="shared" si="241"/>
        <v>5133.3896891219383</v>
      </c>
      <c r="M1128" s="15">
        <f t="shared" si="233"/>
        <v>22.42219216973718</v>
      </c>
      <c r="N1128" s="6"/>
      <c r="O1128" s="7">
        <f t="shared" si="234"/>
        <v>26.370888403447569</v>
      </c>
      <c r="P1128" s="7"/>
      <c r="Q1128" s="46">
        <f t="shared" si="235"/>
        <v>1.6635908141929903E-2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c r="A1129" s="1">
        <v>1964.05</v>
      </c>
      <c r="B1129" s="11">
        <v>80.72</v>
      </c>
      <c r="C1129" s="4">
        <v>2.3633299999999999</v>
      </c>
      <c r="D1129" s="11">
        <v>4.28</v>
      </c>
      <c r="E1129" s="11">
        <v>30.9</v>
      </c>
      <c r="F1129" s="4">
        <f t="shared" si="242"/>
        <v>1964.3749999999152</v>
      </c>
      <c r="G1129" s="22">
        <v>4.2</v>
      </c>
      <c r="H1129" s="4">
        <f t="shared" si="239"/>
        <v>795.96711974110042</v>
      </c>
      <c r="I1129" s="4">
        <f t="shared" si="240"/>
        <v>23.304422362459551</v>
      </c>
      <c r="J1129" s="33">
        <f t="shared" si="243"/>
        <v>98198.157650218011</v>
      </c>
      <c r="K1129" s="4">
        <f t="shared" si="244"/>
        <v>42.204401294498389</v>
      </c>
      <c r="L1129" s="33">
        <f t="shared" si="241"/>
        <v>5206.7407673802418</v>
      </c>
      <c r="M1129" s="15">
        <f t="shared" si="233"/>
        <v>22.574330769563836</v>
      </c>
      <c r="N1129" s="6"/>
      <c r="O1129" s="7">
        <f t="shared" si="234"/>
        <v>26.536112909394092</v>
      </c>
      <c r="P1129" s="7"/>
      <c r="Q1129" s="46">
        <f t="shared" si="235"/>
        <v>1.6257628241597918E-2</v>
      </c>
      <c r="R1129" s="22">
        <f t="shared" si="245"/>
        <v>1.0059331710218815</v>
      </c>
      <c r="S1129" s="22">
        <f t="shared" si="246"/>
        <v>12.055680319414689</v>
      </c>
      <c r="T1129" s="39">
        <f t="shared" si="236"/>
        <v>-3.014996991643204E-3</v>
      </c>
      <c r="U1129" s="39">
        <f t="shared" si="237"/>
        <v>-1.2767132461679709E-2</v>
      </c>
      <c r="V1129" s="39">
        <f t="shared" si="238"/>
        <v>9.7521354700365048E-3</v>
      </c>
      <c r="Y1129" s="37"/>
      <c r="Z1129" s="37"/>
    </row>
    <row r="1130" spans="1:26">
      <c r="A1130" s="1">
        <v>1964.06</v>
      </c>
      <c r="B1130" s="11">
        <v>80.239999999999995</v>
      </c>
      <c r="C1130" s="4">
        <v>2.38</v>
      </c>
      <c r="D1130" s="11">
        <v>4.33</v>
      </c>
      <c r="E1130" s="11">
        <v>31</v>
      </c>
      <c r="F1130" s="4">
        <f t="shared" si="242"/>
        <v>1964.4583333332484</v>
      </c>
      <c r="G1130" s="22">
        <v>4.17</v>
      </c>
      <c r="H1130" s="4">
        <f t="shared" si="239"/>
        <v>788.68154838709677</v>
      </c>
      <c r="I1130" s="4">
        <f t="shared" si="240"/>
        <v>23.393096774193548</v>
      </c>
      <c r="J1130" s="33">
        <f t="shared" si="243"/>
        <v>97539.839292189761</v>
      </c>
      <c r="K1130" s="4">
        <f t="shared" si="244"/>
        <v>42.559709677419356</v>
      </c>
      <c r="L1130" s="33">
        <f t="shared" si="241"/>
        <v>5263.553142262982</v>
      </c>
      <c r="M1130" s="15">
        <f t="shared" si="233"/>
        <v>22.300288036082794</v>
      </c>
      <c r="N1130" s="6"/>
      <c r="O1130" s="7">
        <f t="shared" si="234"/>
        <v>26.201151795356207</v>
      </c>
      <c r="P1130" s="7"/>
      <c r="Q1130" s="46">
        <f t="shared" si="235"/>
        <v>1.7429662017281418E-2</v>
      </c>
      <c r="R1130" s="22">
        <f t="shared" si="245"/>
        <v>1.0018543915381173</v>
      </c>
      <c r="S1130" s="22">
        <f t="shared" si="246"/>
        <v>12.088088704365438</v>
      </c>
      <c r="T1130" s="39">
        <f t="shared" si="236"/>
        <v>-2.7048679423669064E-3</v>
      </c>
      <c r="U1130" s="39">
        <f t="shared" si="237"/>
        <v>-1.2946635205408064E-2</v>
      </c>
      <c r="V1130" s="39">
        <f t="shared" si="238"/>
        <v>1.0241767263041157E-2</v>
      </c>
      <c r="Y1130" s="37"/>
      <c r="Z1130" s="37"/>
    </row>
    <row r="1131" spans="1:26">
      <c r="A1131" s="1">
        <v>1964.07</v>
      </c>
      <c r="B1131" s="11">
        <v>83.22</v>
      </c>
      <c r="C1131" s="4">
        <v>2.4</v>
      </c>
      <c r="D1131" s="11">
        <v>4.3766699999999998</v>
      </c>
      <c r="E1131" s="11">
        <v>31.1</v>
      </c>
      <c r="F1131" s="4">
        <f t="shared" si="242"/>
        <v>1964.5416666665817</v>
      </c>
      <c r="G1131" s="22">
        <v>4.1900000000000004</v>
      </c>
      <c r="H1131" s="4">
        <f t="shared" si="239"/>
        <v>815.34192926045023</v>
      </c>
      <c r="I1131" s="4">
        <f t="shared" si="240"/>
        <v>23.513826366559488</v>
      </c>
      <c r="J1131" s="33">
        <f t="shared" si="243"/>
        <v>101079.38852509536</v>
      </c>
      <c r="K1131" s="4">
        <f t="shared" si="244"/>
        <v>42.880107684887463</v>
      </c>
      <c r="L1131" s="33">
        <f t="shared" si="241"/>
        <v>5315.9231840438497</v>
      </c>
      <c r="M1131" s="15">
        <f t="shared" si="233"/>
        <v>22.984351845738409</v>
      </c>
      <c r="N1131" s="6"/>
      <c r="O1131" s="7">
        <f t="shared" si="234"/>
        <v>26.989715153331527</v>
      </c>
      <c r="P1131" s="7"/>
      <c r="Q1131" s="46">
        <f t="shared" si="235"/>
        <v>1.6221768966826138E-2</v>
      </c>
      <c r="R1131" s="22">
        <f t="shared" si="245"/>
        <v>1.0034916666666667</v>
      </c>
      <c r="S1131" s="22">
        <f t="shared" si="246"/>
        <v>12.071564224015933</v>
      </c>
      <c r="T1131" s="39">
        <f t="shared" si="236"/>
        <v>-1.8945039250053863E-2</v>
      </c>
      <c r="U1131" s="39">
        <f t="shared" si="237"/>
        <v>-1.4835150590170598E-2</v>
      </c>
      <c r="V1131" s="39">
        <f t="shared" si="238"/>
        <v>-4.1098886598832651E-3</v>
      </c>
      <c r="Y1131" s="37"/>
      <c r="Z1131" s="37"/>
    </row>
    <row r="1132" spans="1:26">
      <c r="A1132" s="1">
        <v>1964.08</v>
      </c>
      <c r="B1132" s="11">
        <v>82</v>
      </c>
      <c r="C1132" s="4">
        <v>2.42</v>
      </c>
      <c r="D1132" s="11">
        <v>4.42333</v>
      </c>
      <c r="E1132" s="11">
        <v>31</v>
      </c>
      <c r="F1132" s="4">
        <f t="shared" si="242"/>
        <v>1964.624999999915</v>
      </c>
      <c r="G1132" s="22">
        <v>4.1900000000000004</v>
      </c>
      <c r="H1132" s="4">
        <f t="shared" si="239"/>
        <v>805.98064516129045</v>
      </c>
      <c r="I1132" s="4">
        <f t="shared" si="240"/>
        <v>23.786258064516133</v>
      </c>
      <c r="J1132" s="33">
        <f t="shared" si="243"/>
        <v>100164.5888840938</v>
      </c>
      <c r="K1132" s="4">
        <f t="shared" si="244"/>
        <v>43.477053258064522</v>
      </c>
      <c r="L1132" s="33">
        <f t="shared" si="241"/>
        <v>5403.1833042521785</v>
      </c>
      <c r="M1132" s="15">
        <f t="shared" si="233"/>
        <v>22.650407292938802</v>
      </c>
      <c r="N1132" s="6"/>
      <c r="O1132" s="7">
        <f t="shared" si="234"/>
        <v>26.584322276294234</v>
      </c>
      <c r="P1132" s="7"/>
      <c r="Q1132" s="46">
        <f t="shared" si="235"/>
        <v>1.653650837495961E-2</v>
      </c>
      <c r="R1132" s="22">
        <f t="shared" si="245"/>
        <v>1.002681738459152</v>
      </c>
      <c r="S1132" s="22">
        <f t="shared" si="246"/>
        <v>12.152790599536072</v>
      </c>
      <c r="T1132" s="39">
        <f t="shared" si="236"/>
        <v>-2.299068010133043E-2</v>
      </c>
      <c r="U1132" s="39">
        <f t="shared" si="237"/>
        <v>-1.7589435600864012E-2</v>
      </c>
      <c r="V1132" s="39">
        <f t="shared" si="238"/>
        <v>-5.4012445004664178E-3</v>
      </c>
      <c r="Y1132" s="37"/>
      <c r="Z1132" s="37"/>
    </row>
    <row r="1133" spans="1:26">
      <c r="A1133" s="1">
        <v>1964.09</v>
      </c>
      <c r="B1133" s="11">
        <v>83.41</v>
      </c>
      <c r="C1133" s="4">
        <v>2.44</v>
      </c>
      <c r="D1133" s="11">
        <v>4.47</v>
      </c>
      <c r="E1133" s="11">
        <v>31.1</v>
      </c>
      <c r="F1133" s="4">
        <f t="shared" si="242"/>
        <v>1964.7083333332482</v>
      </c>
      <c r="G1133" s="22">
        <v>4.2</v>
      </c>
      <c r="H1133" s="4">
        <f t="shared" si="239"/>
        <v>817.20344051446943</v>
      </c>
      <c r="I1133" s="4">
        <f t="shared" si="240"/>
        <v>23.905723472668811</v>
      </c>
      <c r="J1133" s="33">
        <f t="shared" si="243"/>
        <v>101806.89746507053</v>
      </c>
      <c r="K1133" s="4">
        <f t="shared" si="244"/>
        <v>43.794501607717038</v>
      </c>
      <c r="L1133" s="33">
        <f t="shared" si="241"/>
        <v>5455.9025496806771</v>
      </c>
      <c r="M1133" s="15">
        <f t="shared" si="233"/>
        <v>22.892221984231693</v>
      </c>
      <c r="N1133" s="6"/>
      <c r="O1133" s="7">
        <f t="shared" si="234"/>
        <v>26.854044617703899</v>
      </c>
      <c r="P1133" s="7"/>
      <c r="Q1133" s="46">
        <f t="shared" si="235"/>
        <v>1.6674819662362964E-2</v>
      </c>
      <c r="R1133" s="22">
        <f t="shared" si="245"/>
        <v>1.0043103042309414</v>
      </c>
      <c r="S1133" s="22">
        <f t="shared" si="246"/>
        <v>12.146199915423116</v>
      </c>
      <c r="T1133" s="39">
        <f t="shared" si="236"/>
        <v>-3.5963149282603246E-2</v>
      </c>
      <c r="U1133" s="39">
        <f t="shared" si="237"/>
        <v>-1.8051889864259096E-2</v>
      </c>
      <c r="V1133" s="39">
        <f t="shared" si="238"/>
        <v>-1.791125941834415E-2</v>
      </c>
      <c r="Y1133" s="37"/>
      <c r="Z1133" s="37"/>
    </row>
    <row r="1134" spans="1:26">
      <c r="A1134" s="1">
        <v>1964.1</v>
      </c>
      <c r="B1134" s="11">
        <v>84.85</v>
      </c>
      <c r="C1134" s="4">
        <v>2.46</v>
      </c>
      <c r="D1134" s="11">
        <v>4.4966699999999999</v>
      </c>
      <c r="E1134" s="11">
        <v>31.1</v>
      </c>
      <c r="F1134" s="4">
        <f t="shared" si="242"/>
        <v>1964.7916666665815</v>
      </c>
      <c r="G1134" s="22">
        <v>4.1900000000000004</v>
      </c>
      <c r="H1134" s="4">
        <f t="shared" si="239"/>
        <v>831.31173633440517</v>
      </c>
      <c r="I1134" s="4">
        <f t="shared" si="240"/>
        <v>24.101672025723477</v>
      </c>
      <c r="J1134" s="33">
        <f t="shared" si="243"/>
        <v>103814.71842574721</v>
      </c>
      <c r="K1134" s="4">
        <f t="shared" si="244"/>
        <v>44.055799003215434</v>
      </c>
      <c r="L1134" s="33">
        <f t="shared" si="241"/>
        <v>5501.7151432351766</v>
      </c>
      <c r="M1134" s="15">
        <f t="shared" si="233"/>
        <v>23.212154680675347</v>
      </c>
      <c r="N1134" s="6"/>
      <c r="O1134" s="7">
        <f t="shared" si="234"/>
        <v>27.214540709714299</v>
      </c>
      <c r="P1134" s="7"/>
      <c r="Q1134" s="46">
        <f t="shared" si="235"/>
        <v>1.6172738247145622E-2</v>
      </c>
      <c r="R1134" s="22">
        <f t="shared" si="245"/>
        <v>1.0067389096967414</v>
      </c>
      <c r="S1134" s="22">
        <f t="shared" si="246"/>
        <v>12.198553732308424</v>
      </c>
      <c r="T1134" s="39">
        <f t="shared" si="236"/>
        <v>-3.652864214333662E-2</v>
      </c>
      <c r="U1134" s="39">
        <f t="shared" si="237"/>
        <v>-1.7851620173030325E-2</v>
      </c>
      <c r="V1134" s="39">
        <f t="shared" si="238"/>
        <v>-1.8677021970306296E-2</v>
      </c>
      <c r="Y1134" s="37"/>
      <c r="Z1134" s="37"/>
    </row>
    <row r="1135" spans="1:26">
      <c r="A1135" s="1">
        <v>1964.11</v>
      </c>
      <c r="B1135" s="11">
        <v>85.44</v>
      </c>
      <c r="C1135" s="4">
        <v>2.48</v>
      </c>
      <c r="D1135" s="11">
        <v>4.5233299999999996</v>
      </c>
      <c r="E1135" s="11">
        <v>31.2</v>
      </c>
      <c r="F1135" s="4">
        <f t="shared" si="242"/>
        <v>1964.8749999999147</v>
      </c>
      <c r="G1135" s="22">
        <v>4.1500000000000004</v>
      </c>
      <c r="H1135" s="4">
        <f t="shared" si="239"/>
        <v>834.40923076923093</v>
      </c>
      <c r="I1135" s="4">
        <f t="shared" si="240"/>
        <v>24.219743589743594</v>
      </c>
      <c r="J1135" s="33">
        <f t="shared" si="243"/>
        <v>104453.58346011407</v>
      </c>
      <c r="K1135" s="4">
        <f t="shared" si="244"/>
        <v>44.174956762820514</v>
      </c>
      <c r="L1135" s="33">
        <f t="shared" si="241"/>
        <v>5529.9394624606475</v>
      </c>
      <c r="M1135" s="15">
        <f t="shared" si="233"/>
        <v>23.225019793095822</v>
      </c>
      <c r="N1135" s="6"/>
      <c r="O1135" s="7">
        <f t="shared" si="234"/>
        <v>27.214609565060375</v>
      </c>
      <c r="P1135" s="7"/>
      <c r="Q1135" s="46">
        <f t="shared" si="235"/>
        <v>1.6874766984181139E-2</v>
      </c>
      <c r="R1135" s="22">
        <f t="shared" si="245"/>
        <v>1.0010262918409112</v>
      </c>
      <c r="S1135" s="22">
        <f t="shared" si="246"/>
        <v>12.241397278301745</v>
      </c>
      <c r="T1135" s="39">
        <f t="shared" si="236"/>
        <v>-3.4327272781261131E-2</v>
      </c>
      <c r="U1135" s="39">
        <f t="shared" si="237"/>
        <v>-1.6841120852763569E-2</v>
      </c>
      <c r="V1135" s="39">
        <f t="shared" si="238"/>
        <v>-1.7486151928497562E-2</v>
      </c>
      <c r="Y1135" s="37"/>
      <c r="Z1135" s="37"/>
    </row>
    <row r="1136" spans="1:26">
      <c r="A1136" s="1">
        <v>1964.12</v>
      </c>
      <c r="B1136" s="11">
        <v>83.96</v>
      </c>
      <c r="C1136" s="4">
        <v>2.5</v>
      </c>
      <c r="D1136" s="11">
        <v>4.55</v>
      </c>
      <c r="E1136" s="11">
        <v>31.2</v>
      </c>
      <c r="F1136" s="4">
        <f t="shared" si="242"/>
        <v>1964.958333333248</v>
      </c>
      <c r="G1136" s="22">
        <v>4.18</v>
      </c>
      <c r="H1136" s="4">
        <f t="shared" si="239"/>
        <v>819.95551282051292</v>
      </c>
      <c r="I1136" s="4">
        <f t="shared" si="240"/>
        <v>24.415064102564106</v>
      </c>
      <c r="J1136" s="33">
        <f t="shared" si="243"/>
        <v>102898.92357832436</v>
      </c>
      <c r="K1136" s="4">
        <f t="shared" si="244"/>
        <v>44.435416666666676</v>
      </c>
      <c r="L1136" s="33">
        <f t="shared" si="241"/>
        <v>5576.3470972055247</v>
      </c>
      <c r="M1136" s="15">
        <f t="shared" si="233"/>
        <v>22.752984772787268</v>
      </c>
      <c r="N1136" s="6"/>
      <c r="O1136" s="7">
        <f t="shared" si="234"/>
        <v>26.648307034113845</v>
      </c>
      <c r="P1136" s="7"/>
      <c r="Q1136" s="46">
        <f t="shared" si="235"/>
        <v>1.7847660253903164E-2</v>
      </c>
      <c r="R1136" s="22">
        <f t="shared" si="245"/>
        <v>1.002673029102392</v>
      </c>
      <c r="S1136" s="22">
        <f t="shared" si="246"/>
        <v>12.253960524449818</v>
      </c>
      <c r="T1136" s="39">
        <f t="shared" si="236"/>
        <v>-3.9680556761409025E-2</v>
      </c>
      <c r="U1136" s="39">
        <f t="shared" si="237"/>
        <v>-1.5378885425028854E-2</v>
      </c>
      <c r="V1136" s="39">
        <f t="shared" si="238"/>
        <v>-2.4301671336380171E-2</v>
      </c>
      <c r="Y1136" s="37"/>
      <c r="Z1136" s="37"/>
    </row>
    <row r="1137" spans="1:26">
      <c r="A1137" s="1">
        <v>1965.01</v>
      </c>
      <c r="B1137" s="11">
        <v>86.12</v>
      </c>
      <c r="C1137" s="4">
        <v>2.51667</v>
      </c>
      <c r="D1137" s="11">
        <v>4.5933299999999999</v>
      </c>
      <c r="E1137" s="11">
        <v>31.2</v>
      </c>
      <c r="F1137" s="4">
        <f t="shared" si="242"/>
        <v>1965.0416666665812</v>
      </c>
      <c r="G1137" s="22">
        <v>4.1900000000000004</v>
      </c>
      <c r="H1137" s="4">
        <f t="shared" si="239"/>
        <v>841.05012820512843</v>
      </c>
      <c r="I1137" s="4">
        <f t="shared" si="240"/>
        <v>24.577863750000002</v>
      </c>
      <c r="J1137" s="33">
        <f t="shared" si="243"/>
        <v>105803.18625613923</v>
      </c>
      <c r="K1137" s="4">
        <f t="shared" si="244"/>
        <v>44.858578557692319</v>
      </c>
      <c r="L1137" s="33">
        <f t="shared" si="241"/>
        <v>5643.1601199014403</v>
      </c>
      <c r="M1137" s="15">
        <f t="shared" si="233"/>
        <v>23.269335081922474</v>
      </c>
      <c r="N1137" s="6"/>
      <c r="O1137" s="7">
        <f t="shared" si="234"/>
        <v>27.237870222779151</v>
      </c>
      <c r="P1137" s="7"/>
      <c r="Q1137" s="46">
        <f t="shared" si="235"/>
        <v>1.6772396482347504E-2</v>
      </c>
      <c r="R1137" s="22">
        <f t="shared" si="245"/>
        <v>1.0018725618126394</v>
      </c>
      <c r="S1137" s="22">
        <f t="shared" si="246"/>
        <v>12.286715717551235</v>
      </c>
      <c r="T1137" s="39">
        <f t="shared" si="236"/>
        <v>-3.4755937557960692E-2</v>
      </c>
      <c r="U1137" s="39">
        <f t="shared" si="237"/>
        <v>-1.5891883407673668E-2</v>
      </c>
      <c r="V1137" s="39">
        <f t="shared" si="238"/>
        <v>-1.8864054150287024E-2</v>
      </c>
      <c r="Y1137" s="37"/>
      <c r="Z1137" s="37"/>
    </row>
    <row r="1138" spans="1:26">
      <c r="A1138" s="1">
        <v>1965.02</v>
      </c>
      <c r="B1138" s="11">
        <v>86.75</v>
      </c>
      <c r="C1138" s="4">
        <v>2.5333299999999999</v>
      </c>
      <c r="D1138" s="11">
        <v>4.6366699999999996</v>
      </c>
      <c r="E1138" s="11">
        <v>31.2</v>
      </c>
      <c r="F1138" s="4">
        <f t="shared" si="242"/>
        <v>1965.1249999999145</v>
      </c>
      <c r="G1138" s="22">
        <v>4.21</v>
      </c>
      <c r="H1138" s="4">
        <f t="shared" si="239"/>
        <v>847.20272435897448</v>
      </c>
      <c r="I1138" s="4">
        <f t="shared" si="240"/>
        <v>24.740565737179487</v>
      </c>
      <c r="J1138" s="33">
        <f t="shared" si="243"/>
        <v>106836.53746562857</v>
      </c>
      <c r="K1138" s="4">
        <f t="shared" si="244"/>
        <v>45.281838108974362</v>
      </c>
      <c r="L1138" s="33">
        <f t="shared" si="241"/>
        <v>5710.2682209885415</v>
      </c>
      <c r="M1138" s="15">
        <f t="shared" si="233"/>
        <v>23.372068272751335</v>
      </c>
      <c r="N1138" s="6"/>
      <c r="O1138" s="7">
        <f t="shared" si="234"/>
        <v>27.342132127815141</v>
      </c>
      <c r="P1138" s="7"/>
      <c r="Q1138" s="46">
        <f t="shared" si="235"/>
        <v>1.6383497482970688E-2</v>
      </c>
      <c r="R1138" s="22">
        <f t="shared" si="245"/>
        <v>1.0035083333333332</v>
      </c>
      <c r="S1138" s="22">
        <f t="shared" si="246"/>
        <v>12.309723352206678</v>
      </c>
      <c r="T1138" s="39">
        <f t="shared" si="236"/>
        <v>-2.6489022094819736E-2</v>
      </c>
      <c r="U1138" s="39">
        <f t="shared" si="237"/>
        <v>-1.5463666017966449E-2</v>
      </c>
      <c r="V1138" s="39">
        <f t="shared" si="238"/>
        <v>-1.1025356076853288E-2</v>
      </c>
      <c r="Y1138" s="37"/>
      <c r="Z1138" s="37"/>
    </row>
    <row r="1139" spans="1:26">
      <c r="A1139" s="1">
        <v>1965.03</v>
      </c>
      <c r="B1139" s="11">
        <v>86.83</v>
      </c>
      <c r="C1139" s="4">
        <v>2.5499999999999998</v>
      </c>
      <c r="D1139" s="11">
        <v>4.68</v>
      </c>
      <c r="E1139" s="11">
        <v>31.3</v>
      </c>
      <c r="F1139" s="4">
        <f t="shared" si="242"/>
        <v>1965.2083333332478</v>
      </c>
      <c r="G1139" s="22">
        <v>4.21</v>
      </c>
      <c r="H1139" s="4">
        <f t="shared" si="239"/>
        <v>845.27479233226848</v>
      </c>
      <c r="I1139" s="4">
        <f t="shared" si="240"/>
        <v>24.823801916932908</v>
      </c>
      <c r="J1139" s="33">
        <f t="shared" si="243"/>
        <v>106854.28273209219</v>
      </c>
      <c r="K1139" s="4">
        <f t="shared" si="244"/>
        <v>45.558977635782746</v>
      </c>
      <c r="L1139" s="33">
        <f t="shared" si="241"/>
        <v>5759.2772450327229</v>
      </c>
      <c r="M1139" s="15">
        <f t="shared" si="233"/>
        <v>23.253528200034843</v>
      </c>
      <c r="N1139" s="6"/>
      <c r="O1139" s="7">
        <f t="shared" si="234"/>
        <v>27.187223882061467</v>
      </c>
      <c r="P1139" s="7"/>
      <c r="Q1139" s="46">
        <f t="shared" si="235"/>
        <v>1.6926684744402731E-2</v>
      </c>
      <c r="R1139" s="22">
        <f t="shared" si="245"/>
        <v>1.0043182615408479</v>
      </c>
      <c r="S1139" s="22">
        <f t="shared" si="246"/>
        <v>12.313443798945073</v>
      </c>
      <c r="T1139" s="39">
        <f t="shared" si="236"/>
        <v>-2.2138064932353707E-2</v>
      </c>
      <c r="U1139" s="39">
        <f t="shared" si="237"/>
        <v>-1.7587657286617708E-2</v>
      </c>
      <c r="V1139" s="39">
        <f t="shared" si="238"/>
        <v>-4.5504076457359988E-3</v>
      </c>
      <c r="Y1139" s="37"/>
      <c r="Z1139" s="37"/>
    </row>
    <row r="1140" spans="1:26">
      <c r="A1140" s="1">
        <v>1965.04</v>
      </c>
      <c r="B1140" s="11">
        <v>87.97</v>
      </c>
      <c r="C1140" s="4">
        <v>2.57</v>
      </c>
      <c r="D1140" s="11">
        <v>4.7333299999999996</v>
      </c>
      <c r="E1140" s="11">
        <v>31.4</v>
      </c>
      <c r="F1140" s="4">
        <f t="shared" si="242"/>
        <v>1965.291666666581</v>
      </c>
      <c r="G1140" s="22">
        <v>4.2</v>
      </c>
      <c r="H1140" s="4">
        <f t="shared" si="239"/>
        <v>853.64519108280263</v>
      </c>
      <c r="I1140" s="4">
        <f t="shared" si="240"/>
        <v>24.938821656050958</v>
      </c>
      <c r="J1140" s="33">
        <f t="shared" si="243"/>
        <v>108175.13281518698</v>
      </c>
      <c r="K1140" s="4">
        <f t="shared" si="244"/>
        <v>45.931390159235676</v>
      </c>
      <c r="L1140" s="33">
        <f t="shared" si="241"/>
        <v>5820.4910925100494</v>
      </c>
      <c r="M1140" s="15">
        <f t="shared" si="233"/>
        <v>23.420551954771291</v>
      </c>
      <c r="N1140" s="6"/>
      <c r="O1140" s="7">
        <f t="shared" si="234"/>
        <v>27.36526998387091</v>
      </c>
      <c r="P1140" s="7"/>
      <c r="Q1140" s="46">
        <f t="shared" si="235"/>
        <v>1.7044142006345755E-2</v>
      </c>
      <c r="R1140" s="22">
        <f t="shared" si="245"/>
        <v>1.0026904475729863</v>
      </c>
      <c r="S1140" s="22">
        <f t="shared" si="246"/>
        <v>12.327232340852936</v>
      </c>
      <c r="T1140" s="39">
        <f t="shared" si="236"/>
        <v>-2.2265125296573873E-2</v>
      </c>
      <c r="U1140" s="39">
        <f t="shared" si="237"/>
        <v>-2.0791407964532826E-2</v>
      </c>
      <c r="V1140" s="39">
        <f t="shared" si="238"/>
        <v>-1.4737173320410468E-3</v>
      </c>
      <c r="Y1140" s="37"/>
      <c r="Z1140" s="37"/>
    </row>
    <row r="1141" spans="1:26">
      <c r="A1141" s="1">
        <v>1965.05</v>
      </c>
      <c r="B1141" s="11">
        <v>89.28</v>
      </c>
      <c r="C1141" s="4">
        <v>2.59</v>
      </c>
      <c r="D1141" s="11">
        <v>4.78667</v>
      </c>
      <c r="E1141" s="11">
        <v>31.4</v>
      </c>
      <c r="F1141" s="4">
        <f t="shared" si="242"/>
        <v>1965.3749999999143</v>
      </c>
      <c r="G1141" s="22">
        <v>4.21</v>
      </c>
      <c r="H1141" s="4">
        <f t="shared" si="239"/>
        <v>866.35719745222946</v>
      </c>
      <c r="I1141" s="4">
        <f t="shared" si="240"/>
        <v>25.132898089171981</v>
      </c>
      <c r="J1141" s="33">
        <f t="shared" si="243"/>
        <v>110051.4227263746</v>
      </c>
      <c r="K1141" s="4">
        <f t="shared" si="244"/>
        <v>46.448992006369437</v>
      </c>
      <c r="L1141" s="33">
        <f t="shared" si="241"/>
        <v>5900.311868522127</v>
      </c>
      <c r="M1141" s="15">
        <f t="shared" si="233"/>
        <v>23.708808308861943</v>
      </c>
      <c r="N1141" s="6"/>
      <c r="O1141" s="7">
        <f t="shared" si="234"/>
        <v>27.683223304413591</v>
      </c>
      <c r="P1141" s="7"/>
      <c r="Q1141" s="46">
        <f t="shared" si="235"/>
        <v>1.6425016894026381E-2</v>
      </c>
      <c r="R1141" s="22">
        <f t="shared" si="245"/>
        <v>1.0035083333333332</v>
      </c>
      <c r="S1141" s="22">
        <f t="shared" si="246"/>
        <v>12.360398113186021</v>
      </c>
      <c r="T1141" s="39">
        <f t="shared" si="236"/>
        <v>-1.8137200115091234E-2</v>
      </c>
      <c r="U1141" s="39">
        <f t="shared" si="237"/>
        <v>-1.981847792622049E-2</v>
      </c>
      <c r="V1141" s="39">
        <f t="shared" si="238"/>
        <v>1.6812778111292559E-3</v>
      </c>
      <c r="Y1141" s="37"/>
      <c r="Z1141" s="37"/>
    </row>
    <row r="1142" spans="1:26">
      <c r="A1142" s="1">
        <v>1965.06</v>
      </c>
      <c r="B1142" s="11">
        <v>85.04</v>
      </c>
      <c r="C1142" s="4">
        <v>2.61</v>
      </c>
      <c r="D1142" s="11">
        <v>4.84</v>
      </c>
      <c r="E1142" s="11">
        <v>31.6</v>
      </c>
      <c r="F1142" s="4">
        <f t="shared" si="242"/>
        <v>1965.4583333332475</v>
      </c>
      <c r="G1142" s="22">
        <v>4.21</v>
      </c>
      <c r="H1142" s="4">
        <f t="shared" si="239"/>
        <v>819.99012658227866</v>
      </c>
      <c r="I1142" s="4">
        <f t="shared" si="240"/>
        <v>25.166677215189875</v>
      </c>
      <c r="J1142" s="33">
        <f t="shared" si="243"/>
        <v>104427.92269064893</v>
      </c>
      <c r="K1142" s="4">
        <f t="shared" si="244"/>
        <v>46.669240506329118</v>
      </c>
      <c r="L1142" s="33">
        <f t="shared" si="241"/>
        <v>5943.4518558647787</v>
      </c>
      <c r="M1142" s="15">
        <f t="shared" si="233"/>
        <v>22.385342986457786</v>
      </c>
      <c r="N1142" s="6"/>
      <c r="O1142" s="7">
        <f t="shared" si="234"/>
        <v>26.122738377042303</v>
      </c>
      <c r="P1142" s="7"/>
      <c r="Q1142" s="46">
        <f t="shared" si="235"/>
        <v>1.9564194009378998E-2</v>
      </c>
      <c r="R1142" s="22">
        <f t="shared" si="245"/>
        <v>1.0043182615408479</v>
      </c>
      <c r="S1142" s="22">
        <f t="shared" si="246"/>
        <v>12.325257683887754</v>
      </c>
      <c r="T1142" s="39">
        <f t="shared" si="236"/>
        <v>-1.0893214479830382E-2</v>
      </c>
      <c r="U1142" s="39">
        <f t="shared" si="237"/>
        <v>-1.8287081890895562E-2</v>
      </c>
      <c r="V1142" s="39">
        <f t="shared" si="238"/>
        <v>7.3938674110651803E-3</v>
      </c>
      <c r="Y1142" s="37"/>
      <c r="Z1142" s="37"/>
    </row>
    <row r="1143" spans="1:26">
      <c r="A1143" s="1">
        <v>1965.07</v>
      </c>
      <c r="B1143" s="11">
        <v>84.91</v>
      </c>
      <c r="C1143" s="4">
        <v>2.6266699999999998</v>
      </c>
      <c r="D1143" s="11">
        <v>4.8866699999999996</v>
      </c>
      <c r="E1143" s="11">
        <v>31.6</v>
      </c>
      <c r="F1143" s="4">
        <f t="shared" si="242"/>
        <v>1965.5416666665808</v>
      </c>
      <c r="G1143" s="22">
        <v>4.2</v>
      </c>
      <c r="H1143" s="4">
        <f t="shared" si="239"/>
        <v>818.73661392405063</v>
      </c>
      <c r="I1143" s="4">
        <f t="shared" si="240"/>
        <v>25.327416107594935</v>
      </c>
      <c r="J1143" s="33">
        <f t="shared" si="243"/>
        <v>104537.0773358124</v>
      </c>
      <c r="K1143" s="4">
        <f t="shared" si="244"/>
        <v>47.119251550632917</v>
      </c>
      <c r="L1143" s="33">
        <f t="shared" si="241"/>
        <v>6016.2313002543215</v>
      </c>
      <c r="M1143" s="15">
        <f t="shared" si="233"/>
        <v>22.300781712174427</v>
      </c>
      <c r="N1143" s="6"/>
      <c r="O1143" s="7">
        <f t="shared" si="234"/>
        <v>26.008689840144726</v>
      </c>
      <c r="P1143" s="7"/>
      <c r="Q1143" s="46">
        <f t="shared" si="235"/>
        <v>1.9453470620650011E-2</v>
      </c>
      <c r="R1143" s="22">
        <f t="shared" si="245"/>
        <v>0.99945974134672722</v>
      </c>
      <c r="S1143" s="22">
        <f t="shared" si="246"/>
        <v>12.378481370125126</v>
      </c>
      <c r="T1143" s="39">
        <f t="shared" si="236"/>
        <v>-1.1670927727828184E-2</v>
      </c>
      <c r="U1143" s="39">
        <f t="shared" si="237"/>
        <v>-2.0497606516934441E-2</v>
      </c>
      <c r="V1143" s="39">
        <f t="shared" si="238"/>
        <v>8.826678789106257E-3</v>
      </c>
      <c r="Y1143" s="37"/>
      <c r="Z1143" s="37"/>
    </row>
    <row r="1144" spans="1:26">
      <c r="A1144" s="1">
        <v>1965.08</v>
      </c>
      <c r="B1144" s="11">
        <v>86.49</v>
      </c>
      <c r="C1144" s="4">
        <v>2.6433300000000002</v>
      </c>
      <c r="D1144" s="11">
        <v>4.9333299999999998</v>
      </c>
      <c r="E1144" s="11">
        <v>31.6</v>
      </c>
      <c r="F1144" s="4">
        <f t="shared" si="242"/>
        <v>1965.6249999999141</v>
      </c>
      <c r="G1144" s="22">
        <v>4.25</v>
      </c>
      <c r="H1144" s="4">
        <f t="shared" si="239"/>
        <v>833.97161392405064</v>
      </c>
      <c r="I1144" s="4">
        <f t="shared" si="240"/>
        <v>25.488058575949374</v>
      </c>
      <c r="J1144" s="33">
        <f t="shared" si="243"/>
        <v>106753.49175394245</v>
      </c>
      <c r="K1144" s="4">
        <f t="shared" si="244"/>
        <v>47.569166170886078</v>
      </c>
      <c r="L1144" s="33">
        <f t="shared" si="241"/>
        <v>6089.1456061333902</v>
      </c>
      <c r="M1144" s="15">
        <f t="shared" si="233"/>
        <v>22.665971845964386</v>
      </c>
      <c r="N1144" s="6"/>
      <c r="O1144" s="7">
        <f t="shared" si="234"/>
        <v>26.417386639884473</v>
      </c>
      <c r="P1144" s="7"/>
      <c r="Q1144" s="46">
        <f t="shared" si="235"/>
        <v>1.823099265869578E-2</v>
      </c>
      <c r="R1144" s="22">
        <f t="shared" si="245"/>
        <v>1.0003154470399351</v>
      </c>
      <c r="S1144" s="22">
        <f t="shared" si="246"/>
        <v>12.371793788450541</v>
      </c>
      <c r="T1144" s="39">
        <f t="shared" si="236"/>
        <v>-2.1050276867498052E-2</v>
      </c>
      <c r="U1144" s="39">
        <f t="shared" si="237"/>
        <v>-2.2214710831054751E-2</v>
      </c>
      <c r="V1144" s="39">
        <f t="shared" si="238"/>
        <v>1.1644339635566991E-3</v>
      </c>
      <c r="Y1144" s="37"/>
      <c r="Z1144" s="37"/>
    </row>
    <row r="1145" spans="1:26">
      <c r="A1145" s="1">
        <v>1965.09</v>
      </c>
      <c r="B1145" s="11">
        <v>89.38</v>
      </c>
      <c r="C1145" s="4">
        <v>2.66</v>
      </c>
      <c r="D1145" s="11">
        <v>4.9800000000000004</v>
      </c>
      <c r="E1145" s="11">
        <v>31.6</v>
      </c>
      <c r="F1145" s="4">
        <f t="shared" si="242"/>
        <v>1965.7083333332473</v>
      </c>
      <c r="G1145" s="22">
        <v>4.29</v>
      </c>
      <c r="H1145" s="4">
        <f t="shared" si="239"/>
        <v>861.83816455696206</v>
      </c>
      <c r="I1145" s="4">
        <f t="shared" si="240"/>
        <v>25.648797468354434</v>
      </c>
      <c r="J1145" s="33">
        <f t="shared" si="243"/>
        <v>110594.18179719622</v>
      </c>
      <c r="K1145" s="4">
        <f t="shared" si="244"/>
        <v>48.019177215189885</v>
      </c>
      <c r="L1145" s="33">
        <f t="shared" si="241"/>
        <v>6161.9940182371583</v>
      </c>
      <c r="M1145" s="15">
        <f t="shared" si="233"/>
        <v>23.374146831648623</v>
      </c>
      <c r="N1145" s="6"/>
      <c r="O1145" s="7">
        <f t="shared" si="234"/>
        <v>27.222292941753487</v>
      </c>
      <c r="P1145" s="7"/>
      <c r="Q1145" s="46">
        <f t="shared" si="235"/>
        <v>1.61157469856558E-2</v>
      </c>
      <c r="R1145" s="22">
        <f t="shared" si="245"/>
        <v>0.99874909856211824</v>
      </c>
      <c r="S1145" s="22">
        <f t="shared" si="246"/>
        <v>12.375696434179796</v>
      </c>
      <c r="T1145" s="39">
        <f t="shared" si="236"/>
        <v>-2.5876131524009582E-2</v>
      </c>
      <c r="U1145" s="39">
        <f t="shared" si="237"/>
        <v>-2.2297733493099159E-2</v>
      </c>
      <c r="V1145" s="39">
        <f t="shared" si="238"/>
        <v>-3.5783980309104235E-3</v>
      </c>
      <c r="Y1145" s="37"/>
      <c r="Z1145" s="37"/>
    </row>
    <row r="1146" spans="1:26">
      <c r="A1146" s="1">
        <v>1965.1</v>
      </c>
      <c r="B1146" s="11">
        <v>91.39</v>
      </c>
      <c r="C1146" s="4">
        <v>2.68</v>
      </c>
      <c r="D1146" s="11">
        <v>5.05</v>
      </c>
      <c r="E1146" s="11">
        <v>31.7</v>
      </c>
      <c r="F1146" s="4">
        <f t="shared" si="242"/>
        <v>1965.7916666665806</v>
      </c>
      <c r="G1146" s="22">
        <v>4.3499999999999996</v>
      </c>
      <c r="H1146" s="4">
        <f t="shared" si="239"/>
        <v>878.43952681388021</v>
      </c>
      <c r="I1146" s="4">
        <f t="shared" si="240"/>
        <v>25.760126182965305</v>
      </c>
      <c r="J1146" s="33">
        <f t="shared" si="243"/>
        <v>112999.9978393589</v>
      </c>
      <c r="K1146" s="4">
        <f t="shared" si="244"/>
        <v>48.540536277602527</v>
      </c>
      <c r="L1146" s="33">
        <f t="shared" si="241"/>
        <v>6244.1184931476364</v>
      </c>
      <c r="M1146" s="15">
        <f t="shared" si="233"/>
        <v>23.775745523312683</v>
      </c>
      <c r="N1146" s="6"/>
      <c r="O1146" s="7">
        <f t="shared" si="234"/>
        <v>27.667414224244006</v>
      </c>
      <c r="P1146" s="7"/>
      <c r="Q1146" s="46">
        <f t="shared" si="235"/>
        <v>1.5114242163623927E-2</v>
      </c>
      <c r="R1146" s="22">
        <f t="shared" si="245"/>
        <v>0.99561893894703013</v>
      </c>
      <c r="S1146" s="22">
        <f t="shared" si="246"/>
        <v>12.32122444112964</v>
      </c>
      <c r="T1146" s="39">
        <f t="shared" si="236"/>
        <v>-2.3778803201156884E-2</v>
      </c>
      <c r="U1146" s="39">
        <f t="shared" si="237"/>
        <v>-1.9821368584418741E-2</v>
      </c>
      <c r="V1146" s="39">
        <f t="shared" si="238"/>
        <v>-3.9574346167381425E-3</v>
      </c>
      <c r="Y1146" s="37"/>
      <c r="Z1146" s="37"/>
    </row>
    <row r="1147" spans="1:26">
      <c r="A1147" s="1">
        <v>1965.11</v>
      </c>
      <c r="B1147" s="11">
        <v>92.15</v>
      </c>
      <c r="C1147" s="4">
        <v>2.7</v>
      </c>
      <c r="D1147" s="11">
        <v>5.12</v>
      </c>
      <c r="E1147" s="11">
        <v>31.7</v>
      </c>
      <c r="F1147" s="4">
        <f t="shared" si="242"/>
        <v>1965.8749999999138</v>
      </c>
      <c r="G1147" s="22">
        <v>4.45</v>
      </c>
      <c r="H1147" s="4">
        <f t="shared" si="239"/>
        <v>885.74463722397502</v>
      </c>
      <c r="I1147" s="4">
        <f t="shared" si="240"/>
        <v>25.952365930599374</v>
      </c>
      <c r="J1147" s="33">
        <f t="shared" si="243"/>
        <v>114217.91006029959</v>
      </c>
      <c r="K1147" s="4">
        <f t="shared" si="244"/>
        <v>49.21337539432178</v>
      </c>
      <c r="L1147" s="33">
        <f t="shared" si="241"/>
        <v>6346.128046757829</v>
      </c>
      <c r="M1147" s="15">
        <f t="shared" si="233"/>
        <v>23.92546115667372</v>
      </c>
      <c r="N1147" s="6"/>
      <c r="O1147" s="7">
        <f t="shared" si="234"/>
        <v>27.818071369298675</v>
      </c>
      <c r="P1147" s="7"/>
      <c r="Q1147" s="46">
        <f t="shared" si="235"/>
        <v>1.3851050159745637E-2</v>
      </c>
      <c r="R1147" s="22">
        <f t="shared" si="245"/>
        <v>0.99020434296432924</v>
      </c>
      <c r="S1147" s="22">
        <f t="shared" si="246"/>
        <v>12.267244404605707</v>
      </c>
      <c r="T1147" s="39">
        <f t="shared" si="236"/>
        <v>-2.3561836699148575E-2</v>
      </c>
      <c r="U1147" s="39">
        <f t="shared" si="237"/>
        <v>-1.8844007724404199E-2</v>
      </c>
      <c r="V1147" s="39">
        <f t="shared" si="238"/>
        <v>-4.7178289747443758E-3</v>
      </c>
      <c r="Y1147" s="37"/>
      <c r="Z1147" s="37"/>
    </row>
    <row r="1148" spans="1:26">
      <c r="A1148" s="1">
        <v>1965.12</v>
      </c>
      <c r="B1148" s="11">
        <v>91.73</v>
      </c>
      <c r="C1148" s="4">
        <v>2.72</v>
      </c>
      <c r="D1148" s="11">
        <v>5.19</v>
      </c>
      <c r="E1148" s="11">
        <v>31.8</v>
      </c>
      <c r="F1148" s="4">
        <f t="shared" si="242"/>
        <v>1965.9583333332471</v>
      </c>
      <c r="G1148" s="22">
        <v>4.62</v>
      </c>
      <c r="H1148" s="4">
        <f t="shared" si="239"/>
        <v>878.93493710691837</v>
      </c>
      <c r="I1148" s="4">
        <f t="shared" si="240"/>
        <v>26.062389937106925</v>
      </c>
      <c r="J1148" s="33">
        <f t="shared" si="243"/>
        <v>113619.85536436406</v>
      </c>
      <c r="K1148" s="4">
        <f t="shared" si="244"/>
        <v>49.729339622641518</v>
      </c>
      <c r="L1148" s="33">
        <f t="shared" si="241"/>
        <v>6428.5081144778096</v>
      </c>
      <c r="M1148" s="15">
        <f t="shared" si="233"/>
        <v>23.694111549106324</v>
      </c>
      <c r="N1148" s="6"/>
      <c r="O1148" s="7">
        <f t="shared" si="234"/>
        <v>27.525611912109827</v>
      </c>
      <c r="P1148" s="7"/>
      <c r="Q1148" s="46">
        <f t="shared" si="235"/>
        <v>1.3258172151926248E-2</v>
      </c>
      <c r="R1148" s="22">
        <f t="shared" si="245"/>
        <v>1.0046447183490235</v>
      </c>
      <c r="S1148" s="22">
        <f t="shared" si="246"/>
        <v>12.108880324998752</v>
      </c>
      <c r="T1148" s="39">
        <f t="shared" si="236"/>
        <v>-2.4560821420823831E-2</v>
      </c>
      <c r="U1148" s="39">
        <f t="shared" si="237"/>
        <v>-1.6933179534137865E-2</v>
      </c>
      <c r="V1148" s="39">
        <f t="shared" si="238"/>
        <v>-7.6276418866859652E-3</v>
      </c>
      <c r="Y1148" s="37"/>
      <c r="Z1148" s="37"/>
    </row>
    <row r="1149" spans="1:26">
      <c r="A1149" s="1">
        <v>1966.01</v>
      </c>
      <c r="B1149" s="11">
        <v>93.32</v>
      </c>
      <c r="C1149" s="4">
        <v>2.74</v>
      </c>
      <c r="D1149" s="11">
        <v>5.24</v>
      </c>
      <c r="E1149" s="11">
        <v>31.8</v>
      </c>
      <c r="F1149" s="4">
        <f t="shared" si="242"/>
        <v>1966.0416666665803</v>
      </c>
      <c r="G1149" s="22">
        <v>4.6100000000000003</v>
      </c>
      <c r="H1149" s="4">
        <f t="shared" si="239"/>
        <v>894.16993710691827</v>
      </c>
      <c r="I1149" s="4">
        <f t="shared" si="240"/>
        <v>26.254025157232707</v>
      </c>
      <c r="J1149" s="33">
        <f t="shared" si="243"/>
        <v>115872.10403260274</v>
      </c>
      <c r="K1149" s="4">
        <f t="shared" si="244"/>
        <v>50.208427672955985</v>
      </c>
      <c r="L1149" s="33">
        <f t="shared" si="241"/>
        <v>6506.3204578958257</v>
      </c>
      <c r="M1149" s="15">
        <f t="shared" si="233"/>
        <v>24.058483388421742</v>
      </c>
      <c r="N1149" s="6"/>
      <c r="O1149" s="7">
        <f t="shared" si="234"/>
        <v>27.923438274605257</v>
      </c>
      <c r="P1149" s="7"/>
      <c r="Q1149" s="46">
        <f t="shared" si="235"/>
        <v>1.2718973089050019E-2</v>
      </c>
      <c r="R1149" s="22">
        <f t="shared" si="245"/>
        <v>0.98653380384444578</v>
      </c>
      <c r="S1149" s="22">
        <f t="shared" si="246"/>
        <v>12.165122663630404</v>
      </c>
      <c r="T1149" s="39">
        <f t="shared" si="236"/>
        <v>-1.7734160790136788E-2</v>
      </c>
      <c r="U1149" s="39">
        <f t="shared" si="237"/>
        <v>-1.5172325342341475E-2</v>
      </c>
      <c r="V1149" s="39">
        <f t="shared" si="238"/>
        <v>-2.5618354477953131E-3</v>
      </c>
      <c r="Y1149" s="37"/>
      <c r="Z1149" s="37"/>
    </row>
    <row r="1150" spans="1:26">
      <c r="A1150" s="1">
        <v>1966.02</v>
      </c>
      <c r="B1150" s="11">
        <v>92.69</v>
      </c>
      <c r="C1150" s="4">
        <v>2.76</v>
      </c>
      <c r="D1150" s="11">
        <v>5.29</v>
      </c>
      <c r="E1150" s="11">
        <v>32</v>
      </c>
      <c r="F1150" s="4">
        <f t="shared" si="242"/>
        <v>1966.1249999999136</v>
      </c>
      <c r="G1150" s="22">
        <v>4.83</v>
      </c>
      <c r="H1150" s="4">
        <f t="shared" si="239"/>
        <v>882.58259375000011</v>
      </c>
      <c r="I1150" s="4">
        <f t="shared" si="240"/>
        <v>26.280375000000003</v>
      </c>
      <c r="J1150" s="33">
        <f t="shared" si="243"/>
        <v>114654.34185911395</v>
      </c>
      <c r="K1150" s="4">
        <f t="shared" si="244"/>
        <v>50.370718750000009</v>
      </c>
      <c r="L1150" s="33">
        <f t="shared" si="241"/>
        <v>6543.5480465499277</v>
      </c>
      <c r="M1150" s="15">
        <f t="shared" si="233"/>
        <v>23.700027145579405</v>
      </c>
      <c r="N1150" s="6"/>
      <c r="O1150" s="7">
        <f t="shared" si="234"/>
        <v>27.482994403460857</v>
      </c>
      <c r="P1150" s="7"/>
      <c r="Q1150" s="46">
        <f t="shared" si="235"/>
        <v>1.1785616374618862E-2</v>
      </c>
      <c r="R1150" s="22">
        <f t="shared" si="245"/>
        <v>1.000883883641557</v>
      </c>
      <c r="S1150" s="22">
        <f t="shared" si="246"/>
        <v>11.92629658098817</v>
      </c>
      <c r="T1150" s="39">
        <f t="shared" si="236"/>
        <v>-1.3016897705553254E-2</v>
      </c>
      <c r="U1150" s="39">
        <f t="shared" si="237"/>
        <v>-1.3276141473607006E-2</v>
      </c>
      <c r="V1150" s="39">
        <f t="shared" si="238"/>
        <v>2.5924376805375182E-4</v>
      </c>
      <c r="Y1150" s="37"/>
      <c r="Z1150" s="37"/>
    </row>
    <row r="1151" spans="1:26">
      <c r="A1151" s="1">
        <v>1966.03</v>
      </c>
      <c r="B1151" s="11">
        <v>88.88</v>
      </c>
      <c r="C1151" s="4">
        <v>2.78</v>
      </c>
      <c r="D1151" s="11">
        <v>5.34</v>
      </c>
      <c r="E1151" s="11">
        <v>32.1</v>
      </c>
      <c r="F1151" s="4">
        <f t="shared" si="242"/>
        <v>1966.2083333332469</v>
      </c>
      <c r="G1151" s="22">
        <v>4.87</v>
      </c>
      <c r="H1151" s="4">
        <f t="shared" si="239"/>
        <v>843.66778816199383</v>
      </c>
      <c r="I1151" s="4">
        <f t="shared" si="240"/>
        <v>26.388348909657321</v>
      </c>
      <c r="J1151" s="33">
        <f t="shared" si="243"/>
        <v>109884.67698960124</v>
      </c>
      <c r="K1151" s="4">
        <f t="shared" si="244"/>
        <v>50.688411214953277</v>
      </c>
      <c r="L1151" s="33">
        <f t="shared" si="241"/>
        <v>6601.9821683671316</v>
      </c>
      <c r="M1151" s="15">
        <f t="shared" si="233"/>
        <v>22.611112582289994</v>
      </c>
      <c r="N1151" s="6"/>
      <c r="O1151" s="7">
        <f t="shared" si="234"/>
        <v>26.20030075974519</v>
      </c>
      <c r="P1151" s="7"/>
      <c r="Q1151" s="46">
        <f t="shared" si="235"/>
        <v>1.3735257908352588E-2</v>
      </c>
      <c r="R1151" s="22">
        <f t="shared" si="245"/>
        <v>1.013533726193486</v>
      </c>
      <c r="S1151" s="22">
        <f t="shared" si="246"/>
        <v>11.899651628102642</v>
      </c>
      <c r="T1151" s="39">
        <f t="shared" si="236"/>
        <v>-8.199088693369716E-3</v>
      </c>
      <c r="U1151" s="39">
        <f t="shared" si="237"/>
        <v>-1.2187341948056374E-2</v>
      </c>
      <c r="V1151" s="39">
        <f t="shared" si="238"/>
        <v>3.9882532546866578E-3</v>
      </c>
      <c r="Y1151" s="37"/>
      <c r="Z1151" s="37"/>
    </row>
    <row r="1152" spans="1:26">
      <c r="A1152" s="1">
        <v>1966.04</v>
      </c>
      <c r="B1152" s="11">
        <v>91.6</v>
      </c>
      <c r="C1152" s="4">
        <v>2.7966700000000002</v>
      </c>
      <c r="D1152" s="11">
        <v>5.38</v>
      </c>
      <c r="E1152" s="11">
        <v>32.299999999999997</v>
      </c>
      <c r="F1152" s="4">
        <f t="shared" si="242"/>
        <v>1966.2916666665801</v>
      </c>
      <c r="G1152" s="22">
        <v>4.75</v>
      </c>
      <c r="H1152" s="4">
        <f t="shared" si="239"/>
        <v>864.10278637770921</v>
      </c>
      <c r="I1152" s="4">
        <f t="shared" si="240"/>
        <v>26.382208947368429</v>
      </c>
      <c r="J1152" s="33">
        <f t="shared" si="243"/>
        <v>112832.61051132518</v>
      </c>
      <c r="K1152" s="4">
        <f t="shared" si="244"/>
        <v>50.751888544891656</v>
      </c>
      <c r="L1152" s="33">
        <f t="shared" si="241"/>
        <v>6627.0681719533786</v>
      </c>
      <c r="M1152" s="15">
        <f t="shared" si="233"/>
        <v>23.113696462615827</v>
      </c>
      <c r="N1152" s="6"/>
      <c r="O1152" s="7">
        <f t="shared" si="234"/>
        <v>26.760408948311394</v>
      </c>
      <c r="P1152" s="7"/>
      <c r="Q1152" s="46">
        <f t="shared" si="235"/>
        <v>1.4226847363845711E-2</v>
      </c>
      <c r="R1152" s="22">
        <f t="shared" si="245"/>
        <v>1.0015927472648041</v>
      </c>
      <c r="S1152" s="22">
        <f t="shared" si="246"/>
        <v>11.986019008874047</v>
      </c>
      <c r="T1152" s="39">
        <f t="shared" si="236"/>
        <v>-1.0094733642359022E-2</v>
      </c>
      <c r="U1152" s="39">
        <f t="shared" si="237"/>
        <v>-1.1464986718927594E-2</v>
      </c>
      <c r="V1152" s="39">
        <f t="shared" si="238"/>
        <v>1.3702530765685728E-3</v>
      </c>
      <c r="Y1152" s="37"/>
      <c r="Z1152" s="37"/>
    </row>
    <row r="1153" spans="1:26">
      <c r="A1153" s="1">
        <v>1966.05</v>
      </c>
      <c r="B1153" s="11">
        <v>86.78</v>
      </c>
      <c r="C1153" s="4">
        <v>2.8133300000000001</v>
      </c>
      <c r="D1153" s="11">
        <v>5.42</v>
      </c>
      <c r="E1153" s="11">
        <v>32.299999999999997</v>
      </c>
      <c r="F1153" s="4">
        <f t="shared" si="242"/>
        <v>1966.3749999999134</v>
      </c>
      <c r="G1153" s="22">
        <v>4.78</v>
      </c>
      <c r="H1153" s="4">
        <f t="shared" si="239"/>
        <v>818.63362229102188</v>
      </c>
      <c r="I1153" s="4">
        <f t="shared" si="240"/>
        <v>26.539370000000009</v>
      </c>
      <c r="J1153" s="33">
        <f t="shared" si="243"/>
        <v>107184.13632660428</v>
      </c>
      <c r="K1153" s="4">
        <f t="shared" si="244"/>
        <v>51.129226006191963</v>
      </c>
      <c r="L1153" s="33">
        <f t="shared" si="241"/>
        <v>6694.3768021455999</v>
      </c>
      <c r="M1153" s="15">
        <f t="shared" ref="M1153:M1216" si="247">H1153/AVERAGE(K1033:K1152)</f>
        <v>21.852177976763098</v>
      </c>
      <c r="N1153" s="6"/>
      <c r="O1153" s="7">
        <f t="shared" ref="O1153:O1216" si="248">J1153/AVERAGE(L1033:L1152)</f>
        <v>25.283601610272147</v>
      </c>
      <c r="P1153" s="7"/>
      <c r="Q1153" s="46">
        <f t="shared" ref="Q1153:Q1216" si="249">1/M1153-(G1153/100-(((E1153/E1033)^(1/10))-1))</f>
        <v>1.6046646835389027E-2</v>
      </c>
      <c r="R1153" s="22">
        <f t="shared" si="245"/>
        <v>1.0016210031287147</v>
      </c>
      <c r="S1153" s="22">
        <f t="shared" si="246"/>
        <v>12.005109707866321</v>
      </c>
      <c r="T1153" s="39">
        <f t="shared" si="236"/>
        <v>-6.0843084754333976E-3</v>
      </c>
      <c r="U1153" s="39">
        <f t="shared" si="237"/>
        <v>-1.4018900137595436E-2</v>
      </c>
      <c r="V1153" s="39">
        <f t="shared" si="238"/>
        <v>7.9345916621620383E-3</v>
      </c>
      <c r="Y1153" s="37"/>
      <c r="Z1153" s="37"/>
    </row>
    <row r="1154" spans="1:26">
      <c r="A1154" s="1">
        <v>1966.06</v>
      </c>
      <c r="B1154" s="11">
        <v>86.06</v>
      </c>
      <c r="C1154" s="4">
        <v>2.83</v>
      </c>
      <c r="D1154" s="11">
        <v>5.46</v>
      </c>
      <c r="E1154" s="11">
        <v>32.4</v>
      </c>
      <c r="F1154" s="4">
        <f t="shared" si="242"/>
        <v>1966.4583333332466</v>
      </c>
      <c r="G1154" s="22">
        <v>4.8099999999999996</v>
      </c>
      <c r="H1154" s="4">
        <f t="shared" si="239"/>
        <v>809.33586419753101</v>
      </c>
      <c r="I1154" s="4">
        <f t="shared" si="240"/>
        <v>26.614228395061733</v>
      </c>
      <c r="J1154" s="33">
        <f t="shared" si="243"/>
        <v>106257.1604976323</v>
      </c>
      <c r="K1154" s="4">
        <f t="shared" si="244"/>
        <v>51.347592592592605</v>
      </c>
      <c r="L1154" s="33">
        <f t="shared" si="241"/>
        <v>6741.3908472818075</v>
      </c>
      <c r="M1154" s="15">
        <f t="shared" si="247"/>
        <v>21.555253383226248</v>
      </c>
      <c r="N1154" s="6"/>
      <c r="O1154" s="7">
        <f t="shared" si="248"/>
        <v>24.925488570872414</v>
      </c>
      <c r="P1154" s="7"/>
      <c r="Q1154" s="46">
        <f t="shared" si="249"/>
        <v>1.594046667277358E-2</v>
      </c>
      <c r="R1154" s="22">
        <f t="shared" si="245"/>
        <v>0.98763033601551209</v>
      </c>
      <c r="S1154" s="22">
        <f t="shared" si="246"/>
        <v>11.987457157805732</v>
      </c>
      <c r="T1154" s="39">
        <f t="shared" ref="T1154:T1217" si="250">(($J1274/$J1154)^(1/10)-1)</f>
        <v>-4.853584375537956E-3</v>
      </c>
      <c r="U1154" s="39">
        <f t="shared" ref="U1154:U1217" si="251">(($S1274/$S1154)^(1/10)-1)</f>
        <v>-1.3479928932099705E-2</v>
      </c>
      <c r="V1154" s="39">
        <f t="shared" ref="V1154:V1217" si="252">T1154-U1154</f>
        <v>8.6263445565617491E-3</v>
      </c>
      <c r="Y1154" s="37"/>
      <c r="Z1154" s="37"/>
    </row>
    <row r="1155" spans="1:26">
      <c r="A1155" s="1">
        <v>1966.07</v>
      </c>
      <c r="B1155" s="11">
        <v>85.84</v>
      </c>
      <c r="C1155" s="4">
        <v>2.85</v>
      </c>
      <c r="D1155" s="11">
        <v>5.4766700000000004</v>
      </c>
      <c r="E1155" s="11">
        <v>32.5</v>
      </c>
      <c r="F1155" s="4">
        <f t="shared" si="242"/>
        <v>1966.5416666665799</v>
      </c>
      <c r="G1155" s="22">
        <v>5.0199999999999996</v>
      </c>
      <c r="H1155" s="4">
        <f t="shared" si="239"/>
        <v>804.78301538461551</v>
      </c>
      <c r="I1155" s="4">
        <f t="shared" si="240"/>
        <v>26.719846153846159</v>
      </c>
      <c r="J1155" s="33">
        <f t="shared" si="243"/>
        <v>105951.75592721078</v>
      </c>
      <c r="K1155" s="4">
        <f t="shared" si="244"/>
        <v>51.34588766153847</v>
      </c>
      <c r="L1155" s="33">
        <f t="shared" si="241"/>
        <v>6759.8183030507616</v>
      </c>
      <c r="M1155" s="15">
        <f t="shared" si="247"/>
        <v>21.381702007433415</v>
      </c>
      <c r="N1155" s="6"/>
      <c r="O1155" s="7">
        <f t="shared" si="248"/>
        <v>24.711793345102823</v>
      </c>
      <c r="P1155" s="7"/>
      <c r="Q1155" s="46">
        <f t="shared" si="249"/>
        <v>1.3785189143865235E-2</v>
      </c>
      <c r="R1155" s="22">
        <f t="shared" si="245"/>
        <v>0.98872696127512882</v>
      </c>
      <c r="S1155" s="22">
        <f t="shared" si="246"/>
        <v>11.80274810584066</v>
      </c>
      <c r="T1155" s="39">
        <f t="shared" si="250"/>
        <v>-2.4684475548129026E-3</v>
      </c>
      <c r="U1155" s="39">
        <f t="shared" si="251"/>
        <v>-1.1619750356131608E-2</v>
      </c>
      <c r="V1155" s="39">
        <f t="shared" si="252"/>
        <v>9.1513028013187059E-3</v>
      </c>
      <c r="Y1155" s="37"/>
      <c r="Z1155" s="37"/>
    </row>
    <row r="1156" spans="1:26">
      <c r="A1156" s="1">
        <v>1966.08</v>
      </c>
      <c r="B1156" s="11">
        <v>80.650000000000006</v>
      </c>
      <c r="C1156" s="4">
        <v>2.87</v>
      </c>
      <c r="D1156" s="11">
        <v>5.4933300000000003</v>
      </c>
      <c r="E1156" s="11">
        <v>32.700000000000003</v>
      </c>
      <c r="F1156" s="4">
        <f t="shared" si="242"/>
        <v>1966.6249999999131</v>
      </c>
      <c r="G1156" s="22">
        <v>5.22</v>
      </c>
      <c r="H1156" s="4">
        <f t="shared" si="239"/>
        <v>751.50015290519889</v>
      </c>
      <c r="I1156" s="4">
        <f t="shared" si="240"/>
        <v>26.742782874617738</v>
      </c>
      <c r="J1156" s="33">
        <f t="shared" si="243"/>
        <v>99230.326253886597</v>
      </c>
      <c r="K1156" s="4">
        <f t="shared" si="244"/>
        <v>51.187084128440368</v>
      </c>
      <c r="L1156" s="33">
        <f t="shared" si="241"/>
        <v>6758.8955749567613</v>
      </c>
      <c r="M1156" s="15">
        <f t="shared" si="247"/>
        <v>19.913903864009811</v>
      </c>
      <c r="N1156" s="6"/>
      <c r="O1156" s="7">
        <f t="shared" si="248"/>
        <v>23.008866665632208</v>
      </c>
      <c r="P1156" s="7"/>
      <c r="Q1156" s="46">
        <f t="shared" si="249"/>
        <v>1.6228873124906548E-2</v>
      </c>
      <c r="R1156" s="22">
        <f t="shared" si="245"/>
        <v>1.0074469142354381</v>
      </c>
      <c r="S1156" s="22">
        <f t="shared" si="246"/>
        <v>11.598320986390446</v>
      </c>
      <c r="T1156" s="39">
        <f t="shared" si="250"/>
        <v>3.003215732589215E-3</v>
      </c>
      <c r="U1156" s="39">
        <f t="shared" si="251"/>
        <v>-9.3597095052878609E-3</v>
      </c>
      <c r="V1156" s="39">
        <f t="shared" si="252"/>
        <v>1.2362925237877076E-2</v>
      </c>
      <c r="Y1156" s="37"/>
      <c r="Z1156" s="37"/>
    </row>
    <row r="1157" spans="1:26">
      <c r="A1157" s="1">
        <v>1966.09</v>
      </c>
      <c r="B1157" s="11">
        <v>77.81</v>
      </c>
      <c r="C1157" s="4">
        <v>2.89</v>
      </c>
      <c r="D1157" s="11">
        <v>5.51</v>
      </c>
      <c r="E1157" s="11">
        <v>32.700000000000003</v>
      </c>
      <c r="F1157" s="4">
        <f t="shared" si="242"/>
        <v>1966.7083333332464</v>
      </c>
      <c r="G1157" s="22">
        <v>5.18</v>
      </c>
      <c r="H1157" s="4">
        <f t="shared" si="239"/>
        <v>725.03691131498488</v>
      </c>
      <c r="I1157" s="4">
        <f t="shared" si="240"/>
        <v>26.929143730886853</v>
      </c>
      <c r="J1157" s="33">
        <f t="shared" si="243"/>
        <v>96032.357793606876</v>
      </c>
      <c r="K1157" s="4">
        <f t="shared" si="244"/>
        <v>51.342415902140672</v>
      </c>
      <c r="L1157" s="33">
        <f t="shared" si="241"/>
        <v>6800.3893001256101</v>
      </c>
      <c r="M1157" s="15">
        <f t="shared" si="247"/>
        <v>19.16167625061501</v>
      </c>
      <c r="N1157" s="6"/>
      <c r="O1157" s="7">
        <f t="shared" si="248"/>
        <v>22.136998500688101</v>
      </c>
      <c r="P1157" s="7"/>
      <c r="Q1157" s="46">
        <f t="shared" si="249"/>
        <v>1.8227981090812216E-2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c r="A1158" s="1">
        <v>1966.1</v>
      </c>
      <c r="B1158" s="11">
        <v>77.13</v>
      </c>
      <c r="C1158" s="4">
        <v>2.8833299999999999</v>
      </c>
      <c r="D1158" s="11">
        <v>5.5233299999999996</v>
      </c>
      <c r="E1158" s="11">
        <v>32.9</v>
      </c>
      <c r="F1158" s="4">
        <f t="shared" si="242"/>
        <v>1966.7916666665797</v>
      </c>
      <c r="G1158" s="22">
        <v>5.01</v>
      </c>
      <c r="H1158" s="4">
        <f t="shared" si="239"/>
        <v>714.33164133738615</v>
      </c>
      <c r="I1158" s="4">
        <f t="shared" si="240"/>
        <v>26.70366720364742</v>
      </c>
      <c r="J1158" s="33">
        <f t="shared" si="243"/>
        <v>94909.172255810685</v>
      </c>
      <c r="K1158" s="4">
        <f t="shared" si="244"/>
        <v>51.153758389057757</v>
      </c>
      <c r="L1158" s="33">
        <f t="shared" si="241"/>
        <v>6796.5082120535053</v>
      </c>
      <c r="M1158" s="15">
        <f t="shared" si="247"/>
        <v>18.825409371315676</v>
      </c>
      <c r="N1158" s="6"/>
      <c r="O1158" s="7">
        <f t="shared" si="248"/>
        <v>21.746931566579892</v>
      </c>
      <c r="P1158" s="7"/>
      <c r="Q1158" s="46">
        <f t="shared" si="249"/>
        <v>2.1110043424481043E-2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c r="A1159" s="1">
        <v>1966.11</v>
      </c>
      <c r="B1159" s="11">
        <v>80.989999999999995</v>
      </c>
      <c r="C1159" s="4">
        <v>2.8766699999999998</v>
      </c>
      <c r="D1159" s="11">
        <v>5.53667</v>
      </c>
      <c r="E1159" s="11">
        <v>32.9</v>
      </c>
      <c r="F1159" s="4">
        <f t="shared" si="242"/>
        <v>1966.8749999999129</v>
      </c>
      <c r="G1159" s="22">
        <v>5.16</v>
      </c>
      <c r="H1159" s="4">
        <f t="shared" si="239"/>
        <v>750.08063829787238</v>
      </c>
      <c r="I1159" s="4">
        <f t="shared" si="240"/>
        <v>26.641986291793316</v>
      </c>
      <c r="J1159" s="33">
        <f t="shared" si="243"/>
        <v>99953.918385118624</v>
      </c>
      <c r="K1159" s="4">
        <f t="shared" si="244"/>
        <v>51.277305440729492</v>
      </c>
      <c r="L1159" s="33">
        <f t="shared" si="241"/>
        <v>6833.0887925093812</v>
      </c>
      <c r="M1159" s="15">
        <f t="shared" si="247"/>
        <v>19.711251211928964</v>
      </c>
      <c r="N1159" s="6"/>
      <c r="O1159" s="7">
        <f t="shared" si="248"/>
        <v>22.765719180291434</v>
      </c>
      <c r="P1159" s="7"/>
      <c r="Q1159" s="46">
        <f t="shared" si="249"/>
        <v>1.7222795263778019E-2</v>
      </c>
      <c r="R1159" s="22">
        <f t="shared" si="245"/>
        <v>1.0294635264998171</v>
      </c>
      <c r="S1159" s="22">
        <f t="shared" si="246"/>
        <v>11.729810783281673</v>
      </c>
      <c r="T1159" s="39">
        <f t="shared" si="250"/>
        <v>1.2934079183080094E-4</v>
      </c>
      <c r="U1159" s="39">
        <f t="shared" si="251"/>
        <v>-6.3407983623332553E-3</v>
      </c>
      <c r="V1159" s="39">
        <f t="shared" si="252"/>
        <v>6.4701391541640563E-3</v>
      </c>
      <c r="Y1159" s="37"/>
      <c r="Z1159" s="37"/>
    </row>
    <row r="1160" spans="1:26">
      <c r="A1160" s="1">
        <v>1966.12</v>
      </c>
      <c r="B1160" s="11">
        <v>81.33</v>
      </c>
      <c r="C1160" s="4">
        <v>2.87</v>
      </c>
      <c r="D1160" s="11">
        <v>5.55</v>
      </c>
      <c r="E1160" s="11">
        <v>32.9</v>
      </c>
      <c r="F1160" s="4">
        <f t="shared" si="242"/>
        <v>1966.9583333332462</v>
      </c>
      <c r="G1160" s="22">
        <v>4.84</v>
      </c>
      <c r="H1160" s="4">
        <f t="shared" si="239"/>
        <v>753.22951367781172</v>
      </c>
      <c r="I1160" s="4">
        <f t="shared" si="240"/>
        <v>26.580212765957452</v>
      </c>
      <c r="J1160" s="33">
        <f t="shared" si="243"/>
        <v>100668.69771258353</v>
      </c>
      <c r="K1160" s="4">
        <f t="shared" si="244"/>
        <v>51.400759878419464</v>
      </c>
      <c r="L1160" s="33">
        <f t="shared" si="241"/>
        <v>6869.6824333559389</v>
      </c>
      <c r="M1160" s="15">
        <f t="shared" si="247"/>
        <v>19.736473752791969</v>
      </c>
      <c r="N1160" s="6"/>
      <c r="O1160" s="7">
        <f t="shared" si="248"/>
        <v>22.790219081135159</v>
      </c>
      <c r="P1160" s="7"/>
      <c r="Q1160" s="46">
        <f t="shared" si="249"/>
        <v>1.9988484803566055E-2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c r="A1161" s="1">
        <v>1967.01</v>
      </c>
      <c r="B1161" s="11">
        <v>84.45</v>
      </c>
      <c r="C1161" s="4">
        <v>2.88</v>
      </c>
      <c r="D1161" s="11">
        <v>5.5166700000000004</v>
      </c>
      <c r="E1161" s="11">
        <v>32.9</v>
      </c>
      <c r="F1161" s="4">
        <f t="shared" si="242"/>
        <v>1967.0416666665794</v>
      </c>
      <c r="G1161" s="22">
        <v>4.58</v>
      </c>
      <c r="H1161" s="4">
        <f t="shared" si="239"/>
        <v>782.12507598784214</v>
      </c>
      <c r="I1161" s="4">
        <f t="shared" si="240"/>
        <v>26.672826747720368</v>
      </c>
      <c r="J1161" s="33">
        <f t="shared" si="243"/>
        <v>104827.64059115578</v>
      </c>
      <c r="K1161" s="4">
        <f t="shared" si="244"/>
        <v>51.092077477203667</v>
      </c>
      <c r="L1161" s="33">
        <f t="shared" si="241"/>
        <v>6847.8330375371397</v>
      </c>
      <c r="M1161" s="15">
        <f t="shared" si="247"/>
        <v>20.432242125384281</v>
      </c>
      <c r="N1161" s="6"/>
      <c r="O1161" s="7">
        <f t="shared" si="248"/>
        <v>23.586985839267911</v>
      </c>
      <c r="P1161" s="7"/>
      <c r="Q1161" s="46">
        <f t="shared" si="249"/>
        <v>2.0863127305986433E-2</v>
      </c>
      <c r="R1161" s="22">
        <f t="shared" si="245"/>
        <v>0.99984673348798547</v>
      </c>
      <c r="S1161" s="22">
        <f t="shared" si="246"/>
        <v>12.373972032651938</v>
      </c>
      <c r="T1161" s="39">
        <f t="shared" si="250"/>
        <v>-2.3003099633072122E-3</v>
      </c>
      <c r="U1161" s="39">
        <f t="shared" si="251"/>
        <v>-1.0797432825817355E-2</v>
      </c>
      <c r="V1161" s="39">
        <f t="shared" si="252"/>
        <v>8.4971228625101425E-3</v>
      </c>
      <c r="Y1161" s="37"/>
      <c r="Z1161" s="37"/>
    </row>
    <row r="1162" spans="1:26">
      <c r="A1162" s="1">
        <v>1967.02</v>
      </c>
      <c r="B1162" s="11">
        <v>87.36</v>
      </c>
      <c r="C1162" s="4">
        <v>2.89</v>
      </c>
      <c r="D1162" s="11">
        <v>5.4833299999999996</v>
      </c>
      <c r="E1162" s="11">
        <v>32.9</v>
      </c>
      <c r="F1162" s="4">
        <f t="shared" si="242"/>
        <v>1967.1249999999127</v>
      </c>
      <c r="G1162" s="22">
        <v>4.63</v>
      </c>
      <c r="H1162" s="4">
        <f t="shared" ref="H1162:H1225" si="253">B1162*$E$1839/E1162</f>
        <v>809.07574468085124</v>
      </c>
      <c r="I1162" s="4">
        <f t="shared" ref="I1162:I1225" si="254">C1162*$E$1839/E1162</f>
        <v>26.765440729483291</v>
      </c>
      <c r="J1162" s="33">
        <f t="shared" si="243"/>
        <v>108738.76461992192</v>
      </c>
      <c r="K1162" s="4">
        <f t="shared" si="244"/>
        <v>50.783302462006084</v>
      </c>
      <c r="L1162" s="33">
        <f t="shared" ref="L1162:L1225" si="255">K1162*(J1162/H1162)</f>
        <v>6825.212113133658</v>
      </c>
      <c r="M1162" s="15">
        <f t="shared" si="247"/>
        <v>21.074443163678442</v>
      </c>
      <c r="N1162" s="6"/>
      <c r="O1162" s="7">
        <f t="shared" si="248"/>
        <v>24.320019544824323</v>
      </c>
      <c r="P1162" s="7"/>
      <c r="Q1162" s="46">
        <f t="shared" si="249"/>
        <v>1.8503704565098977E-2</v>
      </c>
      <c r="R1162" s="22">
        <f t="shared" si="245"/>
        <v>1.0110339143296996</v>
      </c>
      <c r="S1162" s="22">
        <f t="shared" si="246"/>
        <v>12.372075517118729</v>
      </c>
      <c r="T1162" s="39">
        <f t="shared" si="250"/>
        <v>-9.3358805231843478E-3</v>
      </c>
      <c r="U1162" s="39">
        <f t="shared" si="251"/>
        <v>-1.2447113464996162E-2</v>
      </c>
      <c r="V1162" s="39">
        <f t="shared" si="252"/>
        <v>3.1112329418118145E-3</v>
      </c>
      <c r="Y1162" s="37"/>
      <c r="Z1162" s="37"/>
    </row>
    <row r="1163" spans="1:26">
      <c r="A1163" s="1">
        <v>1967.03</v>
      </c>
      <c r="B1163" s="11">
        <v>89.42</v>
      </c>
      <c r="C1163" s="4">
        <v>2.9</v>
      </c>
      <c r="D1163" s="11">
        <v>5.45</v>
      </c>
      <c r="E1163" s="11">
        <v>33</v>
      </c>
      <c r="F1163" s="4">
        <f t="shared" ref="F1163:F1226" si="256">F1162+1/12</f>
        <v>1967.2083333332459</v>
      </c>
      <c r="G1163" s="22">
        <v>4.54</v>
      </c>
      <c r="H1163" s="4">
        <f t="shared" si="253"/>
        <v>825.64466666666681</v>
      </c>
      <c r="I1163" s="4">
        <f t="shared" si="254"/>
        <v>26.776666666666671</v>
      </c>
      <c r="J1163" s="33">
        <f t="shared" ref="J1163:J1226" si="257">J1162*((H1163+(I1163/12))/H1162)</f>
        <v>111265.50280534639</v>
      </c>
      <c r="K1163" s="4">
        <f t="shared" ref="K1163:K1226" si="258">D1163*$E$1839/E1163</f>
        <v>50.321666666666673</v>
      </c>
      <c r="L1163" s="33">
        <f t="shared" si="255"/>
        <v>6781.4469949579261</v>
      </c>
      <c r="M1163" s="15">
        <f t="shared" si="247"/>
        <v>21.443898602019104</v>
      </c>
      <c r="N1163" s="6"/>
      <c r="O1163" s="7">
        <f t="shared" si="248"/>
        <v>24.737345583070859</v>
      </c>
      <c r="P1163" s="7"/>
      <c r="Q1163" s="46">
        <f t="shared" si="249"/>
        <v>1.85283217665798E-2</v>
      </c>
      <c r="R1163" s="22">
        <f t="shared" ref="R1163:R1226" si="259">((G1163/G1164+G1163/1200+((1+G1164/1200)^(-119))*(1-G1163/G1164)))</f>
        <v>0.99980607830898216</v>
      </c>
      <c r="S1163" s="22">
        <f t="shared" ref="S1163:S1226" si="260">S1162*R1162*E1162/E1163</f>
        <v>12.470683126520477</v>
      </c>
      <c r="T1163" s="39">
        <f t="shared" si="250"/>
        <v>-1.2325121447545717E-2</v>
      </c>
      <c r="U1163" s="39">
        <f t="shared" si="251"/>
        <v>-1.3771681759980003E-2</v>
      </c>
      <c r="V1163" s="39">
        <f t="shared" si="252"/>
        <v>1.4465603124342863E-3</v>
      </c>
      <c r="Y1163" s="37"/>
      <c r="Z1163" s="37"/>
    </row>
    <row r="1164" spans="1:26">
      <c r="A1164" s="1">
        <v>1967.04</v>
      </c>
      <c r="B1164" s="11">
        <v>90.96</v>
      </c>
      <c r="C1164" s="4">
        <v>2.9</v>
      </c>
      <c r="D1164" s="11">
        <v>5.41</v>
      </c>
      <c r="E1164" s="11">
        <v>33.1</v>
      </c>
      <c r="F1164" s="4">
        <f t="shared" si="256"/>
        <v>1967.2916666665792</v>
      </c>
      <c r="G1164" s="22">
        <v>4.59</v>
      </c>
      <c r="H1164" s="4">
        <f t="shared" si="253"/>
        <v>837.32664652567985</v>
      </c>
      <c r="I1164" s="4">
        <f t="shared" si="254"/>
        <v>26.695770392749246</v>
      </c>
      <c r="J1164" s="33">
        <f t="shared" si="257"/>
        <v>113139.58732564705</v>
      </c>
      <c r="K1164" s="4">
        <f t="shared" si="258"/>
        <v>49.801419939577045</v>
      </c>
      <c r="L1164" s="33">
        <f t="shared" si="255"/>
        <v>6729.1685073851204</v>
      </c>
      <c r="M1164" s="15">
        <f t="shared" si="247"/>
        <v>21.686025566746245</v>
      </c>
      <c r="N1164" s="6"/>
      <c r="O1164" s="7">
        <f t="shared" si="248"/>
        <v>25.007294802946525</v>
      </c>
      <c r="P1164" s="7"/>
      <c r="Q1164" s="46">
        <f t="shared" si="249"/>
        <v>1.7450185317673492E-2</v>
      </c>
      <c r="R1164" s="22">
        <f t="shared" si="259"/>
        <v>0.98338901038643711</v>
      </c>
      <c r="S1164" s="22">
        <f t="shared" si="260"/>
        <v>12.430596316872942</v>
      </c>
      <c r="T1164" s="39">
        <f t="shared" si="250"/>
        <v>-1.5975949325965022E-2</v>
      </c>
      <c r="U1164" s="39">
        <f t="shared" si="251"/>
        <v>-1.305060279982817E-2</v>
      </c>
      <c r="V1164" s="39">
        <f t="shared" si="252"/>
        <v>-2.9253465261368516E-3</v>
      </c>
      <c r="Y1164" s="37"/>
      <c r="Z1164" s="37"/>
    </row>
    <row r="1165" spans="1:26">
      <c r="A1165" s="1">
        <v>1967.05</v>
      </c>
      <c r="B1165" s="11">
        <v>92.59</v>
      </c>
      <c r="C1165" s="4">
        <v>2.9</v>
      </c>
      <c r="D1165" s="11">
        <v>5.37</v>
      </c>
      <c r="E1165" s="11">
        <v>33.200000000000003</v>
      </c>
      <c r="F1165" s="4">
        <f t="shared" si="256"/>
        <v>1967.3749999999125</v>
      </c>
      <c r="G1165" s="22">
        <v>4.8499999999999996</v>
      </c>
      <c r="H1165" s="4">
        <f t="shared" si="253"/>
        <v>849.76424698795188</v>
      </c>
      <c r="I1165" s="4">
        <f t="shared" si="254"/>
        <v>26.615361445783133</v>
      </c>
      <c r="J1165" s="33">
        <f t="shared" si="257"/>
        <v>115119.84505984317</v>
      </c>
      <c r="K1165" s="4">
        <f t="shared" si="258"/>
        <v>49.284307228915665</v>
      </c>
      <c r="L1165" s="33">
        <f t="shared" si="255"/>
        <v>6676.6774810601337</v>
      </c>
      <c r="M1165" s="15">
        <f t="shared" si="247"/>
        <v>21.9484773896584</v>
      </c>
      <c r="N1165" s="6"/>
      <c r="O1165" s="7">
        <f t="shared" si="248"/>
        <v>25.300129034292659</v>
      </c>
      <c r="P1165" s="7"/>
      <c r="Q1165" s="46">
        <f t="shared" si="249"/>
        <v>1.4241698664414569E-2</v>
      </c>
      <c r="R1165" s="22">
        <f t="shared" si="259"/>
        <v>0.99078328788557335</v>
      </c>
      <c r="S1165" s="22">
        <f t="shared" si="260"/>
        <v>12.187292196675735</v>
      </c>
      <c r="T1165" s="39">
        <f t="shared" si="250"/>
        <v>-1.8103709951358127E-2</v>
      </c>
      <c r="U1165" s="39">
        <f t="shared" si="251"/>
        <v>-1.1605898470410048E-2</v>
      </c>
      <c r="V1165" s="39">
        <f t="shared" si="252"/>
        <v>-6.4978114809480791E-3</v>
      </c>
      <c r="Y1165" s="37"/>
      <c r="Z1165" s="37"/>
    </row>
    <row r="1166" spans="1:26">
      <c r="A1166" s="1">
        <v>1967.06</v>
      </c>
      <c r="B1166" s="11">
        <v>91.43</v>
      </c>
      <c r="C1166" s="4">
        <v>2.9</v>
      </c>
      <c r="D1166" s="11">
        <v>5.33</v>
      </c>
      <c r="E1166" s="11">
        <v>33.299999999999997</v>
      </c>
      <c r="F1166" s="4">
        <f t="shared" si="256"/>
        <v>1967.4583333332457</v>
      </c>
      <c r="G1166" s="22">
        <v>5.0199999999999996</v>
      </c>
      <c r="H1166" s="4">
        <f t="shared" si="253"/>
        <v>836.59822822822844</v>
      </c>
      <c r="I1166" s="4">
        <f t="shared" si="254"/>
        <v>26.535435435435442</v>
      </c>
      <c r="J1166" s="33">
        <f t="shared" si="257"/>
        <v>113635.778026564</v>
      </c>
      <c r="K1166" s="4">
        <f t="shared" si="258"/>
        <v>48.770300300300306</v>
      </c>
      <c r="L1166" s="33">
        <f t="shared" si="255"/>
        <v>6624.507239216734</v>
      </c>
      <c r="M1166" s="15">
        <f t="shared" si="247"/>
        <v>21.552097609793485</v>
      </c>
      <c r="N1166" s="6"/>
      <c r="O1166" s="7">
        <f t="shared" si="248"/>
        <v>24.83520793471309</v>
      </c>
      <c r="P1166" s="7"/>
      <c r="Q1166" s="46">
        <f t="shared" si="249"/>
        <v>1.3322936774481063E-2</v>
      </c>
      <c r="R1166" s="22">
        <f t="shared" si="259"/>
        <v>0.99333424485123878</v>
      </c>
      <c r="S1166" s="22">
        <f t="shared" si="260"/>
        <v>12.038704275587987</v>
      </c>
      <c r="T1166" s="39">
        <f t="shared" si="250"/>
        <v>-1.6593517526992896E-2</v>
      </c>
      <c r="U1166" s="39">
        <f t="shared" si="251"/>
        <v>-9.1929769882308499E-3</v>
      </c>
      <c r="V1166" s="39">
        <f t="shared" si="252"/>
        <v>-7.400540538762046E-3</v>
      </c>
      <c r="Y1166" s="37"/>
      <c r="Z1166" s="37"/>
    </row>
    <row r="1167" spans="1:26">
      <c r="A1167" s="1">
        <v>1967.07</v>
      </c>
      <c r="B1167" s="11">
        <v>93.01</v>
      </c>
      <c r="C1167" s="4">
        <v>2.9066700000000001</v>
      </c>
      <c r="D1167" s="11">
        <v>5.32</v>
      </c>
      <c r="E1167" s="11">
        <v>33.4</v>
      </c>
      <c r="F1167" s="4">
        <f t="shared" si="256"/>
        <v>1967.541666666579</v>
      </c>
      <c r="G1167" s="22">
        <v>5.16</v>
      </c>
      <c r="H1167" s="4">
        <f t="shared" si="253"/>
        <v>848.50739520958098</v>
      </c>
      <c r="I1167" s="4">
        <f t="shared" si="254"/>
        <v>26.51683679640719</v>
      </c>
      <c r="J1167" s="33">
        <f t="shared" si="257"/>
        <v>115553.55948539608</v>
      </c>
      <c r="K1167" s="4">
        <f t="shared" si="258"/>
        <v>48.533053892215584</v>
      </c>
      <c r="L1167" s="33">
        <f t="shared" si="255"/>
        <v>6609.449913582489</v>
      </c>
      <c r="M1167" s="15">
        <f t="shared" si="247"/>
        <v>21.804196245666365</v>
      </c>
      <c r="N1167" s="6"/>
      <c r="O1167" s="7">
        <f t="shared" si="248"/>
        <v>25.117400694974108</v>
      </c>
      <c r="P1167" s="7"/>
      <c r="Q1167" s="46">
        <f t="shared" si="249"/>
        <v>1.0970175118491618E-2</v>
      </c>
      <c r="R1167" s="22">
        <f t="shared" si="259"/>
        <v>0.99505147492736934</v>
      </c>
      <c r="S1167" s="22">
        <f t="shared" si="260"/>
        <v>11.922653456445104</v>
      </c>
      <c r="T1167" s="39">
        <f t="shared" si="250"/>
        <v>-1.7466825169580535E-2</v>
      </c>
      <c r="U1167" s="39">
        <f t="shared" si="251"/>
        <v>-8.4690950527326336E-3</v>
      </c>
      <c r="V1167" s="39">
        <f t="shared" si="252"/>
        <v>-8.9977301168479018E-3</v>
      </c>
      <c r="Y1167" s="37"/>
      <c r="Z1167" s="37"/>
    </row>
    <row r="1168" spans="1:26">
      <c r="A1168" s="1">
        <v>1967.08</v>
      </c>
      <c r="B1168" s="11">
        <v>94.49</v>
      </c>
      <c r="C1168" s="4">
        <v>2.9133300000000002</v>
      </c>
      <c r="D1168" s="11">
        <v>5.31</v>
      </c>
      <c r="E1168" s="11">
        <v>33.5</v>
      </c>
      <c r="F1168" s="4">
        <f t="shared" si="256"/>
        <v>1967.6249999999122</v>
      </c>
      <c r="G1168" s="22">
        <v>5.28</v>
      </c>
      <c r="H1168" s="4">
        <f t="shared" si="253"/>
        <v>859.43591044776133</v>
      </c>
      <c r="I1168" s="4">
        <f t="shared" si="254"/>
        <v>26.498258238805978</v>
      </c>
      <c r="J1168" s="33">
        <f t="shared" si="257"/>
        <v>117342.57493676833</v>
      </c>
      <c r="K1168" s="4">
        <f t="shared" si="258"/>
        <v>48.297223880597016</v>
      </c>
      <c r="L1168" s="33">
        <f t="shared" si="255"/>
        <v>6594.2329655438652</v>
      </c>
      <c r="M1168" s="15">
        <f t="shared" si="247"/>
        <v>22.030627049126021</v>
      </c>
      <c r="N1168" s="6"/>
      <c r="O1168" s="7">
        <f t="shared" si="248"/>
        <v>25.369524753969287</v>
      </c>
      <c r="P1168" s="7"/>
      <c r="Q1168" s="46">
        <f t="shared" si="249"/>
        <v>9.6027920021897126E-3</v>
      </c>
      <c r="R1168" s="22">
        <f t="shared" si="259"/>
        <v>1.0028599810166616</v>
      </c>
      <c r="S1168" s="22">
        <f t="shared" si="260"/>
        <v>11.828240014624244</v>
      </c>
      <c r="T1168" s="39">
        <f t="shared" si="250"/>
        <v>-2.1350205562549629E-2</v>
      </c>
      <c r="U1168" s="39">
        <f t="shared" si="251"/>
        <v>-7.8862428294715903E-3</v>
      </c>
      <c r="V1168" s="39">
        <f t="shared" si="252"/>
        <v>-1.3463962733078039E-2</v>
      </c>
      <c r="Y1168" s="37"/>
      <c r="Z1168" s="37"/>
    </row>
    <row r="1169" spans="1:26">
      <c r="A1169" s="1">
        <v>1967.09</v>
      </c>
      <c r="B1169" s="11">
        <v>95.81</v>
      </c>
      <c r="C1169" s="4">
        <v>2.92</v>
      </c>
      <c r="D1169" s="11">
        <v>5.3</v>
      </c>
      <c r="E1169" s="11">
        <v>33.6</v>
      </c>
      <c r="F1169" s="4">
        <f t="shared" si="256"/>
        <v>1967.7083333332455</v>
      </c>
      <c r="G1169" s="22">
        <v>5.3</v>
      </c>
      <c r="H1169" s="4">
        <f t="shared" si="253"/>
        <v>868.84842261904771</v>
      </c>
      <c r="I1169" s="4">
        <f t="shared" si="254"/>
        <v>26.479880952380956</v>
      </c>
      <c r="J1169" s="33">
        <f t="shared" si="257"/>
        <v>118928.99130919224</v>
      </c>
      <c r="K1169" s="4">
        <f t="shared" si="258"/>
        <v>48.062797619047622</v>
      </c>
      <c r="L1169" s="33">
        <f t="shared" si="255"/>
        <v>6578.8921191808668</v>
      </c>
      <c r="M1169" s="15">
        <f t="shared" si="247"/>
        <v>22.21914548866479</v>
      </c>
      <c r="N1169" s="6"/>
      <c r="O1169" s="7">
        <f t="shared" si="248"/>
        <v>25.577428710702129</v>
      </c>
      <c r="P1169" s="7"/>
      <c r="Q1169" s="46">
        <f t="shared" si="249"/>
        <v>9.3208473238869313E-3</v>
      </c>
      <c r="R1169" s="22">
        <f t="shared" si="259"/>
        <v>0.99066932403217856</v>
      </c>
      <c r="S1169" s="22">
        <f t="shared" si="260"/>
        <v>11.826764781060733</v>
      </c>
      <c r="T1169" s="39">
        <f t="shared" si="250"/>
        <v>-2.4132878792964996E-2</v>
      </c>
      <c r="U1169" s="39">
        <f t="shared" si="251"/>
        <v>-7.1723420467514343E-3</v>
      </c>
      <c r="V1169" s="39">
        <f t="shared" si="252"/>
        <v>-1.6960536746213561E-2</v>
      </c>
      <c r="Y1169" s="37"/>
      <c r="Z1169" s="37"/>
    </row>
    <row r="1170" spans="1:26">
      <c r="A1170" s="1">
        <v>1967.1</v>
      </c>
      <c r="B1170" s="11">
        <v>95.66</v>
      </c>
      <c r="C1170" s="4">
        <v>2.92</v>
      </c>
      <c r="D1170" s="11">
        <v>5.31</v>
      </c>
      <c r="E1170" s="11">
        <v>33.700000000000003</v>
      </c>
      <c r="F1170" s="4">
        <f t="shared" si="256"/>
        <v>1967.7916666665787</v>
      </c>
      <c r="G1170" s="22">
        <v>5.48</v>
      </c>
      <c r="H1170" s="4">
        <f t="shared" si="253"/>
        <v>864.91400593471815</v>
      </c>
      <c r="I1170" s="4">
        <f t="shared" si="254"/>
        <v>26.401305637982198</v>
      </c>
      <c r="J1170" s="33">
        <f t="shared" si="257"/>
        <v>118691.59721195177</v>
      </c>
      <c r="K1170" s="4">
        <f t="shared" si="258"/>
        <v>48.01059347181009</v>
      </c>
      <c r="L1170" s="33">
        <f t="shared" si="255"/>
        <v>6588.4631109707707</v>
      </c>
      <c r="M1170" s="15">
        <f t="shared" si="247"/>
        <v>22.068199194183887</v>
      </c>
      <c r="N1170" s="6"/>
      <c r="O1170" s="7">
        <f t="shared" si="248"/>
        <v>25.39502305583051</v>
      </c>
      <c r="P1170" s="7"/>
      <c r="Q1170" s="46">
        <f t="shared" si="249"/>
        <v>8.1310570335601795E-3</v>
      </c>
      <c r="R1170" s="22">
        <f t="shared" si="259"/>
        <v>0.98419589994287426</v>
      </c>
      <c r="S1170" s="22">
        <f t="shared" si="260"/>
        <v>11.681646266775607</v>
      </c>
      <c r="T1170" s="39">
        <f t="shared" si="250"/>
        <v>-2.6416414101271268E-2</v>
      </c>
      <c r="U1170" s="39">
        <f t="shared" si="251"/>
        <v>-6.9106636236335728E-3</v>
      </c>
      <c r="V1170" s="39">
        <f t="shared" si="252"/>
        <v>-1.9505750477637696E-2</v>
      </c>
      <c r="Y1170" s="37"/>
      <c r="Z1170" s="37"/>
    </row>
    <row r="1171" spans="1:26">
      <c r="A1171" s="1">
        <v>1967.11</v>
      </c>
      <c r="B1171" s="11">
        <v>92.66</v>
      </c>
      <c r="C1171" s="4">
        <v>2.92</v>
      </c>
      <c r="D1171" s="11">
        <v>5.32</v>
      </c>
      <c r="E1171" s="11">
        <v>33.799999999999997</v>
      </c>
      <c r="F1171" s="4">
        <f t="shared" si="256"/>
        <v>1967.874999999912</v>
      </c>
      <c r="G1171" s="22">
        <v>5.75</v>
      </c>
      <c r="H1171" s="4">
        <f t="shared" si="253"/>
        <v>835.31071005917181</v>
      </c>
      <c r="I1171" s="4">
        <f t="shared" si="254"/>
        <v>26.323195266272197</v>
      </c>
      <c r="J1171" s="33">
        <f t="shared" si="257"/>
        <v>114930.18208043504</v>
      </c>
      <c r="K1171" s="4">
        <f t="shared" si="258"/>
        <v>47.958698224852085</v>
      </c>
      <c r="L1171" s="33">
        <f t="shared" si="255"/>
        <v>6598.6247428007173</v>
      </c>
      <c r="M1171" s="15">
        <f t="shared" si="247"/>
        <v>21.263102968336288</v>
      </c>
      <c r="N1171" s="6"/>
      <c r="O1171" s="7">
        <f t="shared" si="248"/>
        <v>24.462965360562396</v>
      </c>
      <c r="P1171" s="7"/>
      <c r="Q1171" s="46">
        <f t="shared" si="249"/>
        <v>7.0893778261975557E-3</v>
      </c>
      <c r="R1171" s="22">
        <f t="shared" si="259"/>
        <v>1.0085725527060585</v>
      </c>
      <c r="S1171" s="22">
        <f t="shared" si="260"/>
        <v>11.463013483537786</v>
      </c>
      <c r="T1171" s="39">
        <f t="shared" si="250"/>
        <v>-2.279195981652804E-2</v>
      </c>
      <c r="U1171" s="39">
        <f t="shared" si="251"/>
        <v>-5.307967461709362E-3</v>
      </c>
      <c r="V1171" s="39">
        <f t="shared" si="252"/>
        <v>-1.7483992354818678E-2</v>
      </c>
      <c r="Y1171" s="37"/>
      <c r="Z1171" s="37"/>
    </row>
    <row r="1172" spans="1:26">
      <c r="A1172" s="1">
        <v>1967.12</v>
      </c>
      <c r="B1172" s="11">
        <v>95.3</v>
      </c>
      <c r="C1172" s="4">
        <v>2.92</v>
      </c>
      <c r="D1172" s="11">
        <v>5.33</v>
      </c>
      <c r="E1172" s="11">
        <v>33.9</v>
      </c>
      <c r="F1172" s="4">
        <f t="shared" si="256"/>
        <v>1967.9583333332453</v>
      </c>
      <c r="G1172" s="22">
        <v>5.7</v>
      </c>
      <c r="H1172" s="4">
        <f t="shared" si="253"/>
        <v>856.57551622418896</v>
      </c>
      <c r="I1172" s="4">
        <f t="shared" si="254"/>
        <v>26.245545722713871</v>
      </c>
      <c r="J1172" s="33">
        <f t="shared" si="257"/>
        <v>118156.92767867153</v>
      </c>
      <c r="K1172" s="4">
        <f t="shared" si="258"/>
        <v>47.90710914454278</v>
      </c>
      <c r="L1172" s="33">
        <f t="shared" si="255"/>
        <v>6608.3570254702972</v>
      </c>
      <c r="M1172" s="15">
        <f t="shared" si="247"/>
        <v>21.751597808723638</v>
      </c>
      <c r="N1172" s="6"/>
      <c r="O1172" s="7">
        <f t="shared" si="248"/>
        <v>25.018284016206447</v>
      </c>
      <c r="P1172" s="7"/>
      <c r="Q1172" s="46">
        <f t="shared" si="249"/>
        <v>6.8338405886379031E-3</v>
      </c>
      <c r="R1172" s="22">
        <f t="shared" si="259"/>
        <v>1.0177042180566567</v>
      </c>
      <c r="S1172" s="22">
        <f t="shared" si="260"/>
        <v>11.527176697725478</v>
      </c>
      <c r="T1172" s="39">
        <f t="shared" si="250"/>
        <v>-2.5881512493090342E-2</v>
      </c>
      <c r="U1172" s="39">
        <f t="shared" si="251"/>
        <v>-6.3128452528026235E-3</v>
      </c>
      <c r="V1172" s="39">
        <f t="shared" si="252"/>
        <v>-1.9568667240287718E-2</v>
      </c>
      <c r="Y1172" s="37"/>
      <c r="Z1172" s="37"/>
    </row>
    <row r="1173" spans="1:26">
      <c r="A1173" s="1">
        <v>1968.01</v>
      </c>
      <c r="B1173" s="11">
        <v>95.04</v>
      </c>
      <c r="C1173" s="4">
        <v>2.93</v>
      </c>
      <c r="D1173" s="11">
        <v>5.3666700000000001</v>
      </c>
      <c r="E1173" s="11">
        <v>34.1</v>
      </c>
      <c r="F1173" s="4">
        <f t="shared" si="256"/>
        <v>1968.0416666665785</v>
      </c>
      <c r="G1173" s="22">
        <v>5.53</v>
      </c>
      <c r="H1173" s="4">
        <f t="shared" si="253"/>
        <v>849.22838709677433</v>
      </c>
      <c r="I1173" s="4">
        <f t="shared" si="254"/>
        <v>26.18096774193549</v>
      </c>
      <c r="J1173" s="33">
        <f t="shared" si="257"/>
        <v>117444.4094779327</v>
      </c>
      <c r="K1173" s="4">
        <f t="shared" si="258"/>
        <v>47.953793225806457</v>
      </c>
      <c r="L1173" s="33">
        <f t="shared" si="255"/>
        <v>6631.7907093112062</v>
      </c>
      <c r="M1173" s="15">
        <f t="shared" si="247"/>
        <v>21.51153589633218</v>
      </c>
      <c r="N1173" s="6"/>
      <c r="O1173" s="7">
        <f t="shared" si="248"/>
        <v>24.736682989926905</v>
      </c>
      <c r="P1173" s="7"/>
      <c r="Q1173" s="46">
        <f t="shared" si="249"/>
        <v>8.9313505399880935E-3</v>
      </c>
      <c r="R1173" s="22">
        <f t="shared" si="259"/>
        <v>1.0023253980989233</v>
      </c>
      <c r="S1173" s="22">
        <f t="shared" si="260"/>
        <v>11.662451324993288</v>
      </c>
      <c r="T1173" s="39">
        <f t="shared" si="250"/>
        <v>-2.9267866978391788E-2</v>
      </c>
      <c r="U1173" s="39">
        <f t="shared" si="251"/>
        <v>-9.3120270743408673E-3</v>
      </c>
      <c r="V1173" s="39">
        <f t="shared" si="252"/>
        <v>-1.995583990405092E-2</v>
      </c>
      <c r="Y1173" s="37"/>
      <c r="Z1173" s="37"/>
    </row>
    <row r="1174" spans="1:26">
      <c r="A1174" s="1">
        <v>1968.02</v>
      </c>
      <c r="B1174" s="11">
        <v>90.75</v>
      </c>
      <c r="C1174" s="4">
        <v>2.94</v>
      </c>
      <c r="D1174" s="11">
        <v>5.4033300000000004</v>
      </c>
      <c r="E1174" s="11">
        <v>34.200000000000003</v>
      </c>
      <c r="F1174" s="4">
        <f t="shared" si="256"/>
        <v>1968.1249999999118</v>
      </c>
      <c r="G1174" s="22">
        <v>5.56</v>
      </c>
      <c r="H1174" s="4">
        <f t="shared" si="253"/>
        <v>808.52412280701765</v>
      </c>
      <c r="I1174" s="4">
        <f t="shared" si="254"/>
        <v>26.193508771929825</v>
      </c>
      <c r="J1174" s="33">
        <f t="shared" si="257"/>
        <v>112117.06575352605</v>
      </c>
      <c r="K1174" s="4">
        <f t="shared" si="258"/>
        <v>48.140194473684218</v>
      </c>
      <c r="L1174" s="33">
        <f t="shared" si="255"/>
        <v>6675.5427536969692</v>
      </c>
      <c r="M1174" s="15">
        <f t="shared" si="247"/>
        <v>20.424992376214227</v>
      </c>
      <c r="N1174" s="6"/>
      <c r="O1174" s="7">
        <f t="shared" si="248"/>
        <v>23.486290074730878</v>
      </c>
      <c r="P1174" s="7"/>
      <c r="Q1174" s="46">
        <f t="shared" si="249"/>
        <v>1.140235753135415E-2</v>
      </c>
      <c r="R1174" s="22">
        <f t="shared" si="259"/>
        <v>0.99104669427467706</v>
      </c>
      <c r="S1174" s="22">
        <f t="shared" si="260"/>
        <v>11.655391134480777</v>
      </c>
      <c r="T1174" s="39">
        <f t="shared" si="250"/>
        <v>-2.6320637692261561E-2</v>
      </c>
      <c r="U1174" s="39">
        <f t="shared" si="251"/>
        <v>-9.7000904770658813E-3</v>
      </c>
      <c r="V1174" s="39">
        <f t="shared" si="252"/>
        <v>-1.662054721519568E-2</v>
      </c>
      <c r="Y1174" s="37"/>
      <c r="Z1174" s="37"/>
    </row>
    <row r="1175" spans="1:26">
      <c r="A1175" s="1">
        <v>1968.03</v>
      </c>
      <c r="B1175" s="11">
        <v>89.09</v>
      </c>
      <c r="C1175" s="4">
        <v>2.95</v>
      </c>
      <c r="D1175" s="11">
        <v>5.44</v>
      </c>
      <c r="E1175" s="11">
        <v>34.299999999999997</v>
      </c>
      <c r="F1175" s="4">
        <f t="shared" si="256"/>
        <v>1968.208333333245</v>
      </c>
      <c r="G1175" s="22">
        <v>5.74</v>
      </c>
      <c r="H1175" s="4">
        <f t="shared" si="253"/>
        <v>791.42049562682234</v>
      </c>
      <c r="I1175" s="4">
        <f t="shared" si="254"/>
        <v>26.20597667638485</v>
      </c>
      <c r="J1175" s="33">
        <f t="shared" si="257"/>
        <v>110048.15565117213</v>
      </c>
      <c r="K1175" s="4">
        <f t="shared" si="258"/>
        <v>48.325597667638498</v>
      </c>
      <c r="L1175" s="33">
        <f t="shared" si="255"/>
        <v>6719.7437057175475</v>
      </c>
      <c r="M1175" s="15">
        <f t="shared" si="247"/>
        <v>19.934711308295697</v>
      </c>
      <c r="N1175" s="6"/>
      <c r="O1175" s="7">
        <f t="shared" si="248"/>
        <v>22.92379026063562</v>
      </c>
      <c r="P1175" s="7"/>
      <c r="Q1175" s="46">
        <f t="shared" si="249"/>
        <v>1.0394369323284233E-2</v>
      </c>
      <c r="R1175" s="22">
        <f t="shared" si="259"/>
        <v>1.0123656295663206</v>
      </c>
      <c r="S1175" s="22">
        <f t="shared" si="260"/>
        <v>11.517360362018948</v>
      </c>
      <c r="T1175" s="39">
        <f t="shared" si="250"/>
        <v>-2.5014894991435943E-2</v>
      </c>
      <c r="U1175" s="39">
        <f t="shared" si="251"/>
        <v>-8.7105434123138092E-3</v>
      </c>
      <c r="V1175" s="39">
        <f t="shared" si="252"/>
        <v>-1.6304351579122134E-2</v>
      </c>
      <c r="Y1175" s="37"/>
      <c r="Z1175" s="37"/>
    </row>
    <row r="1176" spans="1:26">
      <c r="A1176" s="1">
        <v>1968.04</v>
      </c>
      <c r="B1176" s="11">
        <v>95.67</v>
      </c>
      <c r="C1176" s="4">
        <v>2.96333</v>
      </c>
      <c r="D1176" s="11">
        <v>5.4833299999999996</v>
      </c>
      <c r="E1176" s="11">
        <v>34.4</v>
      </c>
      <c r="F1176" s="4">
        <f t="shared" si="256"/>
        <v>1968.2916666665783</v>
      </c>
      <c r="G1176" s="22">
        <v>5.64</v>
      </c>
      <c r="H1176" s="4">
        <f t="shared" si="253"/>
        <v>847.40258720930251</v>
      </c>
      <c r="I1176" s="4">
        <f t="shared" si="254"/>
        <v>26.247867761627912</v>
      </c>
      <c r="J1176" s="33">
        <f t="shared" si="257"/>
        <v>118136.69612988285</v>
      </c>
      <c r="K1176" s="4">
        <f t="shared" si="258"/>
        <v>48.568914273255814</v>
      </c>
      <c r="L1176" s="33">
        <f t="shared" si="255"/>
        <v>6771.0096162837926</v>
      </c>
      <c r="M1176" s="15">
        <f t="shared" si="247"/>
        <v>21.277356015671742</v>
      </c>
      <c r="N1176" s="6"/>
      <c r="O1176" s="7">
        <f t="shared" si="248"/>
        <v>24.465807304987642</v>
      </c>
      <c r="P1176" s="7"/>
      <c r="Q1176" s="46">
        <f t="shared" si="249"/>
        <v>8.1724569389255985E-3</v>
      </c>
      <c r="R1176" s="22">
        <f t="shared" si="259"/>
        <v>0.98744069838917836</v>
      </c>
      <c r="S1176" s="22">
        <f t="shared" si="260"/>
        <v>11.625885065192623</v>
      </c>
      <c r="T1176" s="39">
        <f t="shared" si="250"/>
        <v>-2.808877773538998E-2</v>
      </c>
      <c r="U1176" s="39">
        <f t="shared" si="251"/>
        <v>-1.0493246848304993E-2</v>
      </c>
      <c r="V1176" s="39">
        <f t="shared" si="252"/>
        <v>-1.7595530887084987E-2</v>
      </c>
      <c r="Y1176" s="37"/>
      <c r="Z1176" s="37"/>
    </row>
    <row r="1177" spans="1:26">
      <c r="A1177" s="1">
        <v>1968.05</v>
      </c>
      <c r="B1177" s="11">
        <v>97.87</v>
      </c>
      <c r="C1177" s="4">
        <v>2.9766699999999999</v>
      </c>
      <c r="D1177" s="11">
        <v>5.5266700000000002</v>
      </c>
      <c r="E1177" s="11">
        <v>34.5</v>
      </c>
      <c r="F1177" s="4">
        <f t="shared" si="256"/>
        <v>1968.3749999999116</v>
      </c>
      <c r="G1177" s="22">
        <v>5.87</v>
      </c>
      <c r="H1177" s="4">
        <f t="shared" si="253"/>
        <v>864.37649275362332</v>
      </c>
      <c r="I1177" s="4">
        <f t="shared" si="254"/>
        <v>26.289604318840585</v>
      </c>
      <c r="J1177" s="33">
        <f t="shared" si="257"/>
        <v>120808.45459746316</v>
      </c>
      <c r="K1177" s="4">
        <f t="shared" si="258"/>
        <v>48.810908666666677</v>
      </c>
      <c r="L1177" s="33">
        <f t="shared" si="255"/>
        <v>6821.9930700946325</v>
      </c>
      <c r="M1177" s="15">
        <f t="shared" si="247"/>
        <v>21.63022714277988</v>
      </c>
      <c r="N1177" s="6"/>
      <c r="O1177" s="7">
        <f t="shared" si="248"/>
        <v>24.869313748785782</v>
      </c>
      <c r="P1177" s="7"/>
      <c r="Q1177" s="46">
        <f t="shared" si="249"/>
        <v>5.4011560832052941E-3</v>
      </c>
      <c r="R1177" s="22">
        <f t="shared" si="259"/>
        <v>1.0162240888211822</v>
      </c>
      <c r="S1177" s="22">
        <f t="shared" si="260"/>
        <v>11.44659707666419</v>
      </c>
      <c r="T1177" s="39">
        <f t="shared" si="250"/>
        <v>-2.5957646492055675E-2</v>
      </c>
      <c r="U1177" s="39">
        <f t="shared" si="251"/>
        <v>-1.0541948226916231E-2</v>
      </c>
      <c r="V1177" s="39">
        <f t="shared" si="252"/>
        <v>-1.5415698265139444E-2</v>
      </c>
      <c r="Y1177" s="37"/>
      <c r="Z1177" s="37"/>
    </row>
    <row r="1178" spans="1:26">
      <c r="A1178" s="1">
        <v>1968.06</v>
      </c>
      <c r="B1178" s="11">
        <v>100.5</v>
      </c>
      <c r="C1178" s="4">
        <v>2.99</v>
      </c>
      <c r="D1178" s="11">
        <v>5.57</v>
      </c>
      <c r="E1178" s="11">
        <v>34.700000000000003</v>
      </c>
      <c r="F1178" s="4">
        <f t="shared" si="256"/>
        <v>1968.4583333332448</v>
      </c>
      <c r="G1178" s="22">
        <v>5.72</v>
      </c>
      <c r="H1178" s="4">
        <f t="shared" si="253"/>
        <v>882.48847262247853</v>
      </c>
      <c r="I1178" s="4">
        <f t="shared" si="254"/>
        <v>26.255129682997122</v>
      </c>
      <c r="J1178" s="33">
        <f t="shared" si="257"/>
        <v>123645.64470509683</v>
      </c>
      <c r="K1178" s="4">
        <f t="shared" si="258"/>
        <v>48.910057636887615</v>
      </c>
      <c r="L1178" s="33">
        <f t="shared" si="255"/>
        <v>6852.7984179839723</v>
      </c>
      <c r="M1178" s="15">
        <f t="shared" si="247"/>
        <v>22.004623431346541</v>
      </c>
      <c r="N1178" s="6"/>
      <c r="O1178" s="7">
        <f t="shared" si="248"/>
        <v>25.296903018034897</v>
      </c>
      <c r="P1178" s="7"/>
      <c r="Q1178" s="46">
        <f t="shared" si="249"/>
        <v>6.7030870496969444E-3</v>
      </c>
      <c r="R1178" s="22">
        <f t="shared" si="259"/>
        <v>1.0215537495838729</v>
      </c>
      <c r="S1178" s="22">
        <f t="shared" si="260"/>
        <v>11.565262683273817</v>
      </c>
      <c r="T1178" s="39">
        <f t="shared" si="250"/>
        <v>-2.8609620524990942E-2</v>
      </c>
      <c r="U1178" s="39">
        <f t="shared" si="251"/>
        <v>-1.2668593559625685E-2</v>
      </c>
      <c r="V1178" s="39">
        <f t="shared" si="252"/>
        <v>-1.5941026965365257E-2</v>
      </c>
      <c r="Y1178" s="37"/>
      <c r="Z1178" s="37"/>
    </row>
    <row r="1179" spans="1:26">
      <c r="A1179" s="1">
        <v>1968.07</v>
      </c>
      <c r="B1179" s="11">
        <v>100.3</v>
      </c>
      <c r="C1179" s="4">
        <v>3.0033300000000001</v>
      </c>
      <c r="D1179" s="11">
        <v>5.6</v>
      </c>
      <c r="E1179" s="11">
        <v>34.9</v>
      </c>
      <c r="F1179" s="4">
        <f t="shared" si="256"/>
        <v>1968.5416666665781</v>
      </c>
      <c r="G1179" s="22">
        <v>5.5</v>
      </c>
      <c r="H1179" s="4">
        <f t="shared" si="253"/>
        <v>875.68510028653304</v>
      </c>
      <c r="I1179" s="4">
        <f t="shared" si="254"/>
        <v>26.221050171919778</v>
      </c>
      <c r="J1179" s="33">
        <f t="shared" si="257"/>
        <v>122998.57585160359</v>
      </c>
      <c r="K1179" s="4">
        <f t="shared" si="258"/>
        <v>48.891690544412612</v>
      </c>
      <c r="L1179" s="33">
        <f t="shared" si="255"/>
        <v>6867.3182928113656</v>
      </c>
      <c r="M1179" s="15">
        <f t="shared" si="247"/>
        <v>21.753537415670948</v>
      </c>
      <c r="N1179" s="6"/>
      <c r="O1179" s="7">
        <f t="shared" si="248"/>
        <v>25.006714675274804</v>
      </c>
      <c r="P1179" s="7"/>
      <c r="Q1179" s="46">
        <f t="shared" si="249"/>
        <v>9.6611769330873093E-3</v>
      </c>
      <c r="R1179" s="22">
        <f t="shared" si="259"/>
        <v>1.0107099146729044</v>
      </c>
      <c r="S1179" s="22">
        <f t="shared" si="260"/>
        <v>11.746832373295765</v>
      </c>
      <c r="T1179" s="39">
        <f t="shared" si="250"/>
        <v>-2.889946510850061E-2</v>
      </c>
      <c r="U1179" s="39">
        <f t="shared" si="251"/>
        <v>-1.5443154806242365E-2</v>
      </c>
      <c r="V1179" s="39">
        <f t="shared" si="252"/>
        <v>-1.3456310302258245E-2</v>
      </c>
      <c r="Y1179" s="37"/>
      <c r="Z1179" s="37"/>
    </row>
    <row r="1180" spans="1:26">
      <c r="A1180" s="1">
        <v>1968.08</v>
      </c>
      <c r="B1180" s="11">
        <v>98.11</v>
      </c>
      <c r="C1180" s="4">
        <v>3.01667</v>
      </c>
      <c r="D1180" s="11">
        <v>5.63</v>
      </c>
      <c r="E1180" s="11">
        <v>35</v>
      </c>
      <c r="F1180" s="4">
        <f t="shared" si="256"/>
        <v>1968.6249999999113</v>
      </c>
      <c r="G1180" s="22">
        <v>5.42</v>
      </c>
      <c r="H1180" s="4">
        <f t="shared" si="253"/>
        <v>854.11762857142878</v>
      </c>
      <c r="I1180" s="4">
        <f t="shared" si="254"/>
        <v>26.262267114285716</v>
      </c>
      <c r="J1180" s="33">
        <f t="shared" si="257"/>
        <v>120276.61200437509</v>
      </c>
      <c r="K1180" s="4">
        <f t="shared" si="258"/>
        <v>49.013171428571432</v>
      </c>
      <c r="L1180" s="33">
        <f t="shared" si="255"/>
        <v>6902.0214614680617</v>
      </c>
      <c r="M1180" s="15">
        <f t="shared" si="247"/>
        <v>21.13776679361786</v>
      </c>
      <c r="N1180" s="6"/>
      <c r="O1180" s="7">
        <f t="shared" si="248"/>
        <v>24.299558060393466</v>
      </c>
      <c r="P1180" s="7"/>
      <c r="Q1180" s="46">
        <f t="shared" si="249"/>
        <v>1.2443883796378653E-2</v>
      </c>
      <c r="R1180" s="22">
        <f t="shared" si="259"/>
        <v>1.0014589299656875</v>
      </c>
      <c r="S1180" s="22">
        <f t="shared" si="260"/>
        <v>11.838718117274414</v>
      </c>
      <c r="T1180" s="39">
        <f t="shared" si="250"/>
        <v>-2.0259953645671014E-2</v>
      </c>
      <c r="U1180" s="39">
        <f t="shared" si="251"/>
        <v>-1.4454547241377402E-2</v>
      </c>
      <c r="V1180" s="39">
        <f t="shared" si="252"/>
        <v>-5.8054064042936115E-3</v>
      </c>
      <c r="Y1180" s="37"/>
      <c r="Z1180" s="37"/>
    </row>
    <row r="1181" spans="1:26">
      <c r="A1181" s="1">
        <v>1968.09</v>
      </c>
      <c r="B1181" s="11">
        <v>101.3</v>
      </c>
      <c r="C1181" s="4">
        <v>3.03</v>
      </c>
      <c r="D1181" s="11">
        <v>5.66</v>
      </c>
      <c r="E1181" s="11">
        <v>35.1</v>
      </c>
      <c r="F1181" s="4">
        <f t="shared" si="256"/>
        <v>1968.7083333332446</v>
      </c>
      <c r="G1181" s="22">
        <v>5.46</v>
      </c>
      <c r="H1181" s="4">
        <f t="shared" si="253"/>
        <v>879.37635327635337</v>
      </c>
      <c r="I1181" s="4">
        <f t="shared" si="254"/>
        <v>26.303162393162395</v>
      </c>
      <c r="J1181" s="33">
        <f t="shared" si="257"/>
        <v>124142.20575721607</v>
      </c>
      <c r="K1181" s="4">
        <f t="shared" si="258"/>
        <v>49.133960113960121</v>
      </c>
      <c r="L1181" s="33">
        <f t="shared" si="255"/>
        <v>6936.2772417161195</v>
      </c>
      <c r="M1181" s="15">
        <f t="shared" si="247"/>
        <v>21.680275633292926</v>
      </c>
      <c r="N1181" s="6"/>
      <c r="O1181" s="7">
        <f t="shared" si="248"/>
        <v>24.922460342186483</v>
      </c>
      <c r="P1181" s="7"/>
      <c r="Q1181" s="46">
        <f t="shared" si="249"/>
        <v>1.1150936161089038E-2</v>
      </c>
      <c r="R1181" s="22">
        <f t="shared" si="259"/>
        <v>0.99542652120307873</v>
      </c>
      <c r="S1181" s="22">
        <f t="shared" si="260"/>
        <v>11.822212228666272</v>
      </c>
      <c r="T1181" s="39">
        <f t="shared" si="250"/>
        <v>-2.3698916981740425E-2</v>
      </c>
      <c r="U1181" s="39">
        <f t="shared" si="251"/>
        <v>-1.4438237545495558E-2</v>
      </c>
      <c r="V1181" s="39">
        <f t="shared" si="252"/>
        <v>-9.2606794362448674E-3</v>
      </c>
      <c r="Y1181" s="37"/>
      <c r="Z1181" s="37"/>
    </row>
    <row r="1182" spans="1:26">
      <c r="A1182" s="1">
        <v>1968.1</v>
      </c>
      <c r="B1182" s="11">
        <v>103.8</v>
      </c>
      <c r="C1182" s="4">
        <v>3.0433300000000001</v>
      </c>
      <c r="D1182" s="11">
        <v>5.6933299999999996</v>
      </c>
      <c r="E1182" s="11">
        <v>35.299999999999997</v>
      </c>
      <c r="F1182" s="4">
        <f t="shared" si="256"/>
        <v>1968.7916666665778</v>
      </c>
      <c r="G1182" s="22">
        <v>5.58</v>
      </c>
      <c r="H1182" s="4">
        <f t="shared" si="253"/>
        <v>895.97337110481601</v>
      </c>
      <c r="I1182" s="4">
        <f t="shared" si="254"/>
        <v>26.269196912181311</v>
      </c>
      <c r="J1182" s="33">
        <f t="shared" si="257"/>
        <v>126794.25577448933</v>
      </c>
      <c r="K1182" s="4">
        <f t="shared" si="258"/>
        <v>49.143276232294625</v>
      </c>
      <c r="L1182" s="33">
        <f t="shared" si="255"/>
        <v>6954.5427767685287</v>
      </c>
      <c r="M1182" s="15">
        <f t="shared" si="247"/>
        <v>22.004606927956878</v>
      </c>
      <c r="N1182" s="6"/>
      <c r="O1182" s="7">
        <f t="shared" si="248"/>
        <v>25.293645118119219</v>
      </c>
      <c r="P1182" s="7"/>
      <c r="Q1182" s="46">
        <f t="shared" si="249"/>
        <v>9.8505894892879572E-3</v>
      </c>
      <c r="R1182" s="22">
        <f t="shared" si="259"/>
        <v>0.99557587350545962</v>
      </c>
      <c r="S1182" s="22">
        <f t="shared" si="260"/>
        <v>11.70146855719185</v>
      </c>
      <c r="T1182" s="39">
        <f t="shared" si="250"/>
        <v>-2.9367712362797227E-2</v>
      </c>
      <c r="U1182" s="39">
        <f t="shared" si="251"/>
        <v>-1.5063763787013462E-2</v>
      </c>
      <c r="V1182" s="39">
        <f t="shared" si="252"/>
        <v>-1.4303948575783765E-2</v>
      </c>
      <c r="Y1182" s="37"/>
      <c r="Z1182" s="37"/>
    </row>
    <row r="1183" spans="1:26">
      <c r="A1183" s="1">
        <v>1968.11</v>
      </c>
      <c r="B1183" s="11">
        <v>105.4</v>
      </c>
      <c r="C1183" s="4">
        <v>3.05667</v>
      </c>
      <c r="D1183" s="11">
        <v>5.7266700000000004</v>
      </c>
      <c r="E1183" s="11">
        <v>35.4</v>
      </c>
      <c r="F1183" s="4">
        <f t="shared" si="256"/>
        <v>1968.8749999999111</v>
      </c>
      <c r="G1183" s="22">
        <v>5.7</v>
      </c>
      <c r="H1183" s="4">
        <f t="shared" si="253"/>
        <v>907.21412429378563</v>
      </c>
      <c r="I1183" s="4">
        <f t="shared" si="254"/>
        <v>26.309812118644071</v>
      </c>
      <c r="J1183" s="33">
        <f t="shared" si="257"/>
        <v>128695.26914214746</v>
      </c>
      <c r="K1183" s="4">
        <f t="shared" si="258"/>
        <v>49.291422288135607</v>
      </c>
      <c r="L1183" s="33">
        <f t="shared" si="255"/>
        <v>6992.3656256002041</v>
      </c>
      <c r="M1183" s="15">
        <f t="shared" si="247"/>
        <v>22.195529227158154</v>
      </c>
      <c r="N1183" s="6"/>
      <c r="O1183" s="7">
        <f t="shared" si="248"/>
        <v>25.511036361496647</v>
      </c>
      <c r="P1183" s="7"/>
      <c r="Q1183" s="46">
        <f t="shared" si="249"/>
        <v>8.1958793247940628E-3</v>
      </c>
      <c r="R1183" s="22">
        <f t="shared" si="259"/>
        <v>0.98016407937857886</v>
      </c>
      <c r="S1183" s="22">
        <f t="shared" si="260"/>
        <v>11.61679102368192</v>
      </c>
      <c r="T1183" s="39">
        <f t="shared" si="250"/>
        <v>-3.6643228172882791E-2</v>
      </c>
      <c r="U1183" s="39">
        <f t="shared" si="251"/>
        <v>-1.5184124813503619E-2</v>
      </c>
      <c r="V1183" s="39">
        <f t="shared" si="252"/>
        <v>-2.1459103359379172E-2</v>
      </c>
      <c r="Y1183" s="37"/>
      <c r="Z1183" s="37"/>
    </row>
    <row r="1184" spans="1:26">
      <c r="A1184" s="1">
        <v>1968.12</v>
      </c>
      <c r="B1184" s="11">
        <v>106.5</v>
      </c>
      <c r="C1184" s="4">
        <v>3.07</v>
      </c>
      <c r="D1184" s="11">
        <v>5.76</v>
      </c>
      <c r="E1184" s="11">
        <v>35.5</v>
      </c>
      <c r="F1184" s="4">
        <f t="shared" si="256"/>
        <v>1968.9583333332444</v>
      </c>
      <c r="G1184" s="22">
        <v>6.03</v>
      </c>
      <c r="H1184" s="4">
        <f t="shared" si="253"/>
        <v>914.10000000000014</v>
      </c>
      <c r="I1184" s="4">
        <f t="shared" si="254"/>
        <v>26.350112676056341</v>
      </c>
      <c r="J1184" s="33">
        <f t="shared" si="257"/>
        <v>129983.58043076565</v>
      </c>
      <c r="K1184" s="4">
        <f t="shared" si="258"/>
        <v>49.438647887323945</v>
      </c>
      <c r="L1184" s="33">
        <f t="shared" si="255"/>
        <v>7030.0978711850712</v>
      </c>
      <c r="M1184" s="15">
        <f t="shared" si="247"/>
        <v>22.277872995434883</v>
      </c>
      <c r="N1184" s="6"/>
      <c r="O1184" s="7">
        <f t="shared" si="248"/>
        <v>25.603481925014655</v>
      </c>
      <c r="P1184" s="7"/>
      <c r="Q1184" s="46">
        <f t="shared" si="249"/>
        <v>5.3697008905874144E-3</v>
      </c>
      <c r="R1184" s="22">
        <f t="shared" si="259"/>
        <v>1.0042803063246961</v>
      </c>
      <c r="S1184" s="22">
        <f t="shared" si="260"/>
        <v>11.354287021936413</v>
      </c>
      <c r="T1184" s="39">
        <f t="shared" si="250"/>
        <v>-3.6194372497889482E-2</v>
      </c>
      <c r="U1184" s="39">
        <f t="shared" si="251"/>
        <v>-1.3936881814938795E-2</v>
      </c>
      <c r="V1184" s="39">
        <f t="shared" si="252"/>
        <v>-2.2257490682950687E-2</v>
      </c>
      <c r="Y1184" s="37"/>
      <c r="Z1184" s="37"/>
    </row>
    <row r="1185" spans="1:26">
      <c r="A1185" s="1">
        <v>1969.01</v>
      </c>
      <c r="B1185" s="11">
        <v>102</v>
      </c>
      <c r="C1185" s="4">
        <v>3.08</v>
      </c>
      <c r="D1185" s="11">
        <v>5.78</v>
      </c>
      <c r="E1185" s="11">
        <v>35.6</v>
      </c>
      <c r="F1185" s="4">
        <f t="shared" si="256"/>
        <v>1969.0416666665776</v>
      </c>
      <c r="G1185" s="22">
        <v>6.04</v>
      </c>
      <c r="H1185" s="4">
        <f t="shared" si="253"/>
        <v>873.01685393258435</v>
      </c>
      <c r="I1185" s="4">
        <f t="shared" si="254"/>
        <v>26.36168539325843</v>
      </c>
      <c r="J1185" s="33">
        <f t="shared" si="257"/>
        <v>124454.0042719912</v>
      </c>
      <c r="K1185" s="4">
        <f t="shared" si="258"/>
        <v>49.470955056179783</v>
      </c>
      <c r="L1185" s="33">
        <f t="shared" si="255"/>
        <v>7052.3935754128352</v>
      </c>
      <c r="M1185" s="15">
        <f t="shared" si="247"/>
        <v>21.194968072847153</v>
      </c>
      <c r="N1185" s="6"/>
      <c r="O1185" s="7">
        <f t="shared" si="248"/>
        <v>24.359671474340754</v>
      </c>
      <c r="P1185" s="7"/>
      <c r="Q1185" s="46">
        <f t="shared" si="249"/>
        <v>7.4976621748610237E-3</v>
      </c>
      <c r="R1185" s="22">
        <f t="shared" si="259"/>
        <v>0.99393774788232392</v>
      </c>
      <c r="S1185" s="22">
        <f t="shared" si="260"/>
        <v>11.370856267453741</v>
      </c>
      <c r="T1185" s="39">
        <f t="shared" si="250"/>
        <v>-2.8872101644775272E-2</v>
      </c>
      <c r="U1185" s="39">
        <f t="shared" si="251"/>
        <v>-1.4788467462165222E-2</v>
      </c>
      <c r="V1185" s="39">
        <f t="shared" si="252"/>
        <v>-1.408363418261005E-2</v>
      </c>
      <c r="Y1185" s="37"/>
      <c r="Z1185" s="37"/>
    </row>
    <row r="1186" spans="1:26">
      <c r="A1186" s="1">
        <v>1969.02</v>
      </c>
      <c r="B1186" s="11">
        <v>101.5</v>
      </c>
      <c r="C1186" s="4">
        <v>3.09</v>
      </c>
      <c r="D1186" s="11">
        <v>5.8</v>
      </c>
      <c r="E1186" s="11">
        <v>35.799999999999997</v>
      </c>
      <c r="F1186" s="4">
        <f t="shared" si="256"/>
        <v>1969.1249999999109</v>
      </c>
      <c r="G1186" s="22">
        <v>6.19</v>
      </c>
      <c r="H1186" s="4">
        <f t="shared" si="253"/>
        <v>863.88407821229066</v>
      </c>
      <c r="I1186" s="4">
        <f t="shared" si="254"/>
        <v>26.299525139664809</v>
      </c>
      <c r="J1186" s="33">
        <f t="shared" si="257"/>
        <v>123464.50018993713</v>
      </c>
      <c r="K1186" s="4">
        <f t="shared" si="258"/>
        <v>49.36480446927375</v>
      </c>
      <c r="L1186" s="33">
        <f t="shared" si="255"/>
        <v>7055.1142965678355</v>
      </c>
      <c r="M1186" s="15">
        <f t="shared" si="247"/>
        <v>20.895729901987234</v>
      </c>
      <c r="N1186" s="6"/>
      <c r="O1186" s="7">
        <f t="shared" si="248"/>
        <v>24.016674426994651</v>
      </c>
      <c r="P1186" s="7"/>
      <c r="Q1186" s="46">
        <f t="shared" si="249"/>
        <v>7.5981495746427138E-3</v>
      </c>
      <c r="R1186" s="22">
        <f t="shared" si="259"/>
        <v>0.99706147684174262</v>
      </c>
      <c r="S1186" s="22">
        <f t="shared" si="260"/>
        <v>11.238784033821517</v>
      </c>
      <c r="T1186" s="39">
        <f t="shared" si="250"/>
        <v>-3.0255130155565468E-2</v>
      </c>
      <c r="U1186" s="39">
        <f t="shared" si="251"/>
        <v>-1.4040140079615737E-2</v>
      </c>
      <c r="V1186" s="39">
        <f t="shared" si="252"/>
        <v>-1.6214990075949731E-2</v>
      </c>
      <c r="Y1186" s="37"/>
      <c r="Z1186" s="37"/>
    </row>
    <row r="1187" spans="1:26">
      <c r="A1187" s="1">
        <v>1969.03</v>
      </c>
      <c r="B1187" s="11">
        <v>99.3</v>
      </c>
      <c r="C1187" s="4">
        <v>3.1</v>
      </c>
      <c r="D1187" s="11">
        <v>5.82</v>
      </c>
      <c r="E1187" s="11">
        <v>36.1</v>
      </c>
      <c r="F1187" s="4">
        <f t="shared" si="256"/>
        <v>1969.2083333332441</v>
      </c>
      <c r="G1187" s="22">
        <v>6.3</v>
      </c>
      <c r="H1187" s="4">
        <f t="shared" si="253"/>
        <v>838.13601108033242</v>
      </c>
      <c r="I1187" s="4">
        <f t="shared" si="254"/>
        <v>26.16537396121884</v>
      </c>
      <c r="J1187" s="33">
        <f t="shared" si="257"/>
        <v>120096.26547979885</v>
      </c>
      <c r="K1187" s="4">
        <f t="shared" si="258"/>
        <v>49.123379501385045</v>
      </c>
      <c r="L1187" s="33">
        <f t="shared" si="255"/>
        <v>7038.8747743447066</v>
      </c>
      <c r="M1187" s="15">
        <f t="shared" si="247"/>
        <v>20.202287616481652</v>
      </c>
      <c r="N1187" s="6"/>
      <c r="O1187" s="7">
        <f t="shared" si="248"/>
        <v>23.221677104407615</v>
      </c>
      <c r="P1187" s="7"/>
      <c r="Q1187" s="46">
        <f t="shared" si="249"/>
        <v>8.9937395359405425E-3</v>
      </c>
      <c r="R1187" s="22">
        <f t="shared" si="259"/>
        <v>1.0148747842994055</v>
      </c>
      <c r="S1187" s="22">
        <f t="shared" si="260"/>
        <v>11.11263595896664</v>
      </c>
      <c r="T1187" s="39">
        <f t="shared" si="250"/>
        <v>-2.6294536014482506E-2</v>
      </c>
      <c r="U1187" s="39">
        <f t="shared" si="251"/>
        <v>-1.3303355333953992E-2</v>
      </c>
      <c r="V1187" s="39">
        <f t="shared" si="252"/>
        <v>-1.2991180680528513E-2</v>
      </c>
      <c r="Y1187" s="37"/>
      <c r="Z1187" s="37"/>
    </row>
    <row r="1188" spans="1:26">
      <c r="A1188" s="1">
        <v>1969.04</v>
      </c>
      <c r="B1188" s="11">
        <v>101.3</v>
      </c>
      <c r="C1188" s="4">
        <v>3.11</v>
      </c>
      <c r="D1188" s="11">
        <v>5.82667</v>
      </c>
      <c r="E1188" s="11">
        <v>36.299999999999997</v>
      </c>
      <c r="F1188" s="4">
        <f t="shared" si="256"/>
        <v>1969.2916666665774</v>
      </c>
      <c r="G1188" s="22">
        <v>6.17</v>
      </c>
      <c r="H1188" s="4">
        <f t="shared" si="253"/>
        <v>850.30606060606078</v>
      </c>
      <c r="I1188" s="4">
        <f t="shared" si="254"/>
        <v>26.105151515151519</v>
      </c>
      <c r="J1188" s="33">
        <f t="shared" si="257"/>
        <v>122151.82497117502</v>
      </c>
      <c r="K1188" s="4">
        <f t="shared" si="258"/>
        <v>48.908714848484863</v>
      </c>
      <c r="L1188" s="33">
        <f t="shared" si="255"/>
        <v>7026.0451530582086</v>
      </c>
      <c r="M1188" s="15">
        <f t="shared" si="247"/>
        <v>20.428608081932154</v>
      </c>
      <c r="N1188" s="6"/>
      <c r="O1188" s="7">
        <f t="shared" si="248"/>
        <v>23.482621868082408</v>
      </c>
      <c r="P1188" s="7"/>
      <c r="Q1188" s="46">
        <f t="shared" si="249"/>
        <v>9.957099691437217E-3</v>
      </c>
      <c r="R1188" s="22">
        <f t="shared" si="259"/>
        <v>0.994110352163324</v>
      </c>
      <c r="S1188" s="22">
        <f t="shared" si="260"/>
        <v>11.215796644323211</v>
      </c>
      <c r="T1188" s="39">
        <f t="shared" si="250"/>
        <v>-2.6714214502781219E-2</v>
      </c>
      <c r="U1188" s="39">
        <f t="shared" si="251"/>
        <v>-1.497342443227645E-2</v>
      </c>
      <c r="V1188" s="39">
        <f t="shared" si="252"/>
        <v>-1.174079007050477E-2</v>
      </c>
      <c r="Y1188" s="37"/>
      <c r="Z1188" s="37"/>
    </row>
    <row r="1189" spans="1:26">
      <c r="A1189" s="1">
        <v>1969.05</v>
      </c>
      <c r="B1189" s="11">
        <v>104.6</v>
      </c>
      <c r="C1189" s="4">
        <v>3.12</v>
      </c>
      <c r="D1189" s="11">
        <v>5.8333300000000001</v>
      </c>
      <c r="E1189" s="11">
        <v>36.4</v>
      </c>
      <c r="F1189" s="4">
        <f t="shared" si="256"/>
        <v>1969.3749999999106</v>
      </c>
      <c r="G1189" s="22">
        <v>6.32</v>
      </c>
      <c r="H1189" s="4">
        <f t="shared" si="253"/>
        <v>875.59395604395615</v>
      </c>
      <c r="I1189" s="4">
        <f t="shared" si="254"/>
        <v>26.117142857142863</v>
      </c>
      <c r="J1189" s="33">
        <f t="shared" si="257"/>
        <v>126097.24821906698</v>
      </c>
      <c r="K1189" s="4">
        <f t="shared" si="258"/>
        <v>48.830100302197813</v>
      </c>
      <c r="L1189" s="33">
        <f t="shared" si="255"/>
        <v>7032.1879632287764</v>
      </c>
      <c r="M1189" s="15">
        <f t="shared" si="247"/>
        <v>20.972258271972098</v>
      </c>
      <c r="N1189" s="6"/>
      <c r="O1189" s="7">
        <f t="shared" si="248"/>
        <v>24.106259591810339</v>
      </c>
      <c r="P1189" s="7"/>
      <c r="Q1189" s="46">
        <f t="shared" si="249"/>
        <v>7.4695643878682702E-3</v>
      </c>
      <c r="R1189" s="22">
        <f t="shared" si="259"/>
        <v>0.98708467973815017</v>
      </c>
      <c r="S1189" s="22">
        <f t="shared" si="260"/>
        <v>11.119108399265317</v>
      </c>
      <c r="T1189" s="39">
        <f t="shared" si="250"/>
        <v>-3.2877791186195271E-2</v>
      </c>
      <c r="U1189" s="39">
        <f t="shared" si="251"/>
        <v>-1.5061774733856059E-2</v>
      </c>
      <c r="V1189" s="39">
        <f t="shared" si="252"/>
        <v>-1.7816016452339212E-2</v>
      </c>
      <c r="Y1189" s="37"/>
      <c r="Z1189" s="37"/>
    </row>
    <row r="1190" spans="1:26">
      <c r="A1190" s="1">
        <v>1969.06</v>
      </c>
      <c r="B1190" s="11">
        <v>99.14</v>
      </c>
      <c r="C1190" s="4">
        <v>3.13</v>
      </c>
      <c r="D1190" s="11">
        <v>5.84</v>
      </c>
      <c r="E1190" s="11">
        <v>36.6</v>
      </c>
      <c r="F1190" s="4">
        <f t="shared" si="256"/>
        <v>1969.4583333332439</v>
      </c>
      <c r="G1190" s="22">
        <v>6.57</v>
      </c>
      <c r="H1190" s="4">
        <f t="shared" si="253"/>
        <v>825.35404371584707</v>
      </c>
      <c r="I1190" s="4">
        <f t="shared" si="254"/>
        <v>26.057677595628419</v>
      </c>
      <c r="J1190" s="33">
        <f t="shared" si="257"/>
        <v>119174.74964897816</v>
      </c>
      <c r="K1190" s="4">
        <f t="shared" si="258"/>
        <v>48.61879781420766</v>
      </c>
      <c r="L1190" s="33">
        <f t="shared" si="255"/>
        <v>7020.1789181968188</v>
      </c>
      <c r="M1190" s="15">
        <f t="shared" si="247"/>
        <v>19.713341583757632</v>
      </c>
      <c r="N1190" s="6"/>
      <c r="O1190" s="7">
        <f t="shared" si="248"/>
        <v>22.660788139262021</v>
      </c>
      <c r="P1190" s="7"/>
      <c r="Q1190" s="46">
        <f t="shared" si="249"/>
        <v>8.2230104032739518E-3</v>
      </c>
      <c r="R1190" s="22">
        <f t="shared" si="259"/>
        <v>0.99463816126572757</v>
      </c>
      <c r="S1190" s="22">
        <f t="shared" si="260"/>
        <v>10.915526134938741</v>
      </c>
      <c r="T1190" s="39">
        <f t="shared" si="250"/>
        <v>-2.6155992087097957E-2</v>
      </c>
      <c r="U1190" s="39">
        <f t="shared" si="251"/>
        <v>-1.1415251035158724E-2</v>
      </c>
      <c r="V1190" s="39">
        <f t="shared" si="252"/>
        <v>-1.4740741051939232E-2</v>
      </c>
      <c r="Y1190" s="37"/>
      <c r="Z1190" s="37"/>
    </row>
    <row r="1191" spans="1:26">
      <c r="A1191" s="1">
        <v>1969.07</v>
      </c>
      <c r="B1191" s="11">
        <v>94.71</v>
      </c>
      <c r="C1191" s="4">
        <v>3.1366700000000001</v>
      </c>
      <c r="D1191" s="11">
        <v>5.8566700000000003</v>
      </c>
      <c r="E1191" s="11">
        <v>36.799999999999997</v>
      </c>
      <c r="F1191" s="4">
        <f t="shared" si="256"/>
        <v>1969.5416666665772</v>
      </c>
      <c r="G1191" s="22">
        <v>6.72</v>
      </c>
      <c r="H1191" s="4">
        <f t="shared" si="253"/>
        <v>784.18850543478277</v>
      </c>
      <c r="I1191" s="4">
        <f t="shared" si="254"/>
        <v>25.971286657608704</v>
      </c>
      <c r="J1191" s="33">
        <f t="shared" si="257"/>
        <v>113543.26827997033</v>
      </c>
      <c r="K1191" s="4">
        <f t="shared" si="258"/>
        <v>48.492591005434797</v>
      </c>
      <c r="L1191" s="33">
        <f t="shared" si="255"/>
        <v>7021.2802559101874</v>
      </c>
      <c r="M1191" s="15">
        <f t="shared" si="247"/>
        <v>18.681708207192759</v>
      </c>
      <c r="N1191" s="6"/>
      <c r="O1191" s="7">
        <f t="shared" si="248"/>
        <v>21.478815780067084</v>
      </c>
      <c r="P1191" s="7"/>
      <c r="Q1191" s="46">
        <f t="shared" si="249"/>
        <v>9.7308502568546201E-3</v>
      </c>
      <c r="R1191" s="22">
        <f t="shared" si="259"/>
        <v>1.007770250943413</v>
      </c>
      <c r="S1191" s="22">
        <f t="shared" si="260"/>
        <v>10.797993415602901</v>
      </c>
      <c r="T1191" s="39">
        <f t="shared" si="250"/>
        <v>-2.1122186476369875E-2</v>
      </c>
      <c r="U1191" s="39">
        <f t="shared" si="251"/>
        <v>-1.0959231654178225E-2</v>
      </c>
      <c r="V1191" s="39">
        <f t="shared" si="252"/>
        <v>-1.016295482219165E-2</v>
      </c>
      <c r="Y1191" s="37"/>
      <c r="Z1191" s="37"/>
    </row>
    <row r="1192" spans="1:26">
      <c r="A1192" s="1">
        <v>1969.08</v>
      </c>
      <c r="B1192" s="11">
        <v>94.18</v>
      </c>
      <c r="C1192" s="4">
        <v>3.1433300000000002</v>
      </c>
      <c r="D1192" s="11">
        <v>5.8733300000000002</v>
      </c>
      <c r="E1192" s="11">
        <v>37</v>
      </c>
      <c r="F1192" s="4">
        <f t="shared" si="256"/>
        <v>1969.6249999999104</v>
      </c>
      <c r="G1192" s="22">
        <v>6.69</v>
      </c>
      <c r="H1192" s="4">
        <f t="shared" si="253"/>
        <v>775.58502702702719</v>
      </c>
      <c r="I1192" s="4">
        <f t="shared" si="254"/>
        <v>25.885747324324331</v>
      </c>
      <c r="J1192" s="33">
        <f t="shared" si="257"/>
        <v>112609.89870216607</v>
      </c>
      <c r="K1192" s="4">
        <f t="shared" si="258"/>
        <v>48.367666243243249</v>
      </c>
      <c r="L1192" s="33">
        <f t="shared" si="255"/>
        <v>7022.6703795327348</v>
      </c>
      <c r="M1192" s="15">
        <f t="shared" si="247"/>
        <v>18.429515590207746</v>
      </c>
      <c r="N1192" s="6"/>
      <c r="O1192" s="7">
        <f t="shared" si="248"/>
        <v>21.193349289269666</v>
      </c>
      <c r="P1192" s="7"/>
      <c r="Q1192" s="46">
        <f t="shared" si="249"/>
        <v>1.1318181972567828E-2</v>
      </c>
      <c r="R1192" s="22">
        <f t="shared" si="259"/>
        <v>0.97227236092193536</v>
      </c>
      <c r="S1192" s="22">
        <f t="shared" si="260"/>
        <v>10.823075471780822</v>
      </c>
      <c r="T1192" s="39">
        <f t="shared" si="250"/>
        <v>-1.6442330554510942E-2</v>
      </c>
      <c r="U1192" s="39">
        <f t="shared" si="251"/>
        <v>-1.1910586002217616E-2</v>
      </c>
      <c r="V1192" s="39">
        <f t="shared" si="252"/>
        <v>-4.5317445522933264E-3</v>
      </c>
      <c r="Y1192" s="37"/>
      <c r="Z1192" s="37"/>
    </row>
    <row r="1193" spans="1:26">
      <c r="A1193" s="1">
        <v>1969.09</v>
      </c>
      <c r="B1193" s="11">
        <v>94.51</v>
      </c>
      <c r="C1193" s="4">
        <v>3.15</v>
      </c>
      <c r="D1193" s="11">
        <v>5.89</v>
      </c>
      <c r="E1193" s="11">
        <v>37.1</v>
      </c>
      <c r="F1193" s="4">
        <f t="shared" si="256"/>
        <v>1969.7083333332437</v>
      </c>
      <c r="G1193" s="22">
        <v>7.16</v>
      </c>
      <c r="H1193" s="4">
        <f t="shared" si="253"/>
        <v>776.20477088948803</v>
      </c>
      <c r="I1193" s="4">
        <f t="shared" si="254"/>
        <v>25.870754716981132</v>
      </c>
      <c r="J1193" s="33">
        <f t="shared" si="257"/>
        <v>113012.90358022581</v>
      </c>
      <c r="K1193" s="4">
        <f t="shared" si="258"/>
        <v>48.374204851752026</v>
      </c>
      <c r="L1193" s="33">
        <f t="shared" si="255"/>
        <v>7043.1277334412225</v>
      </c>
      <c r="M1193" s="15">
        <f t="shared" si="247"/>
        <v>18.398046344676974</v>
      </c>
      <c r="N1193" s="6"/>
      <c r="O1193" s="7">
        <f t="shared" si="248"/>
        <v>21.161648629370415</v>
      </c>
      <c r="P1193" s="7"/>
      <c r="Q1193" s="46">
        <f t="shared" si="249"/>
        <v>6.6372965809133322E-3</v>
      </c>
      <c r="R1193" s="22">
        <f t="shared" si="259"/>
        <v>1.0102292959873826</v>
      </c>
      <c r="S1193" s="22">
        <f t="shared" si="260"/>
        <v>10.49461332159653</v>
      </c>
      <c r="T1193" s="39">
        <f t="shared" si="250"/>
        <v>-1.6346310010965426E-2</v>
      </c>
      <c r="U1193" s="39">
        <f t="shared" si="251"/>
        <v>-1.1106974916049062E-2</v>
      </c>
      <c r="V1193" s="39">
        <f t="shared" si="252"/>
        <v>-5.2393350949163642E-3</v>
      </c>
      <c r="Y1193" s="37"/>
      <c r="Z1193" s="37"/>
    </row>
    <row r="1194" spans="1:26">
      <c r="A1194" s="1">
        <v>1969.1</v>
      </c>
      <c r="B1194" s="11">
        <v>95.52</v>
      </c>
      <c r="C1194" s="4">
        <v>3.15333</v>
      </c>
      <c r="D1194" s="11">
        <v>5.8533299999999997</v>
      </c>
      <c r="E1194" s="11">
        <v>37.299999999999997</v>
      </c>
      <c r="F1194" s="4">
        <f t="shared" si="256"/>
        <v>1969.7916666665769</v>
      </c>
      <c r="G1194" s="22">
        <v>7.1</v>
      </c>
      <c r="H1194" s="4">
        <f t="shared" si="253"/>
        <v>780.29340482573741</v>
      </c>
      <c r="I1194" s="4">
        <f t="shared" si="254"/>
        <v>25.759239973190354</v>
      </c>
      <c r="J1194" s="33">
        <f t="shared" si="257"/>
        <v>113920.73395504714</v>
      </c>
      <c r="K1194" s="4">
        <f t="shared" si="258"/>
        <v>47.815272144772123</v>
      </c>
      <c r="L1194" s="33">
        <f t="shared" si="255"/>
        <v>6980.9008551203515</v>
      </c>
      <c r="M1194" s="15">
        <f t="shared" si="247"/>
        <v>18.448662031815356</v>
      </c>
      <c r="N1194" s="6"/>
      <c r="O1194" s="7">
        <f t="shared" si="248"/>
        <v>21.223912918013685</v>
      </c>
      <c r="P1194" s="7"/>
      <c r="Q1194" s="46">
        <f t="shared" si="249"/>
        <v>7.2898151339660239E-3</v>
      </c>
      <c r="R1194" s="22">
        <f t="shared" si="259"/>
        <v>1.0030799074007841</v>
      </c>
      <c r="S1194" s="22">
        <f t="shared" si="260"/>
        <v>10.545118825780046</v>
      </c>
      <c r="T1194" s="39">
        <f t="shared" si="250"/>
        <v>-2.1259602671944711E-2</v>
      </c>
      <c r="U1194" s="39">
        <f t="shared" si="251"/>
        <v>-1.7668368369158527E-2</v>
      </c>
      <c r="V1194" s="39">
        <f t="shared" si="252"/>
        <v>-3.5912343027861837E-3</v>
      </c>
      <c r="Y1194" s="37"/>
      <c r="Z1194" s="37"/>
    </row>
    <row r="1195" spans="1:26">
      <c r="A1195" s="1">
        <v>1969.11</v>
      </c>
      <c r="B1195" s="11">
        <v>96.21</v>
      </c>
      <c r="C1195" s="4">
        <v>3.1566700000000001</v>
      </c>
      <c r="D1195" s="11">
        <v>5.8166700000000002</v>
      </c>
      <c r="E1195" s="11">
        <v>37.5</v>
      </c>
      <c r="F1195" s="4">
        <f t="shared" si="256"/>
        <v>1969.8749999999102</v>
      </c>
      <c r="G1195" s="22">
        <v>7.14</v>
      </c>
      <c r="H1195" s="4">
        <f t="shared" si="253"/>
        <v>781.73832000000004</v>
      </c>
      <c r="I1195" s="4">
        <f t="shared" si="254"/>
        <v>25.648995973333339</v>
      </c>
      <c r="J1195" s="33">
        <f t="shared" si="257"/>
        <v>114443.74469926022</v>
      </c>
      <c r="K1195" s="4">
        <f t="shared" si="258"/>
        <v>47.262382640000006</v>
      </c>
      <c r="L1195" s="33">
        <f t="shared" si="255"/>
        <v>6919.0468400358168</v>
      </c>
      <c r="M1195" s="15">
        <f t="shared" si="247"/>
        <v>18.437760084691043</v>
      </c>
      <c r="N1195" s="6"/>
      <c r="O1195" s="7">
        <f t="shared" si="248"/>
        <v>21.21568143933888</v>
      </c>
      <c r="P1195" s="7"/>
      <c r="Q1195" s="46">
        <f t="shared" si="249"/>
        <v>7.4696523355253369E-3</v>
      </c>
      <c r="R1195" s="22">
        <f t="shared" si="259"/>
        <v>0.97057926051089938</v>
      </c>
      <c r="S1195" s="22">
        <f t="shared" si="260"/>
        <v>10.521182965612146</v>
      </c>
      <c r="T1195" s="39">
        <f t="shared" si="250"/>
        <v>-2.2925778303101496E-2</v>
      </c>
      <c r="U1195" s="39">
        <f t="shared" si="251"/>
        <v>-1.9618585245797182E-2</v>
      </c>
      <c r="V1195" s="39">
        <f t="shared" si="252"/>
        <v>-3.307193057304314E-3</v>
      </c>
      <c r="Y1195" s="37"/>
      <c r="Z1195" s="37"/>
    </row>
    <row r="1196" spans="1:26">
      <c r="A1196" s="1">
        <v>1969.12</v>
      </c>
      <c r="B1196" s="11">
        <v>91.11</v>
      </c>
      <c r="C1196" s="4">
        <v>3.16</v>
      </c>
      <c r="D1196" s="11">
        <v>5.78</v>
      </c>
      <c r="E1196" s="11">
        <v>37.700000000000003</v>
      </c>
      <c r="F1196" s="4">
        <f t="shared" si="256"/>
        <v>1969.9583333332434</v>
      </c>
      <c r="G1196" s="22">
        <v>7.65</v>
      </c>
      <c r="H1196" s="4">
        <f t="shared" si="253"/>
        <v>736.37180371352792</v>
      </c>
      <c r="I1196" s="4">
        <f t="shared" si="254"/>
        <v>25.539840848806371</v>
      </c>
      <c r="J1196" s="33">
        <f t="shared" si="257"/>
        <v>108113.82461939198</v>
      </c>
      <c r="K1196" s="4">
        <f t="shared" si="258"/>
        <v>46.715278514588867</v>
      </c>
      <c r="L1196" s="33">
        <f t="shared" si="255"/>
        <v>6858.7191998692315</v>
      </c>
      <c r="M1196" s="15">
        <f t="shared" si="247"/>
        <v>17.326929913742685</v>
      </c>
      <c r="N1196" s="6"/>
      <c r="O1196" s="7">
        <f t="shared" si="248"/>
        <v>19.9451447524721</v>
      </c>
      <c r="P1196" s="7"/>
      <c r="Q1196" s="46">
        <f t="shared" si="249"/>
        <v>6.3919218866562155E-3</v>
      </c>
      <c r="R1196" s="22">
        <f t="shared" si="259"/>
        <v>0.99672430310805182</v>
      </c>
      <c r="S1196" s="22">
        <f t="shared" si="260"/>
        <v>10.157468815447984</v>
      </c>
      <c r="T1196" s="39">
        <f t="shared" si="250"/>
        <v>-1.4137035989234881E-2</v>
      </c>
      <c r="U1196" s="39">
        <f t="shared" si="251"/>
        <v>-1.4771464629442566E-2</v>
      </c>
      <c r="V1196" s="39">
        <f t="shared" si="252"/>
        <v>6.3442864020768486E-4</v>
      </c>
      <c r="Y1196" s="37"/>
      <c r="Z1196" s="37"/>
    </row>
    <row r="1197" spans="1:26">
      <c r="A1197" s="1">
        <v>1970.01</v>
      </c>
      <c r="B1197" s="11">
        <v>90.31</v>
      </c>
      <c r="C1197" s="4">
        <v>3.1633300000000002</v>
      </c>
      <c r="D1197" s="11">
        <v>5.73</v>
      </c>
      <c r="E1197" s="11">
        <v>37.799999999999997</v>
      </c>
      <c r="F1197" s="4">
        <f t="shared" si="256"/>
        <v>1970.0416666665767</v>
      </c>
      <c r="G1197" s="22">
        <v>7.79</v>
      </c>
      <c r="H1197" s="4">
        <f t="shared" si="253"/>
        <v>727.97505291005314</v>
      </c>
      <c r="I1197" s="4">
        <f t="shared" si="254"/>
        <v>25.499117751322757</v>
      </c>
      <c r="J1197" s="33">
        <f t="shared" si="257"/>
        <v>107192.99778760613</v>
      </c>
      <c r="K1197" s="4">
        <f t="shared" si="258"/>
        <v>46.188650793650808</v>
      </c>
      <c r="L1197" s="33">
        <f t="shared" si="255"/>
        <v>6801.1945224557985</v>
      </c>
      <c r="M1197" s="15">
        <f t="shared" si="247"/>
        <v>17.090541395140207</v>
      </c>
      <c r="N1197" s="6"/>
      <c r="O1197" s="7">
        <f t="shared" si="248"/>
        <v>19.681596538879791</v>
      </c>
      <c r="P1197" s="7"/>
      <c r="Q1197" s="46">
        <f t="shared" si="249"/>
        <v>6.4112433742652061E-3</v>
      </c>
      <c r="R1197" s="22">
        <f t="shared" si="259"/>
        <v>1.0453262030836263</v>
      </c>
      <c r="S1197" s="22">
        <f t="shared" si="260"/>
        <v>10.097412439047684</v>
      </c>
      <c r="T1197" s="39">
        <f t="shared" si="250"/>
        <v>-1.1477621398428783E-2</v>
      </c>
      <c r="U1197" s="39">
        <f t="shared" si="251"/>
        <v>-1.7199657072738628E-2</v>
      </c>
      <c r="V1197" s="39">
        <f t="shared" si="252"/>
        <v>5.7220356743098444E-3</v>
      </c>
      <c r="Y1197" s="37"/>
      <c r="Z1197" s="37"/>
    </row>
    <row r="1198" spans="1:26">
      <c r="A1198" s="1">
        <v>1970.02</v>
      </c>
      <c r="B1198" s="11">
        <v>87.16</v>
      </c>
      <c r="C1198" s="4">
        <v>3.1666699999999999</v>
      </c>
      <c r="D1198" s="11">
        <v>5.68</v>
      </c>
      <c r="E1198" s="11">
        <v>38</v>
      </c>
      <c r="F1198" s="4">
        <f t="shared" si="256"/>
        <v>1970.12499999991</v>
      </c>
      <c r="G1198" s="22">
        <v>7.24</v>
      </c>
      <c r="H1198" s="4">
        <f t="shared" si="253"/>
        <v>698.88557894736846</v>
      </c>
      <c r="I1198" s="4">
        <f t="shared" si="254"/>
        <v>25.391693394736848</v>
      </c>
      <c r="J1198" s="33">
        <f t="shared" si="257"/>
        <v>103221.19921830615</v>
      </c>
      <c r="K1198" s="4">
        <f t="shared" si="258"/>
        <v>45.544631578947374</v>
      </c>
      <c r="L1198" s="33">
        <f t="shared" si="255"/>
        <v>6726.6683290497822</v>
      </c>
      <c r="M1198" s="15">
        <f t="shared" si="247"/>
        <v>16.372586787159847</v>
      </c>
      <c r="N1198" s="6"/>
      <c r="O1198" s="7">
        <f t="shared" si="248"/>
        <v>18.865300867228143</v>
      </c>
      <c r="P1198" s="7"/>
      <c r="Q1198" s="46">
        <f t="shared" si="249"/>
        <v>1.4668881693785996E-2</v>
      </c>
      <c r="R1198" s="22">
        <f t="shared" si="259"/>
        <v>1.0181267352323757</v>
      </c>
      <c r="S1198" s="22">
        <f t="shared" si="260"/>
        <v>10.499536701637624</v>
      </c>
      <c r="T1198" s="39">
        <f t="shared" si="250"/>
        <v>-4.8549116449233543E-3</v>
      </c>
      <c r="U1198" s="39">
        <f t="shared" si="251"/>
        <v>-3.079532454964351E-2</v>
      </c>
      <c r="V1198" s="39">
        <f t="shared" si="252"/>
        <v>2.5940412904720156E-2</v>
      </c>
      <c r="Y1198" s="37"/>
      <c r="Z1198" s="37"/>
    </row>
    <row r="1199" spans="1:26">
      <c r="A1199" s="1">
        <v>1970.03</v>
      </c>
      <c r="B1199" s="11">
        <v>88.65</v>
      </c>
      <c r="C1199" s="4">
        <v>3.17</v>
      </c>
      <c r="D1199" s="11">
        <v>5.63</v>
      </c>
      <c r="E1199" s="11">
        <v>38.200000000000003</v>
      </c>
      <c r="F1199" s="4">
        <f t="shared" si="256"/>
        <v>1970.2083333332432</v>
      </c>
      <c r="G1199" s="22">
        <v>7.07</v>
      </c>
      <c r="H1199" s="4">
        <f t="shared" si="253"/>
        <v>707.11138743455513</v>
      </c>
      <c r="I1199" s="4">
        <f t="shared" si="254"/>
        <v>25.285314136125656</v>
      </c>
      <c r="J1199" s="33">
        <f t="shared" si="257"/>
        <v>104747.30909860898</v>
      </c>
      <c r="K1199" s="4">
        <f t="shared" si="258"/>
        <v>44.907356020942409</v>
      </c>
      <c r="L1199" s="33">
        <f t="shared" si="255"/>
        <v>6652.3107752416072</v>
      </c>
      <c r="M1199" s="15">
        <f t="shared" si="247"/>
        <v>16.531690813943616</v>
      </c>
      <c r="N1199" s="6"/>
      <c r="O1199" s="7">
        <f t="shared" si="248"/>
        <v>19.058795732982517</v>
      </c>
      <c r="P1199" s="7"/>
      <c r="Q1199" s="46">
        <f t="shared" si="249"/>
        <v>1.6319779332802591E-2</v>
      </c>
      <c r="R1199" s="22">
        <f t="shared" si="259"/>
        <v>0.9834450156947917</v>
      </c>
      <c r="S1199" s="22">
        <f t="shared" si="260"/>
        <v>10.633891175200292</v>
      </c>
      <c r="T1199" s="39">
        <f t="shared" si="250"/>
        <v>-1.6882974241758886E-2</v>
      </c>
      <c r="U1199" s="39">
        <f t="shared" si="251"/>
        <v>-3.4335322596736328E-2</v>
      </c>
      <c r="V1199" s="39">
        <f t="shared" si="252"/>
        <v>1.7452348354977443E-2</v>
      </c>
      <c r="Y1199" s="37"/>
      <c r="Z1199" s="37"/>
    </row>
    <row r="1200" spans="1:26">
      <c r="A1200" s="1">
        <v>1970.04</v>
      </c>
      <c r="B1200" s="11">
        <v>85.95</v>
      </c>
      <c r="C1200" s="4">
        <v>3.17333</v>
      </c>
      <c r="D1200" s="11">
        <v>5.5933299999999999</v>
      </c>
      <c r="E1200" s="11">
        <v>38.5</v>
      </c>
      <c r="F1200" s="4">
        <f t="shared" si="256"/>
        <v>1970.2916666665765</v>
      </c>
      <c r="G1200" s="22">
        <v>7.39</v>
      </c>
      <c r="H1200" s="4">
        <f t="shared" si="253"/>
        <v>680.23285714285726</v>
      </c>
      <c r="I1200" s="4">
        <f t="shared" si="254"/>
        <v>25.114640285714291</v>
      </c>
      <c r="J1200" s="33">
        <f t="shared" si="257"/>
        <v>101075.71008657156</v>
      </c>
      <c r="K1200" s="4">
        <f t="shared" si="258"/>
        <v>44.267211714285722</v>
      </c>
      <c r="L1200" s="33">
        <f t="shared" si="255"/>
        <v>6577.6591215651351</v>
      </c>
      <c r="M1200" s="15">
        <f t="shared" si="247"/>
        <v>15.873067819354057</v>
      </c>
      <c r="N1200" s="6"/>
      <c r="O1200" s="7">
        <f t="shared" si="248"/>
        <v>18.311411111344036</v>
      </c>
      <c r="P1200" s="7"/>
      <c r="Q1200" s="46">
        <f t="shared" si="249"/>
        <v>1.6084252196537183E-2</v>
      </c>
      <c r="R1200" s="22">
        <f t="shared" si="259"/>
        <v>0.97049894880882093</v>
      </c>
      <c r="S1200" s="22">
        <f t="shared" si="260"/>
        <v>10.37635755467578</v>
      </c>
      <c r="T1200" s="39">
        <f t="shared" si="250"/>
        <v>-1.561819126896169E-2</v>
      </c>
      <c r="U1200" s="39">
        <f t="shared" si="251"/>
        <v>-2.5013508994320088E-2</v>
      </c>
      <c r="V1200" s="39">
        <f t="shared" si="252"/>
        <v>9.3953177253583986E-3</v>
      </c>
      <c r="Y1200" s="37"/>
      <c r="Z1200" s="37"/>
    </row>
    <row r="1201" spans="1:26">
      <c r="A1201" s="1">
        <v>1970.05</v>
      </c>
      <c r="B1201" s="11">
        <v>76.06</v>
      </c>
      <c r="C1201" s="4">
        <v>3.1766700000000001</v>
      </c>
      <c r="D1201" s="11">
        <v>5.5566700000000004</v>
      </c>
      <c r="E1201" s="11">
        <v>38.6</v>
      </c>
      <c r="F1201" s="4">
        <f t="shared" si="256"/>
        <v>1970.3749999999097</v>
      </c>
      <c r="G1201" s="22">
        <v>7.91</v>
      </c>
      <c r="H1201" s="4">
        <f t="shared" si="253"/>
        <v>600.40108808290165</v>
      </c>
      <c r="I1201" s="4">
        <f t="shared" si="254"/>
        <v>25.075941683937828</v>
      </c>
      <c r="J1201" s="33">
        <f t="shared" si="257"/>
        <v>89524.020673589897</v>
      </c>
      <c r="K1201" s="4">
        <f t="shared" si="258"/>
        <v>43.863143756476688</v>
      </c>
      <c r="L1201" s="33">
        <f t="shared" si="255"/>
        <v>6540.3029181740303</v>
      </c>
      <c r="M1201" s="15">
        <f t="shared" si="247"/>
        <v>13.983836060789187</v>
      </c>
      <c r="N1201" s="6"/>
      <c r="O1201" s="7">
        <f t="shared" si="248"/>
        <v>16.149570146153565</v>
      </c>
      <c r="P1201" s="7"/>
      <c r="Q1201" s="46">
        <f t="shared" si="249"/>
        <v>1.966203214030364E-2</v>
      </c>
      <c r="R1201" s="22">
        <f t="shared" si="259"/>
        <v>1.0114065562340058</v>
      </c>
      <c r="S1201" s="22">
        <f t="shared" si="260"/>
        <v>10.044155383994211</v>
      </c>
      <c r="T1201" s="39">
        <f t="shared" si="250"/>
        <v>3.2911346716102408E-4</v>
      </c>
      <c r="U1201" s="39">
        <f t="shared" si="251"/>
        <v>-1.4347637263584123E-2</v>
      </c>
      <c r="V1201" s="39">
        <f t="shared" si="252"/>
        <v>1.4676750730745147E-2</v>
      </c>
      <c r="Y1201" s="37"/>
      <c r="Z1201" s="37"/>
    </row>
    <row r="1202" spans="1:26">
      <c r="A1202" s="1">
        <v>1970.06</v>
      </c>
      <c r="B1202" s="11">
        <v>75.59</v>
      </c>
      <c r="C1202" s="4">
        <v>3.18</v>
      </c>
      <c r="D1202" s="11">
        <v>5.52</v>
      </c>
      <c r="E1202" s="11">
        <v>38.799999999999997</v>
      </c>
      <c r="F1202" s="4">
        <f t="shared" si="256"/>
        <v>1970.458333333243</v>
      </c>
      <c r="G1202" s="22">
        <v>7.84</v>
      </c>
      <c r="H1202" s="4">
        <f t="shared" si="253"/>
        <v>593.61528350515482</v>
      </c>
      <c r="I1202" s="4">
        <f t="shared" si="254"/>
        <v>24.972835051546397</v>
      </c>
      <c r="J1202" s="33">
        <f t="shared" si="257"/>
        <v>88822.511630919864</v>
      </c>
      <c r="K1202" s="4">
        <f t="shared" si="258"/>
        <v>43.34907216494846</v>
      </c>
      <c r="L1202" s="33">
        <f t="shared" si="255"/>
        <v>6486.3112078671456</v>
      </c>
      <c r="M1202" s="15">
        <f t="shared" si="247"/>
        <v>13.799691797725178</v>
      </c>
      <c r="N1202" s="6"/>
      <c r="O1202" s="7">
        <f t="shared" si="248"/>
        <v>15.955062559858018</v>
      </c>
      <c r="P1202" s="7"/>
      <c r="Q1202" s="46">
        <f t="shared" si="249"/>
        <v>2.1499547604048083E-2</v>
      </c>
      <c r="R1202" s="22">
        <f t="shared" si="259"/>
        <v>1.0331072842441178</v>
      </c>
      <c r="S1202" s="22">
        <f t="shared" si="260"/>
        <v>10.106360047373879</v>
      </c>
      <c r="T1202" s="39">
        <f t="shared" si="250"/>
        <v>6.6845801773449676E-3</v>
      </c>
      <c r="U1202" s="39">
        <f t="shared" si="251"/>
        <v>-1.2755533215716874E-2</v>
      </c>
      <c r="V1202" s="39">
        <f t="shared" si="252"/>
        <v>1.9440113393061842E-2</v>
      </c>
      <c r="Y1202" s="37"/>
      <c r="Z1202" s="37"/>
    </row>
    <row r="1203" spans="1:26">
      <c r="A1203" s="1">
        <v>1970.07</v>
      </c>
      <c r="B1203" s="11">
        <v>75.72</v>
      </c>
      <c r="C1203" s="4">
        <v>3.1833300000000002</v>
      </c>
      <c r="D1203" s="11">
        <v>5.4666699999999997</v>
      </c>
      <c r="E1203" s="11">
        <v>39</v>
      </c>
      <c r="F1203" s="4">
        <f t="shared" si="256"/>
        <v>1970.5416666665762</v>
      </c>
      <c r="G1203" s="22">
        <v>7.46</v>
      </c>
      <c r="H1203" s="4">
        <f t="shared" si="253"/>
        <v>591.58676923076928</v>
      </c>
      <c r="I1203" s="4">
        <f t="shared" si="254"/>
        <v>24.87078592307693</v>
      </c>
      <c r="J1203" s="33">
        <f t="shared" si="257"/>
        <v>88829.103004219782</v>
      </c>
      <c r="K1203" s="4">
        <f t="shared" si="258"/>
        <v>42.710111512820518</v>
      </c>
      <c r="L1203" s="33">
        <f t="shared" si="255"/>
        <v>6413.0928753311955</v>
      </c>
      <c r="M1203" s="15">
        <f t="shared" si="247"/>
        <v>13.726499744359765</v>
      </c>
      <c r="N1203" s="6"/>
      <c r="O1203" s="7">
        <f t="shared" si="248"/>
        <v>15.888935332500388</v>
      </c>
      <c r="P1203" s="7"/>
      <c r="Q1203" s="46">
        <f t="shared" si="249"/>
        <v>2.6214326254140607E-2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c r="A1204" s="1">
        <v>1970.08</v>
      </c>
      <c r="B1204" s="11">
        <v>77.92</v>
      </c>
      <c r="C1204" s="4">
        <v>3.1866699999999999</v>
      </c>
      <c r="D1204" s="11">
        <v>5.4133300000000002</v>
      </c>
      <c r="E1204" s="11">
        <v>39</v>
      </c>
      <c r="F1204" s="4">
        <f t="shared" si="256"/>
        <v>1970.6249999999095</v>
      </c>
      <c r="G1204" s="22">
        <v>7.53</v>
      </c>
      <c r="H1204" s="4">
        <f t="shared" si="253"/>
        <v>608.77497435897453</v>
      </c>
      <c r="I1204" s="4">
        <f t="shared" si="254"/>
        <v>24.896880743589747</v>
      </c>
      <c r="J1204" s="33">
        <f t="shared" si="257"/>
        <v>91721.510731132395</v>
      </c>
      <c r="K1204" s="4">
        <f t="shared" si="258"/>
        <v>42.293375666666677</v>
      </c>
      <c r="L1204" s="33">
        <f t="shared" si="255"/>
        <v>6372.1612639394361</v>
      </c>
      <c r="M1204" s="15">
        <f t="shared" si="247"/>
        <v>14.100456516815449</v>
      </c>
      <c r="N1204" s="6"/>
      <c r="O1204" s="7">
        <f t="shared" si="248"/>
        <v>16.339508329168652</v>
      </c>
      <c r="P1204" s="7"/>
      <c r="Q1204" s="46">
        <f t="shared" si="249"/>
        <v>2.358223149317086E-2</v>
      </c>
      <c r="R1204" s="22">
        <f t="shared" si="259"/>
        <v>1.0160954098001953</v>
      </c>
      <c r="S1204" s="22">
        <f t="shared" si="260"/>
        <v>10.401292594883635</v>
      </c>
      <c r="T1204" s="39">
        <f t="shared" si="250"/>
        <v>1.1089305510932457E-2</v>
      </c>
      <c r="U1204" s="39">
        <f t="shared" si="251"/>
        <v>-2.2639234506384609E-2</v>
      </c>
      <c r="V1204" s="39">
        <f t="shared" si="252"/>
        <v>3.3728540017317066E-2</v>
      </c>
      <c r="Y1204" s="37"/>
      <c r="Z1204" s="37"/>
    </row>
    <row r="1205" spans="1:26">
      <c r="A1205" s="1">
        <v>1970.09</v>
      </c>
      <c r="B1205" s="11">
        <v>82.58</v>
      </c>
      <c r="C1205" s="4">
        <v>3.19</v>
      </c>
      <c r="D1205" s="11">
        <v>5.36</v>
      </c>
      <c r="E1205" s="11">
        <v>39.200000000000003</v>
      </c>
      <c r="F1205" s="4">
        <f t="shared" si="256"/>
        <v>1970.7083333332428</v>
      </c>
      <c r="G1205" s="22">
        <v>7.39</v>
      </c>
      <c r="H1205" s="4">
        <f t="shared" si="253"/>
        <v>641.89096938775515</v>
      </c>
      <c r="I1205" s="4">
        <f t="shared" si="254"/>
        <v>24.795739795918369</v>
      </c>
      <c r="J1205" s="33">
        <f t="shared" si="257"/>
        <v>97022.277772271846</v>
      </c>
      <c r="K1205" s="4">
        <f t="shared" si="258"/>
        <v>41.663061224489802</v>
      </c>
      <c r="L1205" s="33">
        <f t="shared" si="255"/>
        <v>6297.401415105076</v>
      </c>
      <c r="M1205" s="15">
        <f t="shared" si="247"/>
        <v>14.84266114524222</v>
      </c>
      <c r="N1205" s="6"/>
      <c r="O1205" s="7">
        <f t="shared" si="248"/>
        <v>17.215125541252291</v>
      </c>
      <c r="P1205" s="7"/>
      <c r="Q1205" s="46">
        <f t="shared" si="249"/>
        <v>2.196185272759632E-2</v>
      </c>
      <c r="R1205" s="22">
        <f t="shared" si="259"/>
        <v>1.0103781482444136</v>
      </c>
      <c r="S1205" s="22">
        <f t="shared" si="260"/>
        <v>10.514783693988544</v>
      </c>
      <c r="T1205" s="39">
        <f t="shared" si="250"/>
        <v>7.3995040543766155E-3</v>
      </c>
      <c r="U1205" s="39">
        <f t="shared" si="251"/>
        <v>-2.5982514542431612E-2</v>
      </c>
      <c r="V1205" s="39">
        <f t="shared" si="252"/>
        <v>3.3382018596808227E-2</v>
      </c>
      <c r="Y1205" s="37"/>
      <c r="Z1205" s="37"/>
    </row>
    <row r="1206" spans="1:26">
      <c r="A1206" s="1">
        <v>1970.1</v>
      </c>
      <c r="B1206" s="11">
        <v>84.37</v>
      </c>
      <c r="C1206" s="4">
        <v>3.17333</v>
      </c>
      <c r="D1206" s="11">
        <v>5.2833300000000003</v>
      </c>
      <c r="E1206" s="11">
        <v>39.4</v>
      </c>
      <c r="F1206" s="4">
        <f t="shared" si="256"/>
        <v>1970.791666666576</v>
      </c>
      <c r="G1206" s="22">
        <v>7.33</v>
      </c>
      <c r="H1206" s="4">
        <f t="shared" si="253"/>
        <v>652.47560913705593</v>
      </c>
      <c r="I1206" s="4">
        <f t="shared" si="254"/>
        <v>24.540955609137061</v>
      </c>
      <c r="J1206" s="33">
        <f t="shared" si="257"/>
        <v>98931.268863656762</v>
      </c>
      <c r="K1206" s="4">
        <f t="shared" si="258"/>
        <v>40.858645964467016</v>
      </c>
      <c r="L1206" s="33">
        <f t="shared" si="255"/>
        <v>6195.1705668534278</v>
      </c>
      <c r="M1206" s="15">
        <f t="shared" si="247"/>
        <v>15.064185404089633</v>
      </c>
      <c r="N1206" s="6"/>
      <c r="O1206" s="7">
        <f t="shared" si="248"/>
        <v>17.486678518763028</v>
      </c>
      <c r="P1206" s="7"/>
      <c r="Q1206" s="46">
        <f t="shared" si="249"/>
        <v>2.1401934611650089E-2</v>
      </c>
      <c r="R1206" s="22">
        <f t="shared" si="259"/>
        <v>1.0413211919527887</v>
      </c>
      <c r="S1206" s="22">
        <f t="shared" si="260"/>
        <v>10.569979212552536</v>
      </c>
      <c r="T1206" s="39">
        <f t="shared" si="250"/>
        <v>7.7786185512356276E-3</v>
      </c>
      <c r="U1206" s="39">
        <f t="shared" si="251"/>
        <v>-2.7846164942143425E-2</v>
      </c>
      <c r="V1206" s="39">
        <f t="shared" si="252"/>
        <v>3.5624783493379053E-2</v>
      </c>
      <c r="Y1206" s="37"/>
      <c r="Z1206" s="37"/>
    </row>
    <row r="1207" spans="1:26">
      <c r="A1207" s="1">
        <v>1970.11</v>
      </c>
      <c r="B1207" s="11">
        <v>84.28</v>
      </c>
      <c r="C1207" s="4">
        <v>3.1566700000000001</v>
      </c>
      <c r="D1207" s="11">
        <v>5.2066699999999999</v>
      </c>
      <c r="E1207" s="11">
        <v>39.6</v>
      </c>
      <c r="F1207" s="4">
        <f t="shared" si="256"/>
        <v>1970.8749999999093</v>
      </c>
      <c r="G1207" s="22">
        <v>6.84</v>
      </c>
      <c r="H1207" s="4">
        <f t="shared" si="253"/>
        <v>648.48777777777786</v>
      </c>
      <c r="I1207" s="4">
        <f t="shared" si="254"/>
        <v>24.288821944444447</v>
      </c>
      <c r="J1207" s="33">
        <f t="shared" si="257"/>
        <v>98633.514358885819</v>
      </c>
      <c r="K1207" s="4">
        <f t="shared" si="258"/>
        <v>40.062433055555559</v>
      </c>
      <c r="L1207" s="33">
        <f t="shared" si="255"/>
        <v>6093.4048434620317</v>
      </c>
      <c r="M1207" s="15">
        <f t="shared" si="247"/>
        <v>14.95076190879173</v>
      </c>
      <c r="N1207" s="6"/>
      <c r="O1207" s="7">
        <f t="shared" si="248"/>
        <v>17.369848985307829</v>
      </c>
      <c r="P1207" s="7"/>
      <c r="Q1207" s="46">
        <f t="shared" si="249"/>
        <v>2.7326345228659829E-2</v>
      </c>
      <c r="R1207" s="22">
        <f t="shared" si="259"/>
        <v>1.0386907764634588</v>
      </c>
      <c r="S1207" s="22">
        <f t="shared" si="260"/>
        <v>10.951153739639832</v>
      </c>
      <c r="T1207" s="39">
        <f t="shared" si="250"/>
        <v>1.1810279795561707E-2</v>
      </c>
      <c r="U1207" s="39">
        <f t="shared" si="251"/>
        <v>-3.6280350482559065E-2</v>
      </c>
      <c r="V1207" s="39">
        <f t="shared" si="252"/>
        <v>4.8090630278120772E-2</v>
      </c>
      <c r="Y1207" s="37"/>
      <c r="Z1207" s="37"/>
    </row>
    <row r="1208" spans="1:26">
      <c r="A1208" s="1">
        <v>1970.12</v>
      </c>
      <c r="B1208" s="11">
        <v>90.05</v>
      </c>
      <c r="C1208" s="4">
        <v>3.14</v>
      </c>
      <c r="D1208" s="11">
        <v>5.13</v>
      </c>
      <c r="E1208" s="11">
        <v>39.799999999999997</v>
      </c>
      <c r="F1208" s="4">
        <f t="shared" si="256"/>
        <v>1970.9583333332425</v>
      </c>
      <c r="G1208" s="22">
        <v>6.39</v>
      </c>
      <c r="H1208" s="4">
        <f t="shared" si="253"/>
        <v>689.40288944723636</v>
      </c>
      <c r="I1208" s="4">
        <f t="shared" si="254"/>
        <v>24.03914572864322</v>
      </c>
      <c r="J1208" s="33">
        <f t="shared" si="257"/>
        <v>105161.30128850423</v>
      </c>
      <c r="K1208" s="4">
        <f t="shared" si="258"/>
        <v>39.274145728643219</v>
      </c>
      <c r="L1208" s="33">
        <f t="shared" si="255"/>
        <v>5990.8659146032942</v>
      </c>
      <c r="M1208" s="15">
        <f t="shared" si="247"/>
        <v>15.873840687205741</v>
      </c>
      <c r="N1208" s="6"/>
      <c r="O1208" s="7">
        <f t="shared" si="248"/>
        <v>18.454515548006192</v>
      </c>
      <c r="P1208" s="7"/>
      <c r="Q1208" s="46">
        <f t="shared" si="249"/>
        <v>2.8455287421124548E-2</v>
      </c>
      <c r="R1208" s="22">
        <f t="shared" si="259"/>
        <v>1.0163958032214011</v>
      </c>
      <c r="S1208" s="22">
        <f t="shared" si="260"/>
        <v>11.317702268529887</v>
      </c>
      <c r="T1208" s="39">
        <f t="shared" si="250"/>
        <v>3.1555751529841469E-3</v>
      </c>
      <c r="U1208" s="39">
        <f t="shared" si="251"/>
        <v>-4.0187095108721205E-2</v>
      </c>
      <c r="V1208" s="39">
        <f t="shared" si="252"/>
        <v>4.3342670261705352E-2</v>
      </c>
      <c r="Y1208" s="37"/>
      <c r="Z1208" s="37"/>
    </row>
    <row r="1209" spans="1:26">
      <c r="A1209" s="1">
        <v>1971.01</v>
      </c>
      <c r="B1209" s="11">
        <v>93.49</v>
      </c>
      <c r="C1209" s="4">
        <v>3.13</v>
      </c>
      <c r="D1209" s="11">
        <v>5.16</v>
      </c>
      <c r="E1209" s="11">
        <v>39.799999999999997</v>
      </c>
      <c r="F1209" s="4">
        <f t="shared" si="256"/>
        <v>1971.0416666665758</v>
      </c>
      <c r="G1209" s="22">
        <v>6.24</v>
      </c>
      <c r="H1209" s="4">
        <f t="shared" si="253"/>
        <v>715.73876884422123</v>
      </c>
      <c r="I1209" s="4">
        <f t="shared" si="254"/>
        <v>23.962587939698498</v>
      </c>
      <c r="J1209" s="33">
        <f t="shared" si="257"/>
        <v>109483.17190688518</v>
      </c>
      <c r="K1209" s="4">
        <f t="shared" si="258"/>
        <v>39.503819095477397</v>
      </c>
      <c r="L1209" s="33">
        <f t="shared" si="255"/>
        <v>6042.7122370256457</v>
      </c>
      <c r="M1209" s="15">
        <f t="shared" si="247"/>
        <v>16.461793943491941</v>
      </c>
      <c r="N1209" s="6"/>
      <c r="O1209" s="7">
        <f t="shared" si="248"/>
        <v>19.149002748259782</v>
      </c>
      <c r="P1209" s="7"/>
      <c r="Q1209" s="46">
        <f t="shared" si="249"/>
        <v>2.7705281704982716E-2</v>
      </c>
      <c r="R1209" s="22">
        <f t="shared" si="259"/>
        <v>1.0148506806126156</v>
      </c>
      <c r="S1209" s="22">
        <f t="shared" si="260"/>
        <v>11.503265087843108</v>
      </c>
      <c r="T1209" s="39">
        <f t="shared" si="250"/>
        <v>-1.6709123430017625E-3</v>
      </c>
      <c r="U1209" s="39">
        <f t="shared" si="251"/>
        <v>-4.0063139342521037E-2</v>
      </c>
      <c r="V1209" s="39">
        <f t="shared" si="252"/>
        <v>3.8392226999519274E-2</v>
      </c>
      <c r="Y1209" s="37"/>
      <c r="Z1209" s="37"/>
    </row>
    <row r="1210" spans="1:26">
      <c r="A1210" s="1">
        <v>1971.02</v>
      </c>
      <c r="B1210" s="11">
        <v>97.11</v>
      </c>
      <c r="C1210" s="4">
        <v>3.12</v>
      </c>
      <c r="D1210" s="11">
        <v>5.19</v>
      </c>
      <c r="E1210" s="11">
        <v>39.9</v>
      </c>
      <c r="F1210" s="4">
        <f t="shared" si="256"/>
        <v>1971.1249999999091</v>
      </c>
      <c r="G1210" s="22">
        <v>6.11</v>
      </c>
      <c r="H1210" s="4">
        <f t="shared" si="253"/>
        <v>741.58939849624073</v>
      </c>
      <c r="I1210" s="4">
        <f t="shared" si="254"/>
        <v>23.82616541353384</v>
      </c>
      <c r="J1210" s="33">
        <f t="shared" si="257"/>
        <v>113741.1350210004</v>
      </c>
      <c r="K1210" s="4">
        <f t="shared" si="258"/>
        <v>39.633909774436098</v>
      </c>
      <c r="L1210" s="33">
        <f t="shared" si="255"/>
        <v>6078.8434842857796</v>
      </c>
      <c r="M1210" s="15">
        <f t="shared" si="247"/>
        <v>17.034534781502124</v>
      </c>
      <c r="N1210" s="6"/>
      <c r="O1210" s="7">
        <f t="shared" si="248"/>
        <v>19.824574232687645</v>
      </c>
      <c r="P1210" s="7"/>
      <c r="Q1210" s="46">
        <f t="shared" si="249"/>
        <v>2.7221175943178084E-2</v>
      </c>
      <c r="R1210" s="22">
        <f t="shared" si="259"/>
        <v>1.0360949321896797</v>
      </c>
      <c r="S1210" s="22">
        <f t="shared" si="260"/>
        <v>11.644838016688313</v>
      </c>
      <c r="T1210" s="39">
        <f t="shared" si="250"/>
        <v>-9.5863670714831928E-3</v>
      </c>
      <c r="U1210" s="39">
        <f t="shared" si="251"/>
        <v>-4.452039276429598E-2</v>
      </c>
      <c r="V1210" s="39">
        <f t="shared" si="252"/>
        <v>3.4934025692812787E-2</v>
      </c>
      <c r="Y1210" s="37"/>
      <c r="Z1210" s="37"/>
    </row>
    <row r="1211" spans="1:26">
      <c r="A1211" s="1">
        <v>1971.03</v>
      </c>
      <c r="B1211" s="11">
        <v>99.6</v>
      </c>
      <c r="C1211" s="4">
        <v>3.11</v>
      </c>
      <c r="D1211" s="11">
        <v>5.22</v>
      </c>
      <c r="E1211" s="11">
        <v>40</v>
      </c>
      <c r="F1211" s="4">
        <f t="shared" si="256"/>
        <v>1971.2083333332423</v>
      </c>
      <c r="G1211" s="22">
        <v>5.7</v>
      </c>
      <c r="H1211" s="4">
        <f t="shared" si="253"/>
        <v>758.70300000000009</v>
      </c>
      <c r="I1211" s="4">
        <f t="shared" si="254"/>
        <v>23.690425000000001</v>
      </c>
      <c r="J1211" s="33">
        <f t="shared" si="257"/>
        <v>116668.72331912903</v>
      </c>
      <c r="K1211" s="4">
        <f t="shared" si="258"/>
        <v>39.763350000000003</v>
      </c>
      <c r="L1211" s="33">
        <f t="shared" si="255"/>
        <v>6114.5656197374847</v>
      </c>
      <c r="M1211" s="15">
        <f t="shared" si="247"/>
        <v>17.402902607188878</v>
      </c>
      <c r="N1211" s="6"/>
      <c r="O1211" s="7">
        <f t="shared" si="248"/>
        <v>20.261603158151761</v>
      </c>
      <c r="P1211" s="7"/>
      <c r="Q1211" s="46">
        <f t="shared" si="249"/>
        <v>3.0336339371474168E-2</v>
      </c>
      <c r="R1211" s="22">
        <f t="shared" si="259"/>
        <v>0.99497715756358207</v>
      </c>
      <c r="S1211" s="22">
        <f t="shared" si="260"/>
        <v>12.034994761122331</v>
      </c>
      <c r="T1211" s="39">
        <f t="shared" si="250"/>
        <v>-8.7534280564597333E-3</v>
      </c>
      <c r="U1211" s="39">
        <f t="shared" si="251"/>
        <v>-4.6906446445454719E-2</v>
      </c>
      <c r="V1211" s="39">
        <f t="shared" si="252"/>
        <v>3.8153018388994986E-2</v>
      </c>
      <c r="Y1211" s="37"/>
      <c r="Z1211" s="37"/>
    </row>
    <row r="1212" spans="1:26">
      <c r="A1212" s="1">
        <v>1971.04</v>
      </c>
      <c r="B1212" s="11">
        <v>103</v>
      </c>
      <c r="C1212" s="4">
        <v>3.1066699999999998</v>
      </c>
      <c r="D1212" s="11">
        <v>5.2533300000000001</v>
      </c>
      <c r="E1212" s="11">
        <v>40.1</v>
      </c>
      <c r="F1212" s="4">
        <f t="shared" si="256"/>
        <v>1971.2916666665756</v>
      </c>
      <c r="G1212" s="22">
        <v>5.83</v>
      </c>
      <c r="H1212" s="4">
        <f t="shared" si="253"/>
        <v>782.64588528678314</v>
      </c>
      <c r="I1212" s="4">
        <f t="shared" si="254"/>
        <v>23.6060436159601</v>
      </c>
      <c r="J1212" s="33">
        <f t="shared" si="257"/>
        <v>120653.01375503455</v>
      </c>
      <c r="K1212" s="4">
        <f t="shared" si="258"/>
        <v>39.917447655860357</v>
      </c>
      <c r="L1212" s="33">
        <f t="shared" si="255"/>
        <v>6153.6902597061726</v>
      </c>
      <c r="M1212" s="15">
        <f t="shared" si="247"/>
        <v>17.924110447959606</v>
      </c>
      <c r="N1212" s="6"/>
      <c r="O1212" s="7">
        <f t="shared" si="248"/>
        <v>20.875485334712344</v>
      </c>
      <c r="P1212" s="7"/>
      <c r="Q1212" s="46">
        <f t="shared" si="249"/>
        <v>2.7622614301182638E-2</v>
      </c>
      <c r="R1212" s="22">
        <f t="shared" si="259"/>
        <v>0.9638031448454738</v>
      </c>
      <c r="S1212" s="22">
        <f t="shared" si="260"/>
        <v>11.94468317078713</v>
      </c>
      <c r="T1212" s="39">
        <f t="shared" si="250"/>
        <v>-1.1471603257818597E-2</v>
      </c>
      <c r="U1212" s="39">
        <f t="shared" si="251"/>
        <v>-4.8695950276563149E-2</v>
      </c>
      <c r="V1212" s="39">
        <f t="shared" si="252"/>
        <v>3.7224347018744552E-2</v>
      </c>
      <c r="Y1212" s="37"/>
      <c r="Z1212" s="37"/>
    </row>
    <row r="1213" spans="1:26">
      <c r="A1213" s="1">
        <v>1971.05</v>
      </c>
      <c r="B1213" s="11">
        <v>101.6</v>
      </c>
      <c r="C1213" s="4">
        <v>3.1033300000000001</v>
      </c>
      <c r="D1213" s="11">
        <v>5.28667</v>
      </c>
      <c r="E1213" s="11">
        <v>40.299999999999997</v>
      </c>
      <c r="F1213" s="4">
        <f t="shared" si="256"/>
        <v>1971.3749999999088</v>
      </c>
      <c r="G1213" s="22">
        <v>6.39</v>
      </c>
      <c r="H1213" s="4">
        <f t="shared" si="253"/>
        <v>768.17667493796546</v>
      </c>
      <c r="I1213" s="4">
        <f t="shared" si="254"/>
        <v>23.463638982630279</v>
      </c>
      <c r="J1213" s="33">
        <f t="shared" si="257"/>
        <v>118723.86465467958</v>
      </c>
      <c r="K1213" s="4">
        <f t="shared" si="258"/>
        <v>39.971423052109195</v>
      </c>
      <c r="L1213" s="33">
        <f t="shared" si="255"/>
        <v>6177.6958026964066</v>
      </c>
      <c r="M1213" s="15">
        <f t="shared" si="247"/>
        <v>17.564153279699386</v>
      </c>
      <c r="N1213" s="6"/>
      <c r="O1213" s="7">
        <f t="shared" si="248"/>
        <v>20.463891147264611</v>
      </c>
      <c r="P1213" s="7"/>
      <c r="Q1213" s="46">
        <f t="shared" si="249"/>
        <v>2.3678614175411589E-2</v>
      </c>
      <c r="R1213" s="22">
        <f t="shared" si="259"/>
        <v>0.99584933245988749</v>
      </c>
      <c r="S1213" s="22">
        <f t="shared" si="260"/>
        <v>11.455190086548795</v>
      </c>
      <c r="T1213" s="39">
        <f t="shared" si="250"/>
        <v>-1.226102345412039E-2</v>
      </c>
      <c r="U1213" s="39">
        <f t="shared" si="251"/>
        <v>-4.6506538769724881E-2</v>
      </c>
      <c r="V1213" s="39">
        <f t="shared" si="252"/>
        <v>3.4245515315604491E-2</v>
      </c>
      <c r="Y1213" s="37"/>
      <c r="Z1213" s="37"/>
    </row>
    <row r="1214" spans="1:26">
      <c r="A1214" s="1">
        <v>1971.06</v>
      </c>
      <c r="B1214" s="11">
        <v>99.72</v>
      </c>
      <c r="C1214" s="4">
        <v>3.1</v>
      </c>
      <c r="D1214" s="11">
        <v>5.32</v>
      </c>
      <c r="E1214" s="11">
        <v>40.6</v>
      </c>
      <c r="F1214" s="4">
        <f t="shared" si="256"/>
        <v>1971.4583333332421</v>
      </c>
      <c r="G1214" s="22">
        <v>6.52</v>
      </c>
      <c r="H1214" s="4">
        <f t="shared" si="253"/>
        <v>748.39123152709374</v>
      </c>
      <c r="I1214" s="4">
        <f t="shared" si="254"/>
        <v>23.265270935960594</v>
      </c>
      <c r="J1214" s="33">
        <f t="shared" si="257"/>
        <v>115965.61150585808</v>
      </c>
      <c r="K1214" s="4">
        <f t="shared" si="258"/>
        <v>39.926206896551733</v>
      </c>
      <c r="L1214" s="33">
        <f t="shared" si="255"/>
        <v>6186.6932732768246</v>
      </c>
      <c r="M1214" s="15">
        <f t="shared" si="247"/>
        <v>17.083166880070706</v>
      </c>
      <c r="N1214" s="6"/>
      <c r="O1214" s="7">
        <f t="shared" si="248"/>
        <v>19.91193906311366</v>
      </c>
      <c r="P1214" s="7"/>
      <c r="Q1214" s="46">
        <f t="shared" si="249"/>
        <v>2.4746298795041699E-2</v>
      </c>
      <c r="R1214" s="22">
        <f t="shared" si="259"/>
        <v>0.99026847808800322</v>
      </c>
      <c r="S1214" s="22">
        <f t="shared" si="260"/>
        <v>11.323350469357061</v>
      </c>
      <c r="T1214" s="39">
        <f t="shared" si="250"/>
        <v>-9.9668358478816055E-3</v>
      </c>
      <c r="U1214" s="39">
        <f t="shared" si="251"/>
        <v>-4.1937497891791575E-2</v>
      </c>
      <c r="V1214" s="39">
        <f t="shared" si="252"/>
        <v>3.197066204390997E-2</v>
      </c>
      <c r="Y1214" s="37"/>
      <c r="Z1214" s="37"/>
    </row>
    <row r="1215" spans="1:26">
      <c r="A1215" s="1">
        <v>1971.07</v>
      </c>
      <c r="B1215" s="11">
        <v>99</v>
      </c>
      <c r="C1215" s="4">
        <v>3.09667</v>
      </c>
      <c r="D1215" s="11">
        <v>5.3566700000000003</v>
      </c>
      <c r="E1215" s="11">
        <v>40.700000000000003</v>
      </c>
      <c r="F1215" s="4">
        <f t="shared" si="256"/>
        <v>1971.5416666665753</v>
      </c>
      <c r="G1215" s="22">
        <v>6.73</v>
      </c>
      <c r="H1215" s="4">
        <f t="shared" si="253"/>
        <v>741.16216216216219</v>
      </c>
      <c r="I1215" s="4">
        <f t="shared" si="254"/>
        <v>23.183178108108113</v>
      </c>
      <c r="J1215" s="33">
        <f t="shared" si="257"/>
        <v>115144.80307730469</v>
      </c>
      <c r="K1215" s="4">
        <f t="shared" si="258"/>
        <v>40.102637567567569</v>
      </c>
      <c r="L1215" s="33">
        <f t="shared" si="255"/>
        <v>6230.2294171727854</v>
      </c>
      <c r="M1215" s="15">
        <f t="shared" si="247"/>
        <v>16.889414708693359</v>
      </c>
      <c r="N1215" s="6"/>
      <c r="O1215" s="7">
        <f t="shared" si="248"/>
        <v>19.694941690150504</v>
      </c>
      <c r="P1215" s="7"/>
      <c r="Q1215" s="46">
        <f t="shared" si="249"/>
        <v>2.2881739151916665E-2</v>
      </c>
      <c r="R1215" s="22">
        <f t="shared" si="259"/>
        <v>1.0165126805988081</v>
      </c>
      <c r="S1215" s="22">
        <f t="shared" si="260"/>
        <v>11.185606281758727</v>
      </c>
      <c r="T1215" s="39">
        <f t="shared" si="250"/>
        <v>-1.2361256495427408E-2</v>
      </c>
      <c r="U1215" s="39">
        <f t="shared" si="251"/>
        <v>-4.4890131515096465E-2</v>
      </c>
      <c r="V1215" s="39">
        <f t="shared" si="252"/>
        <v>3.2528875019669057E-2</v>
      </c>
      <c r="Y1215" s="37"/>
      <c r="Z1215" s="37"/>
    </row>
    <row r="1216" spans="1:26">
      <c r="A1216" s="1">
        <v>1971.08</v>
      </c>
      <c r="B1216" s="11">
        <v>97.24</v>
      </c>
      <c r="C1216" s="4">
        <v>3.0933299999999999</v>
      </c>
      <c r="D1216" s="11">
        <v>5.3933299999999997</v>
      </c>
      <c r="E1216" s="11">
        <v>40.799999999999997</v>
      </c>
      <c r="F1216" s="4">
        <f t="shared" si="256"/>
        <v>1971.6249999999086</v>
      </c>
      <c r="G1216" s="22">
        <v>6.58</v>
      </c>
      <c r="H1216" s="4">
        <f t="shared" si="253"/>
        <v>726.20166666666682</v>
      </c>
      <c r="I1216" s="4">
        <f t="shared" si="254"/>
        <v>23.101413014705887</v>
      </c>
      <c r="J1216" s="33">
        <f t="shared" si="257"/>
        <v>113119.66461229784</v>
      </c>
      <c r="K1216" s="4">
        <f t="shared" si="258"/>
        <v>40.278128700980403</v>
      </c>
      <c r="L1216" s="33">
        <f t="shared" si="255"/>
        <v>6274.0814556092591</v>
      </c>
      <c r="M1216" s="15">
        <f t="shared" si="247"/>
        <v>16.519449443051563</v>
      </c>
      <c r="N1216" s="6"/>
      <c r="O1216" s="7">
        <f t="shared" si="248"/>
        <v>19.273018870882744</v>
      </c>
      <c r="P1216" s="7"/>
      <c r="Q1216" s="46">
        <f t="shared" si="249"/>
        <v>2.6305165708427142E-2</v>
      </c>
      <c r="R1216" s="22">
        <f t="shared" si="259"/>
        <v>1.0381033092028704</v>
      </c>
      <c r="S1216" s="22">
        <f t="shared" si="260"/>
        <v>11.34244221719737</v>
      </c>
      <c r="T1216" s="39">
        <f t="shared" si="250"/>
        <v>-1.056679231660862E-2</v>
      </c>
      <c r="U1216" s="39">
        <f t="shared" si="251"/>
        <v>-4.9076659971994618E-2</v>
      </c>
      <c r="V1216" s="39">
        <f t="shared" si="252"/>
        <v>3.8509867655385999E-2</v>
      </c>
      <c r="Y1216" s="37"/>
      <c r="Z1216" s="37"/>
    </row>
    <row r="1217" spans="1:26">
      <c r="A1217" s="1">
        <v>1971.09</v>
      </c>
      <c r="B1217" s="11">
        <v>99.4</v>
      </c>
      <c r="C1217" s="4">
        <v>3.09</v>
      </c>
      <c r="D1217" s="11">
        <v>5.43</v>
      </c>
      <c r="E1217" s="11">
        <v>40.799999999999997</v>
      </c>
      <c r="F1217" s="4">
        <f t="shared" si="256"/>
        <v>1971.7083333332419</v>
      </c>
      <c r="G1217" s="22">
        <v>6.14</v>
      </c>
      <c r="H1217" s="4">
        <f t="shared" si="253"/>
        <v>742.33284313725517</v>
      </c>
      <c r="I1217" s="4">
        <f t="shared" si="254"/>
        <v>23.076544117647064</v>
      </c>
      <c r="J1217" s="33">
        <f t="shared" si="257"/>
        <v>115931.95162587489</v>
      </c>
      <c r="K1217" s="4">
        <f t="shared" si="258"/>
        <v>40.551985294117657</v>
      </c>
      <c r="L1217" s="33">
        <f t="shared" si="255"/>
        <v>6333.1035948541312</v>
      </c>
      <c r="M1217" s="15">
        <f t="shared" ref="M1217:M1280" si="261">H1217/AVERAGE(K1097:K1216)</f>
        <v>16.856792547836005</v>
      </c>
      <c r="N1217" s="6"/>
      <c r="O1217" s="7">
        <f t="shared" ref="O1217:O1280" si="262">J1217/AVERAGE(L1097:L1216)</f>
        <v>19.674910494388257</v>
      </c>
      <c r="P1217" s="7"/>
      <c r="Q1217" s="46">
        <f t="shared" ref="Q1217:Q1280" si="263">1/M1217-(G1217/100-(((E1217/E1097)^(1/10))-1))</f>
        <v>2.9149353637379929E-2</v>
      </c>
      <c r="R1217" s="22">
        <f t="shared" si="259"/>
        <v>1.0208326848149401</v>
      </c>
      <c r="S1217" s="22">
        <f t="shared" si="260"/>
        <v>11.774626800114932</v>
      </c>
      <c r="T1217" s="39">
        <f t="shared" si="250"/>
        <v>-2.2457744157994952E-2</v>
      </c>
      <c r="U1217" s="39">
        <f t="shared" si="251"/>
        <v>-5.4197352679455246E-2</v>
      </c>
      <c r="V1217" s="39">
        <f t="shared" si="252"/>
        <v>3.1739608521460294E-2</v>
      </c>
      <c r="Y1217" s="37"/>
      <c r="Z1217" s="37"/>
    </row>
    <row r="1218" spans="1:26">
      <c r="A1218" s="1">
        <v>1971.1</v>
      </c>
      <c r="B1218" s="11">
        <v>97.29</v>
      </c>
      <c r="C1218" s="4">
        <v>3.0833300000000001</v>
      </c>
      <c r="D1218" s="11">
        <v>5.52</v>
      </c>
      <c r="E1218" s="11">
        <v>40.9</v>
      </c>
      <c r="F1218" s="4">
        <f t="shared" si="256"/>
        <v>1971.7916666665751</v>
      </c>
      <c r="G1218" s="22">
        <v>5.93</v>
      </c>
      <c r="H1218" s="4">
        <f t="shared" si="253"/>
        <v>724.79860635696843</v>
      </c>
      <c r="I1218" s="4">
        <f t="shared" si="254"/>
        <v>22.970431564792182</v>
      </c>
      <c r="J1218" s="33">
        <f t="shared" si="257"/>
        <v>113492.53235431717</v>
      </c>
      <c r="K1218" s="4">
        <f t="shared" si="258"/>
        <v>41.123325183374092</v>
      </c>
      <c r="L1218" s="33">
        <f t="shared" si="255"/>
        <v>6439.2926158477821</v>
      </c>
      <c r="M1218" s="15">
        <f t="shared" si="261"/>
        <v>16.428862709159471</v>
      </c>
      <c r="N1218" s="6"/>
      <c r="O1218" s="7">
        <f t="shared" si="262"/>
        <v>19.184397344751744</v>
      </c>
      <c r="P1218" s="7"/>
      <c r="Q1218" s="46">
        <f t="shared" si="263"/>
        <v>3.3047046104171397E-2</v>
      </c>
      <c r="R1218" s="22">
        <f t="shared" si="259"/>
        <v>1.0139708836443282</v>
      </c>
      <c r="S1218" s="22">
        <f t="shared" si="260"/>
        <v>11.990535322089366</v>
      </c>
      <c r="T1218" s="39">
        <f t="shared" ref="T1218:T1281" si="264">(($J1338/$J1218)^(1/10)-1)</f>
        <v>-1.890545456653292E-2</v>
      </c>
      <c r="U1218" s="39">
        <f t="shared" ref="U1218:U1281" si="265">(($S1338/$S1218)^(1/10)-1)</f>
        <v>-5.4109870934527682E-2</v>
      </c>
      <c r="V1218" s="39">
        <f t="shared" ref="V1218:V1281" si="266">T1218-U1218</f>
        <v>3.5204416367994762E-2</v>
      </c>
      <c r="Y1218" s="37"/>
      <c r="Z1218" s="37"/>
    </row>
    <row r="1219" spans="1:26">
      <c r="A1219" s="1">
        <v>1971.11</v>
      </c>
      <c r="B1219" s="11">
        <v>92.78</v>
      </c>
      <c r="C1219" s="4">
        <v>3.07667</v>
      </c>
      <c r="D1219" s="11">
        <v>5.61</v>
      </c>
      <c r="E1219" s="11">
        <v>40.9</v>
      </c>
      <c r="F1219" s="4">
        <f t="shared" si="256"/>
        <v>1971.8749999999084</v>
      </c>
      <c r="G1219" s="22">
        <v>5.81</v>
      </c>
      <c r="H1219" s="4">
        <f t="shared" si="253"/>
        <v>691.19965770171166</v>
      </c>
      <c r="I1219" s="4">
        <f t="shared" si="254"/>
        <v>22.92081537897311</v>
      </c>
      <c r="J1219" s="33">
        <f t="shared" si="257"/>
        <v>108530.53147935819</v>
      </c>
      <c r="K1219" s="4">
        <f t="shared" si="258"/>
        <v>41.793814180929104</v>
      </c>
      <c r="L1219" s="33">
        <f t="shared" si="255"/>
        <v>6562.3656132700953</v>
      </c>
      <c r="M1219" s="15">
        <f t="shared" si="261"/>
        <v>15.638712654326648</v>
      </c>
      <c r="N1219" s="6"/>
      <c r="O1219" s="7">
        <f t="shared" si="262"/>
        <v>18.271922182649185</v>
      </c>
      <c r="P1219" s="7"/>
      <c r="Q1219" s="46">
        <f t="shared" si="263"/>
        <v>3.7322442309907042E-2</v>
      </c>
      <c r="R1219" s="22">
        <f t="shared" si="259"/>
        <v>0.99586108486765323</v>
      </c>
      <c r="S1219" s="22">
        <f t="shared" si="260"/>
        <v>12.158053695907483</v>
      </c>
      <c r="T1219" s="39">
        <f t="shared" si="264"/>
        <v>-1.186482917123266E-2</v>
      </c>
      <c r="U1219" s="39">
        <f t="shared" si="265"/>
        <v>-4.5906608894522138E-2</v>
      </c>
      <c r="V1219" s="39">
        <f t="shared" si="266"/>
        <v>3.4041779723289478E-2</v>
      </c>
      <c r="Y1219" s="37"/>
      <c r="Z1219" s="37"/>
    </row>
    <row r="1220" spans="1:26">
      <c r="A1220" s="1">
        <v>1971.12</v>
      </c>
      <c r="B1220" s="11">
        <v>99.17</v>
      </c>
      <c r="C1220" s="4">
        <v>3.07</v>
      </c>
      <c r="D1220" s="11">
        <v>5.7</v>
      </c>
      <c r="E1220" s="11">
        <v>41.1</v>
      </c>
      <c r="F1220" s="4">
        <f t="shared" si="256"/>
        <v>1971.9583333332416</v>
      </c>
      <c r="G1220" s="22">
        <v>5.93</v>
      </c>
      <c r="H1220" s="4">
        <f t="shared" si="253"/>
        <v>735.20922141119229</v>
      </c>
      <c r="I1220" s="4">
        <f t="shared" si="254"/>
        <v>22.7598296836983</v>
      </c>
      <c r="J1220" s="33">
        <f t="shared" si="257"/>
        <v>115738.61670487294</v>
      </c>
      <c r="K1220" s="4">
        <f t="shared" si="258"/>
        <v>42.257664233576648</v>
      </c>
      <c r="L1220" s="33">
        <f t="shared" si="255"/>
        <v>6652.3153697466551</v>
      </c>
      <c r="M1220" s="15">
        <f t="shared" si="261"/>
        <v>16.603557212925335</v>
      </c>
      <c r="N1220" s="6"/>
      <c r="O1220" s="7">
        <f t="shared" si="262"/>
        <v>19.405829401067074</v>
      </c>
      <c r="P1220" s="7"/>
      <c r="Q1220" s="46">
        <f t="shared" si="263"/>
        <v>3.2909901694790147E-2</v>
      </c>
      <c r="R1220" s="22">
        <f t="shared" si="259"/>
        <v>1.003446248011016</v>
      </c>
      <c r="S1220" s="22">
        <f t="shared" si="260"/>
        <v>12.048814136947962</v>
      </c>
      <c r="T1220" s="39">
        <f t="shared" si="264"/>
        <v>-1.7358370037446336E-2</v>
      </c>
      <c r="U1220" s="39">
        <f t="shared" si="265"/>
        <v>-4.5989603996534179E-2</v>
      </c>
      <c r="V1220" s="39">
        <f t="shared" si="266"/>
        <v>2.8631233959087843E-2</v>
      </c>
      <c r="Y1220" s="37"/>
      <c r="Z1220" s="37"/>
    </row>
    <row r="1221" spans="1:26">
      <c r="A1221" s="1">
        <v>1972.01</v>
      </c>
      <c r="B1221" s="11">
        <v>103.3</v>
      </c>
      <c r="C1221" s="4">
        <v>3.07</v>
      </c>
      <c r="D1221" s="11">
        <v>5.7366700000000002</v>
      </c>
      <c r="E1221" s="11">
        <v>41.1</v>
      </c>
      <c r="F1221" s="4">
        <f t="shared" si="256"/>
        <v>1972.0416666665749</v>
      </c>
      <c r="G1221" s="22">
        <v>5.95</v>
      </c>
      <c r="H1221" s="4">
        <f t="shared" si="253"/>
        <v>765.82749391727498</v>
      </c>
      <c r="I1221" s="4">
        <f t="shared" si="254"/>
        <v>22.7598296836983</v>
      </c>
      <c r="J1221" s="33">
        <f t="shared" si="257"/>
        <v>120857.20380881689</v>
      </c>
      <c r="K1221" s="4">
        <f t="shared" si="258"/>
        <v>42.529521873479325</v>
      </c>
      <c r="L1221" s="33">
        <f t="shared" si="255"/>
        <v>6711.6930820321941</v>
      </c>
      <c r="M1221" s="15">
        <f t="shared" si="261"/>
        <v>17.262996797035171</v>
      </c>
      <c r="N1221" s="6"/>
      <c r="O1221" s="7">
        <f t="shared" si="262"/>
        <v>20.18082172705191</v>
      </c>
      <c r="P1221" s="7"/>
      <c r="Q1221" s="46">
        <f t="shared" si="263"/>
        <v>3.0409213945432376E-2</v>
      </c>
      <c r="R1221" s="22">
        <f t="shared" si="259"/>
        <v>0.99529466757156304</v>
      </c>
      <c r="S1221" s="22">
        <f t="shared" si="260"/>
        <v>12.09033733870252</v>
      </c>
      <c r="T1221" s="39">
        <f t="shared" si="264"/>
        <v>-2.671487359601088E-2</v>
      </c>
      <c r="U1221" s="39">
        <f t="shared" si="265"/>
        <v>-4.9917893224626586E-2</v>
      </c>
      <c r="V1221" s="39">
        <f t="shared" si="266"/>
        <v>2.3203019628615706E-2</v>
      </c>
      <c r="Y1221" s="37"/>
      <c r="Z1221" s="37"/>
    </row>
    <row r="1222" spans="1:26">
      <c r="A1222" s="1">
        <v>1972.02</v>
      </c>
      <c r="B1222" s="11">
        <v>105.2</v>
      </c>
      <c r="C1222" s="4">
        <v>3.07</v>
      </c>
      <c r="D1222" s="11">
        <v>5.7733299999999996</v>
      </c>
      <c r="E1222" s="11">
        <v>41.3</v>
      </c>
      <c r="F1222" s="4">
        <f t="shared" si="256"/>
        <v>1972.1249999999081</v>
      </c>
      <c r="G1222" s="22">
        <v>6.08</v>
      </c>
      <c r="H1222" s="4">
        <f t="shared" si="253"/>
        <v>776.13656174334164</v>
      </c>
      <c r="I1222" s="4">
        <f t="shared" si="254"/>
        <v>22.649612590799034</v>
      </c>
      <c r="J1222" s="33">
        <f t="shared" si="257"/>
        <v>122781.97040895172</v>
      </c>
      <c r="K1222" s="4">
        <f t="shared" si="258"/>
        <v>42.594035133171921</v>
      </c>
      <c r="L1222" s="33">
        <f t="shared" si="255"/>
        <v>6738.2208481094403</v>
      </c>
      <c r="M1222" s="15">
        <f t="shared" si="261"/>
        <v>17.464147605486172</v>
      </c>
      <c r="N1222" s="6"/>
      <c r="O1222" s="7">
        <f t="shared" si="262"/>
        <v>20.418898605460925</v>
      </c>
      <c r="P1222" s="7"/>
      <c r="Q1222" s="46">
        <f t="shared" si="263"/>
        <v>2.8599563798766714E-2</v>
      </c>
      <c r="R1222" s="22">
        <f t="shared" si="259"/>
        <v>1.0058103589465617</v>
      </c>
      <c r="S1222" s="22">
        <f t="shared" si="260"/>
        <v>11.975174925052459</v>
      </c>
      <c r="T1222" s="39">
        <f t="shared" si="264"/>
        <v>-3.0433439385573413E-2</v>
      </c>
      <c r="U1222" s="39">
        <f t="shared" si="265"/>
        <v>-4.7372210081731425E-2</v>
      </c>
      <c r="V1222" s="39">
        <f t="shared" si="266"/>
        <v>1.6938770696158012E-2</v>
      </c>
      <c r="Y1222" s="37"/>
      <c r="Z1222" s="37"/>
    </row>
    <row r="1223" spans="1:26">
      <c r="A1223" s="1">
        <v>1972.03</v>
      </c>
      <c r="B1223" s="11">
        <v>107.7</v>
      </c>
      <c r="C1223" s="4">
        <v>3.07</v>
      </c>
      <c r="D1223" s="11">
        <v>5.81</v>
      </c>
      <c r="E1223" s="11">
        <v>41.4</v>
      </c>
      <c r="F1223" s="4">
        <f t="shared" si="256"/>
        <v>1972.2083333332414</v>
      </c>
      <c r="G1223" s="22">
        <v>6.07</v>
      </c>
      <c r="H1223" s="4">
        <f t="shared" si="253"/>
        <v>792.66159420289864</v>
      </c>
      <c r="I1223" s="4">
        <f t="shared" si="254"/>
        <v>22.594903381642514</v>
      </c>
      <c r="J1223" s="33">
        <f t="shared" si="257"/>
        <v>125694.03947994878</v>
      </c>
      <c r="K1223" s="4">
        <f t="shared" si="258"/>
        <v>42.761038647343</v>
      </c>
      <c r="L1223" s="33">
        <f t="shared" si="255"/>
        <v>6780.7090935794095</v>
      </c>
      <c r="M1223" s="15">
        <f t="shared" si="261"/>
        <v>17.805643849614938</v>
      </c>
      <c r="N1223" s="6"/>
      <c r="O1223" s="7">
        <f t="shared" si="262"/>
        <v>20.819715240429726</v>
      </c>
      <c r="P1223" s="7"/>
      <c r="Q1223" s="46">
        <f t="shared" si="263"/>
        <v>2.7851006076088466E-2</v>
      </c>
      <c r="R1223" s="22">
        <f t="shared" si="259"/>
        <v>0.99618186497252592</v>
      </c>
      <c r="S1223" s="22">
        <f t="shared" si="260"/>
        <v>12.015661378728367</v>
      </c>
      <c r="T1223" s="39">
        <f t="shared" si="264"/>
        <v>-3.5287453923462442E-2</v>
      </c>
      <c r="U1223" s="39">
        <f t="shared" si="265"/>
        <v>-4.3605540234173401E-2</v>
      </c>
      <c r="V1223" s="39">
        <f t="shared" si="266"/>
        <v>8.3180863107109593E-3</v>
      </c>
      <c r="Y1223" s="37"/>
      <c r="Z1223" s="37"/>
    </row>
    <row r="1224" spans="1:26">
      <c r="A1224" s="1">
        <v>1972.04</v>
      </c>
      <c r="B1224" s="11">
        <v>108.8</v>
      </c>
      <c r="C1224" s="4">
        <v>3.07</v>
      </c>
      <c r="D1224" s="11">
        <v>5.8633300000000004</v>
      </c>
      <c r="E1224" s="11">
        <v>41.5</v>
      </c>
      <c r="F1224" s="4">
        <f t="shared" si="256"/>
        <v>1972.2916666665747</v>
      </c>
      <c r="G1224" s="22">
        <v>6.19</v>
      </c>
      <c r="H1224" s="4">
        <f t="shared" si="253"/>
        <v>798.82795180722894</v>
      </c>
      <c r="I1224" s="4">
        <f t="shared" si="254"/>
        <v>22.540457831325302</v>
      </c>
      <c r="J1224" s="33">
        <f t="shared" si="257"/>
        <v>126969.70932856211</v>
      </c>
      <c r="K1224" s="4">
        <f t="shared" si="258"/>
        <v>43.049557855421696</v>
      </c>
      <c r="L1224" s="33">
        <f t="shared" si="255"/>
        <v>6842.5120018146899</v>
      </c>
      <c r="M1224" s="15">
        <f t="shared" si="261"/>
        <v>17.915161678498297</v>
      </c>
      <c r="N1224" s="6"/>
      <c r="O1224" s="7">
        <f t="shared" si="262"/>
        <v>20.94842827621213</v>
      </c>
      <c r="P1224" s="7"/>
      <c r="Q1224" s="46">
        <f t="shared" si="263"/>
        <v>2.6214335260434145E-2</v>
      </c>
      <c r="R1224" s="22">
        <f t="shared" si="259"/>
        <v>1.0096085045152758</v>
      </c>
      <c r="S1224" s="22">
        <f t="shared" si="260"/>
        <v>11.940941108221567</v>
      </c>
      <c r="T1224" s="39">
        <f t="shared" si="264"/>
        <v>-3.152261656512656E-2</v>
      </c>
      <c r="U1224" s="39">
        <f t="shared" si="265"/>
        <v>-4.2364617970634733E-2</v>
      </c>
      <c r="V1224" s="39">
        <f t="shared" si="266"/>
        <v>1.0842001405508173E-2</v>
      </c>
      <c r="Y1224" s="37"/>
      <c r="Z1224" s="37"/>
    </row>
    <row r="1225" spans="1:26">
      <c r="A1225" s="1">
        <v>1972.05</v>
      </c>
      <c r="B1225" s="11">
        <v>107.7</v>
      </c>
      <c r="C1225" s="4">
        <v>3.07</v>
      </c>
      <c r="D1225" s="11">
        <v>5.9166699999999999</v>
      </c>
      <c r="E1225" s="11">
        <v>41.6</v>
      </c>
      <c r="F1225" s="4">
        <f t="shared" si="256"/>
        <v>1972.3749999999079</v>
      </c>
      <c r="G1225" s="22">
        <v>6.13</v>
      </c>
      <c r="H1225" s="4">
        <f t="shared" si="253"/>
        <v>788.85072115384617</v>
      </c>
      <c r="I1225" s="4">
        <f t="shared" si="254"/>
        <v>22.486274038461541</v>
      </c>
      <c r="J1225" s="33">
        <f t="shared" si="257"/>
        <v>125681.71846591869</v>
      </c>
      <c r="K1225" s="4">
        <f t="shared" si="258"/>
        <v>43.336763197115388</v>
      </c>
      <c r="L1225" s="33">
        <f t="shared" si="255"/>
        <v>6904.5241708054518</v>
      </c>
      <c r="M1225" s="15">
        <f t="shared" si="261"/>
        <v>17.662646200372553</v>
      </c>
      <c r="N1225" s="6"/>
      <c r="O1225" s="7">
        <f t="shared" si="262"/>
        <v>20.654075196229307</v>
      </c>
      <c r="P1225" s="7"/>
      <c r="Q1225" s="46">
        <f t="shared" si="263"/>
        <v>2.7860827719040644E-2</v>
      </c>
      <c r="R1225" s="22">
        <f t="shared" si="259"/>
        <v>1.0065930534275818</v>
      </c>
      <c r="S1225" s="22">
        <f t="shared" si="260"/>
        <v>12.02669570512565</v>
      </c>
      <c r="T1225" s="39">
        <f t="shared" si="264"/>
        <v>-3.0896914942138198E-2</v>
      </c>
      <c r="U1225" s="39">
        <f t="shared" si="265"/>
        <v>-4.15774270225443E-2</v>
      </c>
      <c r="V1225" s="39">
        <f t="shared" si="266"/>
        <v>1.0680512080406102E-2</v>
      </c>
      <c r="Y1225" s="37"/>
      <c r="Z1225" s="37"/>
    </row>
    <row r="1226" spans="1:26">
      <c r="A1226" s="1">
        <v>1972.06</v>
      </c>
      <c r="B1226" s="11">
        <v>108</v>
      </c>
      <c r="C1226" s="4">
        <v>3.07</v>
      </c>
      <c r="D1226" s="11">
        <v>5.97</v>
      </c>
      <c r="E1226" s="11">
        <v>41.7</v>
      </c>
      <c r="F1226" s="4">
        <f t="shared" si="256"/>
        <v>1972.4583333332412</v>
      </c>
      <c r="G1226" s="22">
        <v>6.11</v>
      </c>
      <c r="H1226" s="4">
        <f t="shared" ref="H1226:H1289" si="267">B1226*$E$1839/E1226</f>
        <v>789.15107913669078</v>
      </c>
      <c r="I1226" s="4">
        <f t="shared" ref="I1226:I1289" si="268">C1226*$E$1839/E1226</f>
        <v>22.432350119904076</v>
      </c>
      <c r="J1226" s="33">
        <f t="shared" si="257"/>
        <v>126027.40389513595</v>
      </c>
      <c r="K1226" s="4">
        <f t="shared" si="258"/>
        <v>43.622517985611509</v>
      </c>
      <c r="L1226" s="33">
        <f t="shared" ref="L1226:L1289" si="269">K1226*(J1226/H1226)</f>
        <v>6966.5148264255686</v>
      </c>
      <c r="M1226" s="15">
        <f t="shared" si="261"/>
        <v>17.640857315740256</v>
      </c>
      <c r="N1226" s="6"/>
      <c r="O1226" s="7">
        <f t="shared" si="262"/>
        <v>20.629105958815575</v>
      </c>
      <c r="P1226" s="7"/>
      <c r="Q1226" s="46">
        <f t="shared" si="263"/>
        <v>2.8378696724454158E-2</v>
      </c>
      <c r="R1226" s="22">
        <f t="shared" si="259"/>
        <v>1.0050916666666667</v>
      </c>
      <c r="S1226" s="22">
        <f t="shared" si="260"/>
        <v>12.076957205338593</v>
      </c>
      <c r="T1226" s="39">
        <f t="shared" si="264"/>
        <v>-3.7591344064675791E-2</v>
      </c>
      <c r="U1226" s="39">
        <f t="shared" si="265"/>
        <v>-4.5548115657706001E-2</v>
      </c>
      <c r="V1226" s="39">
        <f t="shared" si="266"/>
        <v>7.9567715930302096E-3</v>
      </c>
      <c r="Y1226" s="37"/>
      <c r="Z1226" s="37"/>
    </row>
    <row r="1227" spans="1:26">
      <c r="A1227" s="1">
        <v>1972.07</v>
      </c>
      <c r="B1227" s="11">
        <v>107.2</v>
      </c>
      <c r="C1227" s="4">
        <v>3.0733299999999999</v>
      </c>
      <c r="D1227" s="11">
        <v>6.0266700000000002</v>
      </c>
      <c r="E1227" s="11">
        <v>41.9</v>
      </c>
      <c r="F1227" s="4">
        <f t="shared" ref="F1227:F1290" si="270">F1226+1/12</f>
        <v>1972.5416666665744</v>
      </c>
      <c r="G1227" s="22">
        <v>6.11</v>
      </c>
      <c r="H1227" s="4">
        <f t="shared" si="267"/>
        <v>779.56658711217199</v>
      </c>
      <c r="I1227" s="4">
        <f t="shared" si="268"/>
        <v>22.349490477326974</v>
      </c>
      <c r="J1227" s="33">
        <f t="shared" ref="J1227:J1290" si="271">J1226*((H1227+(I1227/12))/H1226)</f>
        <v>124794.19521731809</v>
      </c>
      <c r="K1227" s="4">
        <f t="shared" ref="K1227:K1290" si="272">D1227*$E$1839/E1227</f>
        <v>43.82640451073987</v>
      </c>
      <c r="L1227" s="33">
        <f t="shared" si="269"/>
        <v>7015.7969448727099</v>
      </c>
      <c r="M1227" s="15">
        <f t="shared" si="261"/>
        <v>17.398690031138177</v>
      </c>
      <c r="N1227" s="6"/>
      <c r="O1227" s="7">
        <f t="shared" si="262"/>
        <v>20.346611167293176</v>
      </c>
      <c r="P1227" s="7"/>
      <c r="Q1227" s="46">
        <f t="shared" si="263"/>
        <v>2.9320452728723502E-2</v>
      </c>
      <c r="R1227" s="22">
        <f t="shared" ref="R1227:R1290" si="273">((G1227/G1228+G1227/1200+((1+G1228/1200)^(-119))*(1-G1227/G1228)))</f>
        <v>0.99770122457419719</v>
      </c>
      <c r="S1227" s="22">
        <f t="shared" ref="S1227:S1290" si="274">S1226*R1226*E1226/E1227</f>
        <v>12.080508954865152</v>
      </c>
      <c r="T1227" s="39">
        <f t="shared" si="264"/>
        <v>-3.6904166721433374E-2</v>
      </c>
      <c r="U1227" s="39">
        <f t="shared" si="265"/>
        <v>-4.3181112257929199E-2</v>
      </c>
      <c r="V1227" s="39">
        <f t="shared" si="266"/>
        <v>6.276945536495826E-3</v>
      </c>
      <c r="Y1227" s="37"/>
      <c r="Z1227" s="37"/>
    </row>
    <row r="1228" spans="1:26">
      <c r="A1228" s="1">
        <v>1972.08</v>
      </c>
      <c r="B1228" s="11">
        <v>111</v>
      </c>
      <c r="C1228" s="4">
        <v>3.07667</v>
      </c>
      <c r="D1228" s="11">
        <v>6.0833300000000001</v>
      </c>
      <c r="E1228" s="11">
        <v>42</v>
      </c>
      <c r="F1228" s="4">
        <f t="shared" si="270"/>
        <v>1972.6249999999077</v>
      </c>
      <c r="G1228" s="22">
        <v>6.21</v>
      </c>
      <c r="H1228" s="4">
        <f t="shared" si="267"/>
        <v>805.27857142857158</v>
      </c>
      <c r="I1228" s="4">
        <f t="shared" si="268"/>
        <v>22.320508309523813</v>
      </c>
      <c r="J1228" s="33">
        <f t="shared" si="271"/>
        <v>129207.96683909702</v>
      </c>
      <c r="K1228" s="4">
        <f t="shared" si="272"/>
        <v>44.13311073809524</v>
      </c>
      <c r="L1228" s="33">
        <f t="shared" si="269"/>
        <v>7081.213521723279</v>
      </c>
      <c r="M1228" s="15">
        <f t="shared" si="261"/>
        <v>17.943404688029808</v>
      </c>
      <c r="N1228" s="6"/>
      <c r="O1228" s="7">
        <f t="shared" si="262"/>
        <v>20.982640900740645</v>
      </c>
      <c r="P1228" s="7"/>
      <c r="Q1228" s="46">
        <f t="shared" si="263"/>
        <v>2.6821906525101372E-2</v>
      </c>
      <c r="R1228" s="22">
        <f t="shared" si="273"/>
        <v>0.98042551346167606</v>
      </c>
      <c r="S1228" s="22">
        <f t="shared" si="274"/>
        <v>12.02404158113483</v>
      </c>
      <c r="T1228" s="39">
        <f t="shared" si="264"/>
        <v>-3.9682342651760183E-2</v>
      </c>
      <c r="U1228" s="39">
        <f t="shared" si="265"/>
        <v>-3.7247063348183396E-2</v>
      </c>
      <c r="V1228" s="39">
        <f t="shared" si="266"/>
        <v>-2.4352793035767872E-3</v>
      </c>
      <c r="Y1228" s="37"/>
      <c r="Z1228" s="37"/>
    </row>
    <row r="1229" spans="1:26">
      <c r="A1229" s="1">
        <v>1972.09</v>
      </c>
      <c r="B1229" s="11">
        <v>109.4</v>
      </c>
      <c r="C1229" s="4">
        <v>3.08</v>
      </c>
      <c r="D1229" s="11">
        <v>6.14</v>
      </c>
      <c r="E1229" s="11">
        <v>42.1</v>
      </c>
      <c r="F1229" s="4">
        <f t="shared" si="270"/>
        <v>1972.7083333332409</v>
      </c>
      <c r="G1229" s="22">
        <v>6.55</v>
      </c>
      <c r="H1229" s="4">
        <f t="shared" si="267"/>
        <v>791.78574821852749</v>
      </c>
      <c r="I1229" s="4">
        <f t="shared" si="268"/>
        <v>22.291591448931118</v>
      </c>
      <c r="J1229" s="33">
        <f t="shared" si="271"/>
        <v>127341.08577064656</v>
      </c>
      <c r="K1229" s="4">
        <f t="shared" si="272"/>
        <v>44.43843230403801</v>
      </c>
      <c r="L1229" s="33">
        <f t="shared" si="269"/>
        <v>7146.9311392300706</v>
      </c>
      <c r="M1229" s="15">
        <f t="shared" si="261"/>
        <v>17.613854552912116</v>
      </c>
      <c r="N1229" s="6"/>
      <c r="O1229" s="7">
        <f t="shared" si="262"/>
        <v>20.596901878448602</v>
      </c>
      <c r="P1229" s="7"/>
      <c r="Q1229" s="46">
        <f t="shared" si="263"/>
        <v>2.4369897516160741E-2</v>
      </c>
      <c r="R1229" s="22">
        <f t="shared" si="273"/>
        <v>1.010569702584494</v>
      </c>
      <c r="S1229" s="22">
        <f t="shared" si="274"/>
        <v>11.760675532657569</v>
      </c>
      <c r="T1229" s="39">
        <f t="shared" si="264"/>
        <v>-2.7437041582257571E-2</v>
      </c>
      <c r="U1229" s="39">
        <f t="shared" si="265"/>
        <v>-3.0410703049408183E-2</v>
      </c>
      <c r="V1229" s="39">
        <f t="shared" si="266"/>
        <v>2.9736614671506123E-3</v>
      </c>
      <c r="Y1229" s="37"/>
      <c r="Z1229" s="37"/>
    </row>
    <row r="1230" spans="1:26">
      <c r="A1230" s="1">
        <v>1972.1</v>
      </c>
      <c r="B1230" s="11">
        <v>109.6</v>
      </c>
      <c r="C1230" s="4">
        <v>3.1033300000000001</v>
      </c>
      <c r="D1230" s="11">
        <v>6.2333299999999996</v>
      </c>
      <c r="E1230" s="11">
        <v>42.3</v>
      </c>
      <c r="F1230" s="4">
        <f t="shared" si="270"/>
        <v>1972.7916666665742</v>
      </c>
      <c r="G1230" s="22">
        <v>6.48</v>
      </c>
      <c r="H1230" s="4">
        <f t="shared" si="267"/>
        <v>789.48274231678499</v>
      </c>
      <c r="I1230" s="4">
        <f t="shared" si="268"/>
        <v>22.354247068557928</v>
      </c>
      <c r="J1230" s="33">
        <f t="shared" si="271"/>
        <v>127270.29713738023</v>
      </c>
      <c r="K1230" s="4">
        <f t="shared" si="272"/>
        <v>44.900606406619389</v>
      </c>
      <c r="L1230" s="33">
        <f t="shared" si="269"/>
        <v>7238.3007413808964</v>
      </c>
      <c r="M1230" s="15">
        <f t="shared" si="261"/>
        <v>17.533183854158558</v>
      </c>
      <c r="N1230" s="6"/>
      <c r="O1230" s="7">
        <f t="shared" si="262"/>
        <v>20.502387938457527</v>
      </c>
      <c r="P1230" s="7"/>
      <c r="Q1230" s="46">
        <f t="shared" si="263"/>
        <v>2.5820850137224759E-2</v>
      </c>
      <c r="R1230" s="22">
        <f t="shared" si="273"/>
        <v>1.0201347118183646</v>
      </c>
      <c r="S1230" s="22">
        <f t="shared" si="274"/>
        <v>11.828788605134843</v>
      </c>
      <c r="T1230" s="39">
        <f t="shared" si="264"/>
        <v>-1.9371423442052338E-2</v>
      </c>
      <c r="U1230" s="39">
        <f t="shared" si="265"/>
        <v>-2.2282554803891186E-2</v>
      </c>
      <c r="V1230" s="39">
        <f t="shared" si="266"/>
        <v>2.9111313618388479E-3</v>
      </c>
      <c r="Y1230" s="37"/>
      <c r="Z1230" s="37"/>
    </row>
    <row r="1231" spans="1:26">
      <c r="A1231" s="1">
        <v>1972.11</v>
      </c>
      <c r="B1231" s="11">
        <v>115.1</v>
      </c>
      <c r="C1231" s="4">
        <v>3.1266699999999998</v>
      </c>
      <c r="D1231" s="11">
        <v>6.32667</v>
      </c>
      <c r="E1231" s="11">
        <v>42.4</v>
      </c>
      <c r="F1231" s="4">
        <f t="shared" si="270"/>
        <v>1972.8749999999075</v>
      </c>
      <c r="G1231" s="22">
        <v>6.28</v>
      </c>
      <c r="H1231" s="4">
        <f t="shared" si="267"/>
        <v>827.14551886792458</v>
      </c>
      <c r="I1231" s="4">
        <f t="shared" si="268"/>
        <v>22.469253514150946</v>
      </c>
      <c r="J1231" s="33">
        <f t="shared" si="271"/>
        <v>133643.65808278017</v>
      </c>
      <c r="K1231" s="4">
        <f t="shared" si="272"/>
        <v>45.465479929245291</v>
      </c>
      <c r="L1231" s="33">
        <f t="shared" si="269"/>
        <v>7345.9541466775227</v>
      </c>
      <c r="M1231" s="15">
        <f t="shared" si="261"/>
        <v>18.33889471496806</v>
      </c>
      <c r="N1231" s="6"/>
      <c r="O1231" s="7">
        <f t="shared" si="262"/>
        <v>21.441895093127481</v>
      </c>
      <c r="P1231" s="7"/>
      <c r="Q1231" s="46">
        <f t="shared" si="263"/>
        <v>2.5559143714735617E-2</v>
      </c>
      <c r="R1231" s="22">
        <f t="shared" si="273"/>
        <v>0.99936045600343393</v>
      </c>
      <c r="S1231" s="22">
        <f t="shared" si="274"/>
        <v>12.038498048598125</v>
      </c>
      <c r="T1231" s="39">
        <f t="shared" si="264"/>
        <v>-1.9646452748045995E-2</v>
      </c>
      <c r="U1231" s="39">
        <f t="shared" si="265"/>
        <v>-2.0798928150206786E-2</v>
      </c>
      <c r="V1231" s="39">
        <f t="shared" si="266"/>
        <v>1.1524754021607908E-3</v>
      </c>
      <c r="Y1231" s="37"/>
      <c r="Z1231" s="37"/>
    </row>
    <row r="1232" spans="1:26">
      <c r="A1232" s="1">
        <v>1972.12</v>
      </c>
      <c r="B1232" s="11">
        <v>117.5</v>
      </c>
      <c r="C1232" s="4">
        <v>3.15</v>
      </c>
      <c r="D1232" s="11">
        <v>6.42</v>
      </c>
      <c r="E1232" s="11">
        <v>42.5</v>
      </c>
      <c r="F1232" s="4">
        <f t="shared" si="270"/>
        <v>1972.9583333332407</v>
      </c>
      <c r="G1232" s="22">
        <v>6.36</v>
      </c>
      <c r="H1232" s="4">
        <f t="shared" si="267"/>
        <v>842.40588235294138</v>
      </c>
      <c r="I1232" s="4">
        <f t="shared" si="268"/>
        <v>22.58364705882353</v>
      </c>
      <c r="J1232" s="33">
        <f t="shared" si="271"/>
        <v>136413.38140397042</v>
      </c>
      <c r="K1232" s="4">
        <f t="shared" si="272"/>
        <v>46.02762352941177</v>
      </c>
      <c r="L1232" s="33">
        <f t="shared" si="269"/>
        <v>7453.3949669233189</v>
      </c>
      <c r="M1232" s="15">
        <f t="shared" si="261"/>
        <v>18.645719442073688</v>
      </c>
      <c r="N1232" s="6"/>
      <c r="O1232" s="7">
        <f t="shared" si="262"/>
        <v>21.796816349100624</v>
      </c>
      <c r="P1232" s="7"/>
      <c r="Q1232" s="46">
        <f t="shared" si="263"/>
        <v>2.4105412407063501E-2</v>
      </c>
      <c r="R1232" s="22">
        <f t="shared" si="273"/>
        <v>0.99799154109454147</v>
      </c>
      <c r="S1232" s="22">
        <f t="shared" si="274"/>
        <v>12.002491137327134</v>
      </c>
      <c r="T1232" s="39">
        <f t="shared" si="264"/>
        <v>-1.9936100049576577E-2</v>
      </c>
      <c r="U1232" s="39">
        <f t="shared" si="265"/>
        <v>-1.9187130722097656E-2</v>
      </c>
      <c r="V1232" s="39">
        <f t="shared" si="266"/>
        <v>-7.4896932747892109E-4</v>
      </c>
      <c r="Y1232" s="37"/>
      <c r="Z1232" s="37"/>
    </row>
    <row r="1233" spans="1:26">
      <c r="A1233" s="1">
        <v>1973.01</v>
      </c>
      <c r="B1233" s="11">
        <v>118.4</v>
      </c>
      <c r="C1233" s="4">
        <v>3.1566700000000001</v>
      </c>
      <c r="D1233" s="11">
        <v>6.5466699999999998</v>
      </c>
      <c r="E1233" s="11">
        <v>42.6</v>
      </c>
      <c r="F1233" s="4">
        <f t="shared" si="270"/>
        <v>1973.041666666574</v>
      </c>
      <c r="G1233" s="22">
        <v>6.46</v>
      </c>
      <c r="H1233" s="4">
        <f t="shared" si="267"/>
        <v>846.86572769953068</v>
      </c>
      <c r="I1233" s="4">
        <f t="shared" si="268"/>
        <v>22.5783415258216</v>
      </c>
      <c r="J1233" s="33">
        <f t="shared" si="271"/>
        <v>137440.25961302733</v>
      </c>
      <c r="K1233" s="4">
        <f t="shared" si="272"/>
        <v>46.825595046948358</v>
      </c>
      <c r="L1233" s="33">
        <f t="shared" si="269"/>
        <v>7599.4596655474452</v>
      </c>
      <c r="M1233" s="15">
        <f t="shared" si="261"/>
        <v>18.712530467302436</v>
      </c>
      <c r="N1233" s="6"/>
      <c r="O1233" s="7">
        <f t="shared" si="262"/>
        <v>21.870338532710889</v>
      </c>
      <c r="P1233" s="7"/>
      <c r="Q1233" s="46">
        <f t="shared" si="263"/>
        <v>2.3156980894173076E-2</v>
      </c>
      <c r="R1233" s="22">
        <f t="shared" si="273"/>
        <v>0.99233292289622221</v>
      </c>
      <c r="S1233" s="22">
        <f t="shared" si="274"/>
        <v>11.950266353342112</v>
      </c>
      <c r="T1233" s="39">
        <f t="shared" si="264"/>
        <v>-1.7092971405117896E-2</v>
      </c>
      <c r="U1233" s="39">
        <f t="shared" si="265"/>
        <v>-1.7623536714926669E-2</v>
      </c>
      <c r="V1233" s="39">
        <f t="shared" si="266"/>
        <v>5.3056530980877259E-4</v>
      </c>
      <c r="Y1233" s="37"/>
      <c r="Z1233" s="37"/>
    </row>
    <row r="1234" spans="1:26">
      <c r="A1234" s="1">
        <v>1973.02</v>
      </c>
      <c r="B1234" s="11">
        <v>114.2</v>
      </c>
      <c r="C1234" s="4">
        <v>3.1633300000000002</v>
      </c>
      <c r="D1234" s="11">
        <v>6.67333</v>
      </c>
      <c r="E1234" s="11">
        <v>42.9</v>
      </c>
      <c r="F1234" s="4">
        <f t="shared" si="270"/>
        <v>1973.1249999999072</v>
      </c>
      <c r="G1234" s="22">
        <v>6.64</v>
      </c>
      <c r="H1234" s="4">
        <f t="shared" si="267"/>
        <v>811.11282051282069</v>
      </c>
      <c r="I1234" s="4">
        <f t="shared" si="268"/>
        <v>22.467754102564108</v>
      </c>
      <c r="J1234" s="33">
        <f t="shared" si="271"/>
        <v>131941.6811131672</v>
      </c>
      <c r="K1234" s="4">
        <f t="shared" si="272"/>
        <v>47.397754102564114</v>
      </c>
      <c r="L1234" s="33">
        <f t="shared" si="269"/>
        <v>7710.073369727952</v>
      </c>
      <c r="M1234" s="15">
        <f t="shared" si="261"/>
        <v>17.889889599193754</v>
      </c>
      <c r="N1234" s="6"/>
      <c r="O1234" s="7">
        <f t="shared" si="262"/>
        <v>20.905882678986927</v>
      </c>
      <c r="P1234" s="7"/>
      <c r="Q1234" s="46">
        <f t="shared" si="263"/>
        <v>2.4540442446005298E-2</v>
      </c>
      <c r="R1234" s="22">
        <f t="shared" si="273"/>
        <v>1.0004739008511474</v>
      </c>
      <c r="S1234" s="22">
        <f t="shared" si="274"/>
        <v>11.775715168193363</v>
      </c>
      <c r="T1234" s="39">
        <f t="shared" si="264"/>
        <v>-1.1089656938961023E-2</v>
      </c>
      <c r="U1234" s="39">
        <f t="shared" si="265"/>
        <v>-1.6980219507644834E-2</v>
      </c>
      <c r="V1234" s="39">
        <f t="shared" si="266"/>
        <v>5.8905625686838103E-3</v>
      </c>
      <c r="Y1234" s="37"/>
      <c r="Z1234" s="37"/>
    </row>
    <row r="1235" spans="1:26">
      <c r="A1235" s="1">
        <v>1973.03</v>
      </c>
      <c r="B1235" s="11">
        <v>112.4</v>
      </c>
      <c r="C1235" s="4">
        <v>3.17</v>
      </c>
      <c r="D1235" s="11">
        <v>6.8</v>
      </c>
      <c r="E1235" s="11">
        <v>43.3</v>
      </c>
      <c r="F1235" s="4">
        <f t="shared" si="270"/>
        <v>1973.2083333332405</v>
      </c>
      <c r="G1235" s="22">
        <v>6.71</v>
      </c>
      <c r="H1235" s="4">
        <f t="shared" si="267"/>
        <v>790.95334872979231</v>
      </c>
      <c r="I1235" s="4">
        <f t="shared" si="268"/>
        <v>22.307136258660513</v>
      </c>
      <c r="J1235" s="33">
        <f t="shared" si="271"/>
        <v>128964.77771809169</v>
      </c>
      <c r="K1235" s="4">
        <f t="shared" si="272"/>
        <v>47.851270207852195</v>
      </c>
      <c r="L1235" s="33">
        <f t="shared" si="269"/>
        <v>7802.1395772510978</v>
      </c>
      <c r="M1235" s="15">
        <f t="shared" si="261"/>
        <v>17.412142058290335</v>
      </c>
      <c r="N1235" s="6"/>
      <c r="O1235" s="7">
        <f t="shared" si="262"/>
        <v>20.345254441323704</v>
      </c>
      <c r="P1235" s="7"/>
      <c r="Q1235" s="46">
        <f t="shared" si="263"/>
        <v>2.5995009873511901E-2</v>
      </c>
      <c r="R1235" s="22">
        <f t="shared" si="273"/>
        <v>1.0084879014746988</v>
      </c>
      <c r="S1235" s="22">
        <f t="shared" si="274"/>
        <v>11.672461549314491</v>
      </c>
      <c r="T1235" s="39">
        <f t="shared" si="264"/>
        <v>-5.0631756542043327E-3</v>
      </c>
      <c r="U1235" s="39">
        <f t="shared" si="265"/>
        <v>-1.3986529408438031E-2</v>
      </c>
      <c r="V1235" s="39">
        <f t="shared" si="266"/>
        <v>8.9233537542336983E-3</v>
      </c>
      <c r="Y1235" s="37"/>
      <c r="Z1235" s="37"/>
    </row>
    <row r="1236" spans="1:26">
      <c r="A1236" s="1">
        <v>1973.04</v>
      </c>
      <c r="B1236" s="11">
        <v>110.3</v>
      </c>
      <c r="C1236" s="4">
        <v>3.1866699999999999</v>
      </c>
      <c r="D1236" s="11">
        <v>6.9433299999999996</v>
      </c>
      <c r="E1236" s="11">
        <v>43.6</v>
      </c>
      <c r="F1236" s="4">
        <f t="shared" si="270"/>
        <v>1973.2916666665737</v>
      </c>
      <c r="G1236" s="22">
        <v>6.67</v>
      </c>
      <c r="H1236" s="4">
        <f t="shared" si="267"/>
        <v>770.83509174311928</v>
      </c>
      <c r="I1236" s="4">
        <f t="shared" si="268"/>
        <v>22.270145619266057</v>
      </c>
      <c r="J1236" s="33">
        <f t="shared" si="271"/>
        <v>125987.09534801365</v>
      </c>
      <c r="K1236" s="4">
        <f t="shared" si="272"/>
        <v>48.523684655963308</v>
      </c>
      <c r="L1236" s="33">
        <f t="shared" si="269"/>
        <v>7930.8248299430979</v>
      </c>
      <c r="M1236" s="15">
        <f t="shared" si="261"/>
        <v>16.935740066050823</v>
      </c>
      <c r="N1236" s="6"/>
      <c r="O1236" s="7">
        <f t="shared" si="262"/>
        <v>19.787325522958444</v>
      </c>
      <c r="P1236" s="7"/>
      <c r="Q1236" s="46">
        <f t="shared" si="263"/>
        <v>2.8725870505722964E-2</v>
      </c>
      <c r="R1236" s="22">
        <f t="shared" si="273"/>
        <v>0.99262871327900482</v>
      </c>
      <c r="S1236" s="22">
        <f t="shared" si="274"/>
        <v>11.690539443832611</v>
      </c>
      <c r="T1236" s="39">
        <f t="shared" si="264"/>
        <v>6.5990840437635256E-4</v>
      </c>
      <c r="U1236" s="39">
        <f t="shared" si="265"/>
        <v>-1.3320197333000272E-2</v>
      </c>
      <c r="V1236" s="39">
        <f t="shared" si="266"/>
        <v>1.3980105737376625E-2</v>
      </c>
      <c r="Y1236" s="37"/>
      <c r="Z1236" s="37"/>
    </row>
    <row r="1237" spans="1:26">
      <c r="A1237" s="1">
        <v>1973.05</v>
      </c>
      <c r="B1237" s="11">
        <v>107.2</v>
      </c>
      <c r="C1237" s="4">
        <v>3.2033299999999998</v>
      </c>
      <c r="D1237" s="11">
        <v>7.0866699999999998</v>
      </c>
      <c r="E1237" s="11">
        <v>43.9</v>
      </c>
      <c r="F1237" s="4">
        <f t="shared" si="270"/>
        <v>1973.374999999907</v>
      </c>
      <c r="G1237" s="22">
        <v>6.85</v>
      </c>
      <c r="H1237" s="4">
        <f t="shared" si="267"/>
        <v>744.05102505694776</v>
      </c>
      <c r="I1237" s="4">
        <f t="shared" si="268"/>
        <v>22.233591138952164</v>
      </c>
      <c r="J1237" s="33">
        <f t="shared" si="271"/>
        <v>121912.27052515041</v>
      </c>
      <c r="K1237" s="4">
        <f t="shared" si="272"/>
        <v>49.186978337129851</v>
      </c>
      <c r="L1237" s="33">
        <f t="shared" si="269"/>
        <v>8059.2540127095854</v>
      </c>
      <c r="M1237" s="15">
        <f t="shared" si="261"/>
        <v>16.314338759668569</v>
      </c>
      <c r="N1237" s="6"/>
      <c r="O1237" s="7">
        <f t="shared" si="262"/>
        <v>19.061145729006849</v>
      </c>
      <c r="P1237" s="7"/>
      <c r="Q1237" s="46">
        <f t="shared" si="263"/>
        <v>2.9885823859598974E-2</v>
      </c>
      <c r="R1237" s="22">
        <f t="shared" si="273"/>
        <v>1.0021246957992085</v>
      </c>
      <c r="S1237" s="22">
        <f t="shared" si="274"/>
        <v>11.525064225038022</v>
      </c>
      <c r="T1237" s="39">
        <f t="shared" si="264"/>
        <v>7.6997385593500223E-3</v>
      </c>
      <c r="U1237" s="39">
        <f t="shared" si="265"/>
        <v>-1.1538385700090914E-2</v>
      </c>
      <c r="V1237" s="39">
        <f t="shared" si="266"/>
        <v>1.9238124259440936E-2</v>
      </c>
      <c r="Y1237" s="37"/>
      <c r="Z1237" s="37"/>
    </row>
    <row r="1238" spans="1:26">
      <c r="A1238" s="1">
        <v>1973.06</v>
      </c>
      <c r="B1238" s="11">
        <v>104.8</v>
      </c>
      <c r="C1238" s="4">
        <v>3.22</v>
      </c>
      <c r="D1238" s="11">
        <v>7.23</v>
      </c>
      <c r="E1238" s="11">
        <v>44.2</v>
      </c>
      <c r="F1238" s="4">
        <f t="shared" si="270"/>
        <v>1973.4583333332403</v>
      </c>
      <c r="G1238" s="22">
        <v>6.9</v>
      </c>
      <c r="H1238" s="4">
        <f t="shared" si="267"/>
        <v>722.45610859728515</v>
      </c>
      <c r="I1238" s="4">
        <f t="shared" si="268"/>
        <v>22.197601809954755</v>
      </c>
      <c r="J1238" s="33">
        <f t="shared" si="271"/>
        <v>118677.04621938619</v>
      </c>
      <c r="K1238" s="4">
        <f t="shared" si="272"/>
        <v>49.841199095022638</v>
      </c>
      <c r="L1238" s="33">
        <f t="shared" si="269"/>
        <v>8187.3572916618541</v>
      </c>
      <c r="M1238" s="15">
        <f t="shared" si="261"/>
        <v>15.808323047681981</v>
      </c>
      <c r="N1238" s="6"/>
      <c r="O1238" s="7">
        <f t="shared" si="262"/>
        <v>18.470601678103709</v>
      </c>
      <c r="P1238" s="7"/>
      <c r="Q1238" s="46">
        <f t="shared" si="263"/>
        <v>3.1714766309810502E-2</v>
      </c>
      <c r="R1238" s="22">
        <f t="shared" si="273"/>
        <v>0.98943146265705451</v>
      </c>
      <c r="S1238" s="22">
        <f t="shared" si="274"/>
        <v>11.471160859673637</v>
      </c>
      <c r="T1238" s="39">
        <f t="shared" si="264"/>
        <v>1.1866524077828178E-2</v>
      </c>
      <c r="U1238" s="39">
        <f t="shared" si="265"/>
        <v>-1.3351240060321401E-2</v>
      </c>
      <c r="V1238" s="39">
        <f t="shared" si="266"/>
        <v>2.5217764138149579E-2</v>
      </c>
      <c r="Y1238" s="37"/>
      <c r="Z1238" s="37"/>
    </row>
    <row r="1239" spans="1:26">
      <c r="A1239" s="1">
        <v>1973.07</v>
      </c>
      <c r="B1239" s="11">
        <v>105.8</v>
      </c>
      <c r="C1239" s="4">
        <v>3.2366700000000002</v>
      </c>
      <c r="D1239" s="11">
        <v>7.3833299999999999</v>
      </c>
      <c r="E1239" s="11">
        <v>44.3</v>
      </c>
      <c r="F1239" s="4">
        <f t="shared" si="270"/>
        <v>1973.5416666665735</v>
      </c>
      <c r="G1239" s="22">
        <v>7.13</v>
      </c>
      <c r="H1239" s="4">
        <f t="shared" si="267"/>
        <v>727.70338600451487</v>
      </c>
      <c r="I1239" s="4">
        <f t="shared" si="268"/>
        <v>22.262152347629804</v>
      </c>
      <c r="J1239" s="33">
        <f t="shared" si="271"/>
        <v>119843.75874389584</v>
      </c>
      <c r="K1239" s="4">
        <f t="shared" si="272"/>
        <v>50.783310406320545</v>
      </c>
      <c r="L1239" s="33">
        <f t="shared" si="269"/>
        <v>8363.3839248257864</v>
      </c>
      <c r="M1239" s="15">
        <f t="shared" si="261"/>
        <v>15.889518573988788</v>
      </c>
      <c r="N1239" s="6"/>
      <c r="O1239" s="7">
        <f t="shared" si="262"/>
        <v>18.56551658282244</v>
      </c>
      <c r="P1239" s="7"/>
      <c r="Q1239" s="46">
        <f t="shared" si="263"/>
        <v>2.8987491947744776E-2</v>
      </c>
      <c r="R1239" s="22">
        <f t="shared" si="273"/>
        <v>0.98701058762603067</v>
      </c>
      <c r="S1239" s="22">
        <f t="shared" si="274"/>
        <v>11.324306863996544</v>
      </c>
      <c r="T1239" s="39">
        <f t="shared" si="264"/>
        <v>1.1185898648329529E-2</v>
      </c>
      <c r="U1239" s="39">
        <f t="shared" si="265"/>
        <v>-1.4708496170451557E-2</v>
      </c>
      <c r="V1239" s="39">
        <f t="shared" si="266"/>
        <v>2.5894394818781086E-2</v>
      </c>
      <c r="Y1239" s="37"/>
      <c r="Z1239" s="37"/>
    </row>
    <row r="1240" spans="1:26">
      <c r="A1240" s="1">
        <v>1973.08</v>
      </c>
      <c r="B1240" s="11">
        <v>103.8</v>
      </c>
      <c r="C1240" s="4">
        <v>3.2533300000000001</v>
      </c>
      <c r="D1240" s="11">
        <v>7.53667</v>
      </c>
      <c r="E1240" s="11">
        <v>45.1</v>
      </c>
      <c r="F1240" s="4">
        <f t="shared" si="270"/>
        <v>1973.6249999999068</v>
      </c>
      <c r="G1240" s="22">
        <v>7.4</v>
      </c>
      <c r="H1240" s="4">
        <f t="shared" si="267"/>
        <v>701.28292682926838</v>
      </c>
      <c r="I1240" s="4">
        <f t="shared" si="268"/>
        <v>21.979814878048785</v>
      </c>
      <c r="J1240" s="33">
        <f t="shared" si="271"/>
        <v>115794.2858093383</v>
      </c>
      <c r="K1240" s="4">
        <f t="shared" si="272"/>
        <v>50.918477804878052</v>
      </c>
      <c r="L1240" s="33">
        <f t="shared" si="269"/>
        <v>8407.5464357482233</v>
      </c>
      <c r="M1240" s="15">
        <f t="shared" si="261"/>
        <v>15.278501094706126</v>
      </c>
      <c r="N1240" s="6"/>
      <c r="O1240" s="7">
        <f t="shared" si="262"/>
        <v>17.852222658614018</v>
      </c>
      <c r="P1240" s="7"/>
      <c r="Q1240" s="46">
        <f t="shared" si="263"/>
        <v>3.066264186836655E-2</v>
      </c>
      <c r="R1240" s="22">
        <f t="shared" si="273"/>
        <v>1.0281999418118777</v>
      </c>
      <c r="S1240" s="22">
        <f t="shared" si="274"/>
        <v>10.978945392737891</v>
      </c>
      <c r="T1240" s="39">
        <f t="shared" si="264"/>
        <v>1.1895906260810163E-2</v>
      </c>
      <c r="U1240" s="39">
        <f t="shared" si="265"/>
        <v>-1.3727563292538103E-2</v>
      </c>
      <c r="V1240" s="39">
        <f t="shared" si="266"/>
        <v>2.5623469553348266E-2</v>
      </c>
      <c r="Y1240" s="37"/>
      <c r="Z1240" s="37"/>
    </row>
    <row r="1241" spans="1:26">
      <c r="A1241" s="1">
        <v>1973.09</v>
      </c>
      <c r="B1241" s="11">
        <v>105.6</v>
      </c>
      <c r="C1241" s="4">
        <v>3.27</v>
      </c>
      <c r="D1241" s="11">
        <v>7.69</v>
      </c>
      <c r="E1241" s="11">
        <v>45.2</v>
      </c>
      <c r="F1241" s="4">
        <f t="shared" si="270"/>
        <v>1973.70833333324</v>
      </c>
      <c r="G1241" s="22">
        <v>7.09</v>
      </c>
      <c r="H1241" s="4">
        <f t="shared" si="267"/>
        <v>711.8654867256638</v>
      </c>
      <c r="I1241" s="4">
        <f t="shared" si="268"/>
        <v>22.043561946902656</v>
      </c>
      <c r="J1241" s="33">
        <f t="shared" si="271"/>
        <v>117844.97004282988</v>
      </c>
      <c r="K1241" s="4">
        <f t="shared" si="272"/>
        <v>51.839446902654878</v>
      </c>
      <c r="L1241" s="33">
        <f t="shared" si="269"/>
        <v>8581.7028373992598</v>
      </c>
      <c r="M1241" s="15">
        <f t="shared" si="261"/>
        <v>15.475308601805564</v>
      </c>
      <c r="N1241" s="6"/>
      <c r="O1241" s="7">
        <f t="shared" si="262"/>
        <v>18.082083727935416</v>
      </c>
      <c r="P1241" s="7"/>
      <c r="Q1241" s="46">
        <f t="shared" si="263"/>
        <v>3.3160456131076405E-2</v>
      </c>
      <c r="R1241" s="22">
        <f t="shared" si="273"/>
        <v>1.0275149478054186</v>
      </c>
      <c r="S1241" s="22">
        <f t="shared" si="274"/>
        <v>11.263576343583996</v>
      </c>
      <c r="T1241" s="39">
        <f t="shared" si="264"/>
        <v>1.2916279581847379E-2</v>
      </c>
      <c r="U1241" s="39">
        <f t="shared" si="265"/>
        <v>-1.4634266551174058E-2</v>
      </c>
      <c r="V1241" s="39">
        <f t="shared" si="266"/>
        <v>2.7550546133021436E-2</v>
      </c>
      <c r="Y1241" s="37"/>
      <c r="Z1241" s="37"/>
    </row>
    <row r="1242" spans="1:26">
      <c r="A1242" s="1">
        <v>1973.1</v>
      </c>
      <c r="B1242" s="11">
        <v>109.8</v>
      </c>
      <c r="C1242" s="4">
        <v>3.30667</v>
      </c>
      <c r="D1242" s="11">
        <v>7.8466699999999996</v>
      </c>
      <c r="E1242" s="11">
        <v>45.6</v>
      </c>
      <c r="F1242" s="4">
        <f t="shared" si="270"/>
        <v>1973.7916666665733</v>
      </c>
      <c r="G1242" s="22">
        <v>6.79</v>
      </c>
      <c r="H1242" s="4">
        <f t="shared" si="267"/>
        <v>733.68552631578962</v>
      </c>
      <c r="I1242" s="4">
        <f t="shared" si="268"/>
        <v>22.095226951754388</v>
      </c>
      <c r="J1242" s="33">
        <f t="shared" si="271"/>
        <v>121761.95470310446</v>
      </c>
      <c r="K1242" s="4">
        <f t="shared" si="272"/>
        <v>52.431586600877189</v>
      </c>
      <c r="L1242" s="33">
        <f t="shared" si="269"/>
        <v>8701.5107204937012</v>
      </c>
      <c r="M1242" s="15">
        <f t="shared" si="261"/>
        <v>15.913516308933383</v>
      </c>
      <c r="N1242" s="6"/>
      <c r="O1242" s="7">
        <f t="shared" si="262"/>
        <v>18.592078071081094</v>
      </c>
      <c r="P1242" s="7"/>
      <c r="Q1242" s="46">
        <f t="shared" si="263"/>
        <v>3.495899613495182E-2</v>
      </c>
      <c r="R1242" s="22">
        <f t="shared" si="273"/>
        <v>1.0099911491177134</v>
      </c>
      <c r="S1242" s="22">
        <f t="shared" si="274"/>
        <v>11.471971189843391</v>
      </c>
      <c r="T1242" s="39">
        <f t="shared" si="264"/>
        <v>9.9629290667919701E-3</v>
      </c>
      <c r="U1242" s="39">
        <f t="shared" si="265"/>
        <v>-1.5151288843267774E-2</v>
      </c>
      <c r="V1242" s="39">
        <f t="shared" si="266"/>
        <v>2.5114217910059744E-2</v>
      </c>
      <c r="Y1242" s="37"/>
      <c r="Z1242" s="37"/>
    </row>
    <row r="1243" spans="1:26">
      <c r="A1243" s="1">
        <v>1973.11</v>
      </c>
      <c r="B1243" s="11">
        <v>102</v>
      </c>
      <c r="C1243" s="4">
        <v>3.3433299999999999</v>
      </c>
      <c r="D1243" s="11">
        <v>8.0033300000000001</v>
      </c>
      <c r="E1243" s="11">
        <v>45.9</v>
      </c>
      <c r="F1243" s="4">
        <f t="shared" si="270"/>
        <v>1973.8749999999065</v>
      </c>
      <c r="G1243" s="22">
        <v>6.73</v>
      </c>
      <c r="H1243" s="4">
        <f t="shared" si="267"/>
        <v>677.1111111111112</v>
      </c>
      <c r="I1243" s="4">
        <f t="shared" si="268"/>
        <v>22.194175403050114</v>
      </c>
      <c r="J1243" s="33">
        <f t="shared" si="271"/>
        <v>112679.84714135545</v>
      </c>
      <c r="K1243" s="4">
        <f t="shared" si="272"/>
        <v>53.128859498910685</v>
      </c>
      <c r="L1243" s="33">
        <f t="shared" si="269"/>
        <v>8841.3137355080817</v>
      </c>
      <c r="M1243" s="15">
        <f t="shared" si="261"/>
        <v>14.651845159710563</v>
      </c>
      <c r="N1243" s="6"/>
      <c r="O1243" s="7">
        <f t="shared" si="262"/>
        <v>17.119742977139456</v>
      </c>
      <c r="P1243" s="7"/>
      <c r="Q1243" s="46">
        <f t="shared" si="263"/>
        <v>4.1652328760251156E-2</v>
      </c>
      <c r="R1243" s="22">
        <f t="shared" si="273"/>
        <v>1.0048865171192618</v>
      </c>
      <c r="S1243" s="22">
        <f t="shared" si="274"/>
        <v>11.510860022422449</v>
      </c>
      <c r="T1243" s="39">
        <f t="shared" si="264"/>
        <v>1.6454975003629579E-2</v>
      </c>
      <c r="U1243" s="39">
        <f t="shared" si="265"/>
        <v>-1.5597269561874794E-2</v>
      </c>
      <c r="V1243" s="39">
        <f t="shared" si="266"/>
        <v>3.2052244565504373E-2</v>
      </c>
      <c r="Y1243" s="37"/>
      <c r="Z1243" s="37"/>
    </row>
    <row r="1244" spans="1:26">
      <c r="A1244" s="1">
        <v>1973.12</v>
      </c>
      <c r="B1244" s="11">
        <v>94.78</v>
      </c>
      <c r="C1244" s="4">
        <v>3.38</v>
      </c>
      <c r="D1244" s="11">
        <v>8.16</v>
      </c>
      <c r="E1244" s="11">
        <v>46.2</v>
      </c>
      <c r="F1244" s="4">
        <f t="shared" si="270"/>
        <v>1973.9583333332398</v>
      </c>
      <c r="G1244" s="22">
        <v>6.74</v>
      </c>
      <c r="H1244" s="4">
        <f t="shared" si="267"/>
        <v>625.09666666666669</v>
      </c>
      <c r="I1244" s="4">
        <f t="shared" si="268"/>
        <v>22.291904761904764</v>
      </c>
      <c r="J1244" s="33">
        <f t="shared" si="271"/>
        <v>104333.1240487255</v>
      </c>
      <c r="K1244" s="4">
        <f t="shared" si="272"/>
        <v>53.817142857142862</v>
      </c>
      <c r="L1244" s="33">
        <f t="shared" si="269"/>
        <v>8982.4677383161015</v>
      </c>
      <c r="M1244" s="15">
        <f t="shared" si="261"/>
        <v>13.493329686205884</v>
      </c>
      <c r="N1244" s="6"/>
      <c r="O1244" s="7">
        <f t="shared" si="262"/>
        <v>15.7711022106452</v>
      </c>
      <c r="P1244" s="7"/>
      <c r="Q1244" s="46">
        <f t="shared" si="263"/>
        <v>4.7752928053783492E-2</v>
      </c>
      <c r="R1244" s="22">
        <f t="shared" si="273"/>
        <v>0.98776947809049742</v>
      </c>
      <c r="S1244" s="22">
        <f t="shared" si="274"/>
        <v>11.491996945830225</v>
      </c>
      <c r="T1244" s="39">
        <f t="shared" si="264"/>
        <v>2.4077050220233875E-2</v>
      </c>
      <c r="U1244" s="39">
        <f t="shared" si="265"/>
        <v>-1.5376635272250416E-2</v>
      </c>
      <c r="V1244" s="39">
        <f t="shared" si="266"/>
        <v>3.9453685492484292E-2</v>
      </c>
      <c r="Y1244" s="37"/>
      <c r="Z1244" s="37"/>
    </row>
    <row r="1245" spans="1:26">
      <c r="A1245" s="1">
        <v>1974.01</v>
      </c>
      <c r="B1245" s="11">
        <v>96.11</v>
      </c>
      <c r="C1245" s="4">
        <v>3.4</v>
      </c>
      <c r="D1245" s="11">
        <v>8.2266700000000004</v>
      </c>
      <c r="E1245" s="11">
        <v>46.6</v>
      </c>
      <c r="F1245" s="4">
        <f t="shared" si="270"/>
        <v>1974.0416666665731</v>
      </c>
      <c r="G1245" s="22">
        <v>6.99</v>
      </c>
      <c r="H1245" s="4">
        <f t="shared" si="267"/>
        <v>628.42740343347646</v>
      </c>
      <c r="I1245" s="4">
        <f t="shared" si="268"/>
        <v>22.231330472103004</v>
      </c>
      <c r="J1245" s="33">
        <f t="shared" si="271"/>
        <v>105198.26200433458</v>
      </c>
      <c r="K1245" s="4">
        <f t="shared" si="272"/>
        <v>53.79112336909872</v>
      </c>
      <c r="L1245" s="33">
        <f t="shared" si="269"/>
        <v>9004.5925094495797</v>
      </c>
      <c r="M1245" s="15">
        <f t="shared" si="261"/>
        <v>13.530721892513943</v>
      </c>
      <c r="N1245" s="6"/>
      <c r="O1245" s="7">
        <f t="shared" si="262"/>
        <v>15.819141518464626</v>
      </c>
      <c r="P1245" s="7"/>
      <c r="Q1245" s="46">
        <f t="shared" si="263"/>
        <v>4.5945965557319071E-2</v>
      </c>
      <c r="R1245" s="22">
        <f t="shared" si="273"/>
        <v>1.0079694972375672</v>
      </c>
      <c r="S1245" s="22">
        <f t="shared" si="274"/>
        <v>11.254006539345372</v>
      </c>
      <c r="T1245" s="39">
        <f t="shared" si="264"/>
        <v>2.4229443866257139E-2</v>
      </c>
      <c r="U1245" s="39">
        <f t="shared" si="265"/>
        <v>-1.2015977017232893E-2</v>
      </c>
      <c r="V1245" s="39">
        <f t="shared" si="266"/>
        <v>3.6245420883490032E-2</v>
      </c>
      <c r="Y1245" s="37"/>
      <c r="Z1245" s="37"/>
    </row>
    <row r="1246" spans="1:26">
      <c r="A1246" s="1">
        <v>1974.02</v>
      </c>
      <c r="B1246" s="11">
        <v>93.45</v>
      </c>
      <c r="C1246" s="4">
        <v>3.42</v>
      </c>
      <c r="D1246" s="11">
        <v>8.2933299999999992</v>
      </c>
      <c r="E1246" s="11">
        <v>47.2</v>
      </c>
      <c r="F1246" s="4">
        <f t="shared" si="270"/>
        <v>1974.1249999999063</v>
      </c>
      <c r="G1246" s="22">
        <v>6.96</v>
      </c>
      <c r="H1246" s="4">
        <f t="shared" si="267"/>
        <v>603.2672669491526</v>
      </c>
      <c r="I1246" s="4">
        <f t="shared" si="268"/>
        <v>22.077838983050846</v>
      </c>
      <c r="J1246" s="33">
        <f t="shared" si="271"/>
        <v>101294.45902080236</v>
      </c>
      <c r="K1246" s="4">
        <f t="shared" si="272"/>
        <v>53.537662097457627</v>
      </c>
      <c r="L1246" s="33">
        <f t="shared" si="269"/>
        <v>8989.4957285285273</v>
      </c>
      <c r="M1246" s="15">
        <f t="shared" si="261"/>
        <v>12.957321280205381</v>
      </c>
      <c r="N1246" s="6"/>
      <c r="O1246" s="7">
        <f t="shared" si="262"/>
        <v>15.15429214633871</v>
      </c>
      <c r="P1246" s="7"/>
      <c r="Q1246" s="46">
        <f t="shared" si="263"/>
        <v>5.0850367922704184E-2</v>
      </c>
      <c r="R1246" s="22">
        <f t="shared" si="273"/>
        <v>0.98812468410760568</v>
      </c>
      <c r="S1246" s="22">
        <f t="shared" si="274"/>
        <v>11.199495796676839</v>
      </c>
      <c r="T1246" s="39">
        <f t="shared" si="264"/>
        <v>2.2230186502816274E-2</v>
      </c>
      <c r="U1246" s="39">
        <f t="shared" si="265"/>
        <v>-1.2036619668587267E-2</v>
      </c>
      <c r="V1246" s="39">
        <f t="shared" si="266"/>
        <v>3.4266806171403541E-2</v>
      </c>
      <c r="Y1246" s="37"/>
      <c r="Z1246" s="37"/>
    </row>
    <row r="1247" spans="1:26">
      <c r="A1247" s="1">
        <v>1974.03</v>
      </c>
      <c r="B1247" s="11">
        <v>97.44</v>
      </c>
      <c r="C1247" s="4">
        <v>3.44</v>
      </c>
      <c r="D1247" s="11">
        <v>8.36</v>
      </c>
      <c r="E1247" s="11">
        <v>47.8</v>
      </c>
      <c r="F1247" s="4">
        <f t="shared" si="270"/>
        <v>1974.2083333332396</v>
      </c>
      <c r="G1247" s="22">
        <v>7.21</v>
      </c>
      <c r="H1247" s="4">
        <f t="shared" si="267"/>
        <v>621.12903765690385</v>
      </c>
      <c r="I1247" s="4">
        <f t="shared" si="268"/>
        <v>21.928200836820089</v>
      </c>
      <c r="J1247" s="33">
        <f t="shared" si="271"/>
        <v>104600.45446762444</v>
      </c>
      <c r="K1247" s="4">
        <f t="shared" si="272"/>
        <v>53.290627615062775</v>
      </c>
      <c r="L1247" s="33">
        <f t="shared" si="269"/>
        <v>8974.3411263273865</v>
      </c>
      <c r="M1247" s="15">
        <f t="shared" si="261"/>
        <v>13.310364239140155</v>
      </c>
      <c r="N1247" s="6"/>
      <c r="O1247" s="7">
        <f t="shared" si="262"/>
        <v>15.571122142264297</v>
      </c>
      <c r="P1247" s="7"/>
      <c r="Q1247" s="46">
        <f t="shared" si="263"/>
        <v>4.7622016397860858E-2</v>
      </c>
      <c r="R1247" s="22">
        <f t="shared" si="273"/>
        <v>0.98507465515458947</v>
      </c>
      <c r="S1247" s="22">
        <f t="shared" si="274"/>
        <v>10.927588226428282</v>
      </c>
      <c r="T1247" s="39">
        <f t="shared" si="264"/>
        <v>1.9205013338245092E-2</v>
      </c>
      <c r="U1247" s="39">
        <f t="shared" si="265"/>
        <v>-1.1549315348687084E-2</v>
      </c>
      <c r="V1247" s="39">
        <f t="shared" si="266"/>
        <v>3.0754328686932175E-2</v>
      </c>
      <c r="Y1247" s="37"/>
      <c r="Z1247" s="37"/>
    </row>
    <row r="1248" spans="1:26">
      <c r="A1248" s="1">
        <v>1974.04</v>
      </c>
      <c r="B1248" s="11">
        <v>92.46</v>
      </c>
      <c r="C1248" s="4">
        <v>3.46</v>
      </c>
      <c r="D1248" s="11">
        <v>8.4866700000000002</v>
      </c>
      <c r="E1248" s="11">
        <v>48</v>
      </c>
      <c r="F1248" s="4">
        <f t="shared" si="270"/>
        <v>1974.2916666665728</v>
      </c>
      <c r="G1248" s="22">
        <v>7.51</v>
      </c>
      <c r="H1248" s="4">
        <f t="shared" si="267"/>
        <v>586.92837500000007</v>
      </c>
      <c r="I1248" s="4">
        <f t="shared" si="268"/>
        <v>21.963791666666669</v>
      </c>
      <c r="J1248" s="33">
        <f t="shared" si="271"/>
        <v>99149.166942466807</v>
      </c>
      <c r="K1248" s="4">
        <f t="shared" si="272"/>
        <v>53.872673937500004</v>
      </c>
      <c r="L1248" s="33">
        <f t="shared" si="269"/>
        <v>9100.6517479518134</v>
      </c>
      <c r="M1248" s="15">
        <f t="shared" si="261"/>
        <v>12.550411048540903</v>
      </c>
      <c r="N1248" s="6"/>
      <c r="O1248" s="7">
        <f t="shared" si="262"/>
        <v>14.688309996556283</v>
      </c>
      <c r="P1248" s="7"/>
      <c r="Q1248" s="46">
        <f t="shared" si="263"/>
        <v>4.9607504754646911E-2</v>
      </c>
      <c r="R1248" s="22">
        <f t="shared" si="273"/>
        <v>1.0013886996776262</v>
      </c>
      <c r="S1248" s="22">
        <f t="shared" si="274"/>
        <v>10.719638161304275</v>
      </c>
      <c r="T1248" s="39">
        <f t="shared" si="264"/>
        <v>2.4697271508143048E-2</v>
      </c>
      <c r="U1248" s="39">
        <f t="shared" si="265"/>
        <v>-1.0846436354005617E-2</v>
      </c>
      <c r="V1248" s="39">
        <f t="shared" si="266"/>
        <v>3.5543707862148666E-2</v>
      </c>
      <c r="Y1248" s="37"/>
      <c r="Z1248" s="37"/>
    </row>
    <row r="1249" spans="1:26">
      <c r="A1249" s="1">
        <v>1974.05</v>
      </c>
      <c r="B1249" s="11">
        <v>89.67</v>
      </c>
      <c r="C1249" s="4">
        <v>3.48</v>
      </c>
      <c r="D1249" s="11">
        <v>8.6133299999999995</v>
      </c>
      <c r="E1249" s="11">
        <v>48.6</v>
      </c>
      <c r="F1249" s="4">
        <f t="shared" si="270"/>
        <v>1974.3749999999061</v>
      </c>
      <c r="G1249" s="22">
        <v>7.58</v>
      </c>
      <c r="H1249" s="4">
        <f t="shared" si="267"/>
        <v>562.19030864197543</v>
      </c>
      <c r="I1249" s="4">
        <f t="shared" si="268"/>
        <v>21.81802469135803</v>
      </c>
      <c r="J1249" s="33">
        <f t="shared" si="271"/>
        <v>95277.333762153445</v>
      </c>
      <c r="K1249" s="4">
        <f t="shared" si="272"/>
        <v>54.001680061728393</v>
      </c>
      <c r="L1249" s="33">
        <f t="shared" si="269"/>
        <v>9151.9473314772931</v>
      </c>
      <c r="M1249" s="15">
        <f t="shared" si="261"/>
        <v>11.995436947329654</v>
      </c>
      <c r="N1249" s="6"/>
      <c r="O1249" s="7">
        <f t="shared" si="262"/>
        <v>14.045930080444693</v>
      </c>
      <c r="P1249" s="7"/>
      <c r="Q1249" s="46">
        <f t="shared" si="263"/>
        <v>5.3892868651376075E-2</v>
      </c>
      <c r="R1249" s="22">
        <f t="shared" si="273"/>
        <v>1.0091041723610832</v>
      </c>
      <c r="S1249" s="22">
        <f t="shared" si="274"/>
        <v>10.601999525296936</v>
      </c>
      <c r="T1249" s="39">
        <f t="shared" si="264"/>
        <v>2.8230560552379602E-2</v>
      </c>
      <c r="U1249" s="39">
        <f t="shared" si="265"/>
        <v>-1.3270756867215239E-2</v>
      </c>
      <c r="V1249" s="39">
        <f t="shared" si="266"/>
        <v>4.1501317419594841E-2</v>
      </c>
      <c r="Y1249" s="37"/>
      <c r="Z1249" s="37"/>
    </row>
    <row r="1250" spans="1:26">
      <c r="A1250" s="1">
        <v>1974.06</v>
      </c>
      <c r="B1250" s="11">
        <v>89.79</v>
      </c>
      <c r="C1250" s="4">
        <v>3.5</v>
      </c>
      <c r="D1250" s="11">
        <v>8.74</v>
      </c>
      <c r="E1250" s="11">
        <v>49</v>
      </c>
      <c r="F1250" s="4">
        <f t="shared" si="270"/>
        <v>1974.4583333332394</v>
      </c>
      <c r="G1250" s="22">
        <v>7.54</v>
      </c>
      <c r="H1250" s="4">
        <f t="shared" si="267"/>
        <v>558.34720408163275</v>
      </c>
      <c r="I1250" s="4">
        <f t="shared" si="268"/>
        <v>21.76428571428572</v>
      </c>
      <c r="J1250" s="33">
        <f t="shared" si="271"/>
        <v>94933.398336613187</v>
      </c>
      <c r="K1250" s="4">
        <f t="shared" si="272"/>
        <v>54.348530612244907</v>
      </c>
      <c r="L1250" s="33">
        <f t="shared" si="269"/>
        <v>9240.6493090767271</v>
      </c>
      <c r="M1250" s="15">
        <f t="shared" si="261"/>
        <v>11.888498820078993</v>
      </c>
      <c r="N1250" s="6"/>
      <c r="O1250" s="7">
        <f t="shared" si="262"/>
        <v>13.927722593419713</v>
      </c>
      <c r="P1250" s="7"/>
      <c r="Q1250" s="46">
        <f t="shared" si="263"/>
        <v>5.5562453619213137E-2</v>
      </c>
      <c r="R1250" s="22">
        <f t="shared" si="273"/>
        <v>0.98768742668372878</v>
      </c>
      <c r="S1250" s="22">
        <f t="shared" si="274"/>
        <v>10.611187083234322</v>
      </c>
      <c r="T1250" s="39">
        <f t="shared" si="264"/>
        <v>2.6390310882116186E-2</v>
      </c>
      <c r="U1250" s="39">
        <f t="shared" si="265"/>
        <v>-1.3344768012055308E-2</v>
      </c>
      <c r="V1250" s="39">
        <f t="shared" si="266"/>
        <v>3.9735078894171494E-2</v>
      </c>
      <c r="Y1250" s="37"/>
      <c r="Z1250" s="37"/>
    </row>
    <row r="1251" spans="1:26">
      <c r="A1251" s="1">
        <v>1974.07</v>
      </c>
      <c r="B1251" s="11">
        <v>79.31</v>
      </c>
      <c r="C1251" s="4">
        <v>3.53</v>
      </c>
      <c r="D1251" s="11">
        <v>8.8633299999999995</v>
      </c>
      <c r="E1251" s="11">
        <v>49.4</v>
      </c>
      <c r="F1251" s="4">
        <f t="shared" si="270"/>
        <v>1974.5416666665726</v>
      </c>
      <c r="G1251" s="22">
        <v>7.81</v>
      </c>
      <c r="H1251" s="4">
        <f t="shared" si="267"/>
        <v>489.18536437246973</v>
      </c>
      <c r="I1251" s="4">
        <f t="shared" si="268"/>
        <v>21.773097165991906</v>
      </c>
      <c r="J1251" s="33">
        <f t="shared" si="271"/>
        <v>83482.604058056255</v>
      </c>
      <c r="K1251" s="4">
        <f t="shared" si="272"/>
        <v>54.66916297570851</v>
      </c>
      <c r="L1251" s="33">
        <f t="shared" si="269"/>
        <v>9329.6415209417701</v>
      </c>
      <c r="M1251" s="15">
        <f t="shared" si="261"/>
        <v>10.394141805327047</v>
      </c>
      <c r="N1251" s="6"/>
      <c r="O1251" s="7">
        <f t="shared" si="262"/>
        <v>12.188506545695981</v>
      </c>
      <c r="P1251" s="7"/>
      <c r="Q1251" s="46">
        <f t="shared" si="263"/>
        <v>6.5469660475618779E-2</v>
      </c>
      <c r="R1251" s="22">
        <f t="shared" si="273"/>
        <v>0.99082437643708132</v>
      </c>
      <c r="S1251" s="22">
        <f t="shared" si="274"/>
        <v>10.395673424102574</v>
      </c>
      <c r="T1251" s="39">
        <f t="shared" si="264"/>
        <v>3.8321555671837704E-2</v>
      </c>
      <c r="U1251" s="39">
        <f t="shared" si="265"/>
        <v>-9.520370637920994E-3</v>
      </c>
      <c r="V1251" s="39">
        <f t="shared" si="266"/>
        <v>4.7841926309758698E-2</v>
      </c>
      <c r="Y1251" s="37"/>
      <c r="Z1251" s="37"/>
    </row>
    <row r="1252" spans="1:26">
      <c r="A1252" s="1">
        <v>1974.08</v>
      </c>
      <c r="B1252" s="11">
        <v>76.03</v>
      </c>
      <c r="C1252" s="4">
        <v>3.56</v>
      </c>
      <c r="D1252" s="11">
        <v>8.9866700000000002</v>
      </c>
      <c r="E1252" s="11">
        <v>50</v>
      </c>
      <c r="F1252" s="4">
        <f t="shared" si="270"/>
        <v>1974.6249999999059</v>
      </c>
      <c r="G1252" s="22">
        <v>8.0399999999999991</v>
      </c>
      <c r="H1252" s="4">
        <f t="shared" si="267"/>
        <v>463.32682000000005</v>
      </c>
      <c r="I1252" s="4">
        <f t="shared" si="268"/>
        <v>21.694640000000003</v>
      </c>
      <c r="J1252" s="33">
        <f t="shared" si="271"/>
        <v>79378.205846623605</v>
      </c>
      <c r="K1252" s="4">
        <f t="shared" si="272"/>
        <v>54.764766980000012</v>
      </c>
      <c r="L1252" s="33">
        <f t="shared" si="269"/>
        <v>9382.424584186203</v>
      </c>
      <c r="M1252" s="15">
        <f t="shared" si="261"/>
        <v>9.8241957231411909</v>
      </c>
      <c r="N1252" s="6"/>
      <c r="O1252" s="7">
        <f t="shared" si="262"/>
        <v>11.53294243495448</v>
      </c>
      <c r="P1252" s="7"/>
      <c r="Q1252" s="46">
        <f t="shared" si="263"/>
        <v>7.0354100557487864E-2</v>
      </c>
      <c r="R1252" s="22">
        <f t="shared" si="273"/>
        <v>1.0066999999999999</v>
      </c>
      <c r="S1252" s="22">
        <f t="shared" si="274"/>
        <v>10.176683198423012</v>
      </c>
      <c r="T1252" s="39">
        <f t="shared" si="264"/>
        <v>5.2398375851310242E-2</v>
      </c>
      <c r="U1252" s="39">
        <f t="shared" si="265"/>
        <v>-3.2127273530165867E-3</v>
      </c>
      <c r="V1252" s="39">
        <f t="shared" si="266"/>
        <v>5.5611103204326828E-2</v>
      </c>
      <c r="Y1252" s="37"/>
      <c r="Z1252" s="37"/>
    </row>
    <row r="1253" spans="1:26">
      <c r="A1253" s="1">
        <v>1974.09</v>
      </c>
      <c r="B1253" s="11">
        <v>68.12</v>
      </c>
      <c r="C1253" s="4">
        <v>3.59</v>
      </c>
      <c r="D1253" s="11">
        <v>9.11</v>
      </c>
      <c r="E1253" s="11">
        <v>50.6</v>
      </c>
      <c r="F1253" s="4">
        <f t="shared" si="270"/>
        <v>1974.7083333332391</v>
      </c>
      <c r="G1253" s="22">
        <v>8.0399999999999991</v>
      </c>
      <c r="H1253" s="4">
        <f t="shared" si="267"/>
        <v>410.20086956521749</v>
      </c>
      <c r="I1253" s="4">
        <f t="shared" si="268"/>
        <v>21.618043478260869</v>
      </c>
      <c r="J1253" s="33">
        <f t="shared" si="271"/>
        <v>70585.184747661959</v>
      </c>
      <c r="K1253" s="4">
        <f t="shared" si="272"/>
        <v>54.858043478260875</v>
      </c>
      <c r="L1253" s="33">
        <f t="shared" si="269"/>
        <v>9439.6804617028811</v>
      </c>
      <c r="M1253" s="15">
        <f t="shared" si="261"/>
        <v>8.6804213056463304</v>
      </c>
      <c r="N1253" s="6"/>
      <c r="O1253" s="7">
        <f t="shared" si="262"/>
        <v>10.206222645077462</v>
      </c>
      <c r="P1253" s="7"/>
      <c r="Q1253" s="46">
        <f t="shared" si="263"/>
        <v>8.4680210820316626E-2</v>
      </c>
      <c r="R1253" s="22">
        <f t="shared" si="273"/>
        <v>1.016304763687051</v>
      </c>
      <c r="S1253" s="22">
        <f t="shared" si="274"/>
        <v>10.123386339775145</v>
      </c>
      <c r="T1253" s="39">
        <f t="shared" si="264"/>
        <v>6.5807880219376891E-2</v>
      </c>
      <c r="U1253" s="39">
        <f t="shared" si="265"/>
        <v>-1.0004189719038381E-3</v>
      </c>
      <c r="V1253" s="39">
        <f t="shared" si="266"/>
        <v>6.6808299191280729E-2</v>
      </c>
      <c r="Y1253" s="37"/>
      <c r="Z1253" s="37"/>
    </row>
    <row r="1254" spans="1:26">
      <c r="A1254" s="1">
        <v>1974.1</v>
      </c>
      <c r="B1254" s="11">
        <v>69.44</v>
      </c>
      <c r="C1254" s="4">
        <v>3.5933299999999999</v>
      </c>
      <c r="D1254" s="11">
        <v>9.0366700000000009</v>
      </c>
      <c r="E1254" s="11">
        <v>51.1</v>
      </c>
      <c r="F1254" s="4">
        <f t="shared" si="270"/>
        <v>1974.7916666665724</v>
      </c>
      <c r="G1254" s="22">
        <v>7.9</v>
      </c>
      <c r="H1254" s="4">
        <f t="shared" si="267"/>
        <v>414.05808219178084</v>
      </c>
      <c r="I1254" s="4">
        <f t="shared" si="268"/>
        <v>21.426372818003919</v>
      </c>
      <c r="J1254" s="33">
        <f t="shared" si="271"/>
        <v>71556.158082258771</v>
      </c>
      <c r="K1254" s="4">
        <f t="shared" si="272"/>
        <v>53.884018571428584</v>
      </c>
      <c r="L1254" s="33">
        <f t="shared" si="269"/>
        <v>9312.0591454090645</v>
      </c>
      <c r="M1254" s="15">
        <f t="shared" si="261"/>
        <v>8.7449838338095809</v>
      </c>
      <c r="N1254" s="6"/>
      <c r="O1254" s="7">
        <f t="shared" si="262"/>
        <v>10.297190694389551</v>
      </c>
      <c r="P1254" s="7"/>
      <c r="Q1254" s="46">
        <f t="shared" si="263"/>
        <v>8.6262543163718577E-2</v>
      </c>
      <c r="R1254" s="22">
        <f t="shared" si="273"/>
        <v>1.0218213915607526</v>
      </c>
      <c r="S1254" s="22">
        <f t="shared" si="274"/>
        <v>10.187776038061639</v>
      </c>
      <c r="T1254" s="39">
        <f t="shared" si="264"/>
        <v>6.3612158967854215E-2</v>
      </c>
      <c r="U1254" s="39">
        <f t="shared" si="265"/>
        <v>1.1449390348712285E-3</v>
      </c>
      <c r="V1254" s="39">
        <f t="shared" si="266"/>
        <v>6.2467219932982987E-2</v>
      </c>
      <c r="Y1254" s="37"/>
      <c r="Z1254" s="37"/>
    </row>
    <row r="1255" spans="1:26">
      <c r="A1255" s="1">
        <v>1974.11</v>
      </c>
      <c r="B1255" s="11">
        <v>71.739999999999995</v>
      </c>
      <c r="C1255" s="4">
        <v>3.59667</v>
      </c>
      <c r="D1255" s="11">
        <v>8.9633299999999991</v>
      </c>
      <c r="E1255" s="11">
        <v>51.5</v>
      </c>
      <c r="F1255" s="4">
        <f t="shared" si="270"/>
        <v>1974.8749999999056</v>
      </c>
      <c r="G1255" s="22">
        <v>7.68</v>
      </c>
      <c r="H1255" s="4">
        <f t="shared" si="267"/>
        <v>424.45005825242725</v>
      </c>
      <c r="I1255" s="4">
        <f t="shared" si="268"/>
        <v>21.279715514563108</v>
      </c>
      <c r="J1255" s="33">
        <f t="shared" si="271"/>
        <v>73658.522806349822</v>
      </c>
      <c r="K1255" s="4">
        <f t="shared" si="272"/>
        <v>53.03158545631068</v>
      </c>
      <c r="L1255" s="33">
        <f t="shared" si="269"/>
        <v>9203.0338336470504</v>
      </c>
      <c r="M1255" s="15">
        <f t="shared" si="261"/>
        <v>8.9489845127556027</v>
      </c>
      <c r="N1255" s="6"/>
      <c r="O1255" s="7">
        <f t="shared" si="262"/>
        <v>10.551515010335228</v>
      </c>
      <c r="P1255" s="7"/>
      <c r="Q1255" s="46">
        <f t="shared" si="263"/>
        <v>8.6337963625103598E-2</v>
      </c>
      <c r="R1255" s="22">
        <f t="shared" si="273"/>
        <v>1.0239057981194166</v>
      </c>
      <c r="S1255" s="22">
        <f t="shared" si="274"/>
        <v>10.329232439670005</v>
      </c>
      <c r="T1255" s="39">
        <f t="shared" si="264"/>
        <v>6.1895250998547979E-2</v>
      </c>
      <c r="U1255" s="39">
        <f t="shared" si="265"/>
        <v>4.1611956541700579E-3</v>
      </c>
      <c r="V1255" s="39">
        <f t="shared" si="266"/>
        <v>5.7734055344377921E-2</v>
      </c>
      <c r="Y1255" s="37"/>
      <c r="Z1255" s="37"/>
    </row>
    <row r="1256" spans="1:26">
      <c r="A1256" s="1">
        <v>1974.12</v>
      </c>
      <c r="B1256" s="11">
        <v>67.069999999999993</v>
      </c>
      <c r="C1256" s="4">
        <v>3.6</v>
      </c>
      <c r="D1256" s="11">
        <v>8.89</v>
      </c>
      <c r="E1256" s="11">
        <v>51.9</v>
      </c>
      <c r="F1256" s="4">
        <f t="shared" si="270"/>
        <v>1974.9583333332389</v>
      </c>
      <c r="G1256" s="22">
        <v>7.43</v>
      </c>
      <c r="H1256" s="4">
        <f t="shared" si="267"/>
        <v>393.76163776493257</v>
      </c>
      <c r="I1256" s="4">
        <f t="shared" si="268"/>
        <v>21.135260115606943</v>
      </c>
      <c r="J1256" s="33">
        <f t="shared" si="271"/>
        <v>68638.542224406221</v>
      </c>
      <c r="K1256" s="4">
        <f t="shared" si="272"/>
        <v>52.192350674373806</v>
      </c>
      <c r="L1256" s="33">
        <f t="shared" si="269"/>
        <v>9097.9072666612701</v>
      </c>
      <c r="M1256" s="15">
        <f t="shared" si="261"/>
        <v>8.2890600559230805</v>
      </c>
      <c r="N1256" s="6"/>
      <c r="O1256" s="7">
        <f t="shared" si="262"/>
        <v>9.7894832311996236</v>
      </c>
      <c r="P1256" s="7"/>
      <c r="Q1256" s="46">
        <f t="shared" si="263"/>
        <v>9.8548157675612341E-2</v>
      </c>
      <c r="R1256" s="22">
        <f t="shared" si="273"/>
        <v>1.001305009112839</v>
      </c>
      <c r="S1256" s="22">
        <f t="shared" si="274"/>
        <v>10.494649147065823</v>
      </c>
      <c r="T1256" s="39">
        <f t="shared" si="264"/>
        <v>6.8660825719678575E-2</v>
      </c>
      <c r="U1256" s="39">
        <f t="shared" si="265"/>
        <v>3.9393603191506532E-3</v>
      </c>
      <c r="V1256" s="39">
        <f t="shared" si="266"/>
        <v>6.4721465400527922E-2</v>
      </c>
      <c r="Y1256" s="37"/>
      <c r="Z1256" s="37"/>
    </row>
    <row r="1257" spans="1:26">
      <c r="A1257" s="1">
        <v>1975.01</v>
      </c>
      <c r="B1257" s="11">
        <v>72.56</v>
      </c>
      <c r="C1257" s="4">
        <v>3.6233300000000002</v>
      </c>
      <c r="D1257" s="11">
        <v>8.7433300000000003</v>
      </c>
      <c r="E1257" s="11">
        <v>52.1</v>
      </c>
      <c r="F1257" s="4">
        <f t="shared" si="270"/>
        <v>1975.0416666665722</v>
      </c>
      <c r="G1257" s="22">
        <v>7.5</v>
      </c>
      <c r="H1257" s="4">
        <f t="shared" si="267"/>
        <v>424.35761996161233</v>
      </c>
      <c r="I1257" s="4">
        <f t="shared" si="268"/>
        <v>21.190569117082539</v>
      </c>
      <c r="J1257" s="33">
        <f t="shared" si="271"/>
        <v>74279.698914032444</v>
      </c>
      <c r="K1257" s="4">
        <f t="shared" si="272"/>
        <v>51.134215950095978</v>
      </c>
      <c r="L1257" s="33">
        <f t="shared" si="269"/>
        <v>8950.5501640852726</v>
      </c>
      <c r="M1257" s="15">
        <f t="shared" si="261"/>
        <v>8.9209955084042463</v>
      </c>
      <c r="N1257" s="6"/>
      <c r="O1257" s="7">
        <f t="shared" si="262"/>
        <v>10.549889518230218</v>
      </c>
      <c r="P1257" s="7"/>
      <c r="Q1257" s="46">
        <f t="shared" si="263"/>
        <v>8.970710376206055E-2</v>
      </c>
      <c r="R1257" s="22">
        <f t="shared" si="273"/>
        <v>1.0139660362715821</v>
      </c>
      <c r="S1257" s="22">
        <f t="shared" si="274"/>
        <v>10.468005624484324</v>
      </c>
      <c r="T1257" s="39">
        <f t="shared" si="264"/>
        <v>6.4931914539633206E-2</v>
      </c>
      <c r="U1257" s="39">
        <f t="shared" si="265"/>
        <v>5.6681404395635404E-3</v>
      </c>
      <c r="V1257" s="39">
        <f t="shared" si="266"/>
        <v>5.9263774100069666E-2</v>
      </c>
      <c r="Y1257" s="37"/>
      <c r="Z1257" s="37"/>
    </row>
    <row r="1258" spans="1:26">
      <c r="A1258" s="1">
        <v>1975.02</v>
      </c>
      <c r="B1258" s="11">
        <v>80.099999999999994</v>
      </c>
      <c r="C1258" s="4">
        <v>3.6466699999999999</v>
      </c>
      <c r="D1258" s="11">
        <v>8.5966699999999996</v>
      </c>
      <c r="E1258" s="11">
        <v>52.5</v>
      </c>
      <c r="F1258" s="4">
        <f t="shared" si="270"/>
        <v>1975.1249999999054</v>
      </c>
      <c r="G1258" s="22">
        <v>7.39</v>
      </c>
      <c r="H1258" s="4">
        <f t="shared" si="267"/>
        <v>464.88514285714285</v>
      </c>
      <c r="I1258" s="4">
        <f t="shared" si="268"/>
        <v>21.164578076190477</v>
      </c>
      <c r="J1258" s="33">
        <f t="shared" si="271"/>
        <v>81682.371230739212</v>
      </c>
      <c r="K1258" s="4">
        <f t="shared" si="272"/>
        <v>49.893435219047625</v>
      </c>
      <c r="L1258" s="33">
        <f t="shared" si="269"/>
        <v>8766.496757654917</v>
      </c>
      <c r="M1258" s="15">
        <f t="shared" si="261"/>
        <v>9.7622467161664641</v>
      </c>
      <c r="N1258" s="6"/>
      <c r="O1258" s="7">
        <f t="shared" si="262"/>
        <v>11.556048733542463</v>
      </c>
      <c r="P1258" s="7"/>
      <c r="Q1258" s="46">
        <f t="shared" si="263"/>
        <v>8.1952795686783625E-2</v>
      </c>
      <c r="R1258" s="22">
        <f t="shared" si="273"/>
        <v>0.98265975689433727</v>
      </c>
      <c r="S1258" s="22">
        <f t="shared" si="274"/>
        <v>10.53333205895003</v>
      </c>
      <c r="T1258" s="39">
        <f t="shared" si="264"/>
        <v>6.031504536004384E-2</v>
      </c>
      <c r="U1258" s="39">
        <f t="shared" si="265"/>
        <v>4.7498443692819414E-3</v>
      </c>
      <c r="V1258" s="39">
        <f t="shared" si="266"/>
        <v>5.5565200990761898E-2</v>
      </c>
      <c r="Y1258" s="37"/>
      <c r="Z1258" s="37"/>
    </row>
    <row r="1259" spans="1:26">
      <c r="A1259" s="1">
        <v>1975.03</v>
      </c>
      <c r="B1259" s="11">
        <v>83.78</v>
      </c>
      <c r="C1259" s="4">
        <v>3.67</v>
      </c>
      <c r="D1259" s="11">
        <v>8.4499999999999993</v>
      </c>
      <c r="E1259" s="11">
        <v>52.7</v>
      </c>
      <c r="F1259" s="4">
        <f t="shared" si="270"/>
        <v>1975.2083333332387</v>
      </c>
      <c r="G1259" s="22">
        <v>7.73</v>
      </c>
      <c r="H1259" s="4">
        <f t="shared" si="267"/>
        <v>484.39783681214425</v>
      </c>
      <c r="I1259" s="4">
        <f t="shared" si="268"/>
        <v>21.219146110056929</v>
      </c>
      <c r="J1259" s="33">
        <f t="shared" si="271"/>
        <v>85421.529140026207</v>
      </c>
      <c r="K1259" s="4">
        <f t="shared" si="272"/>
        <v>48.856072106261863</v>
      </c>
      <c r="L1259" s="33">
        <f t="shared" si="269"/>
        <v>8615.5636337219075</v>
      </c>
      <c r="M1259" s="15">
        <f t="shared" si="261"/>
        <v>10.163796767444031</v>
      </c>
      <c r="N1259" s="6"/>
      <c r="O1259" s="7">
        <f t="shared" si="262"/>
        <v>12.041659481362908</v>
      </c>
      <c r="P1259" s="7"/>
      <c r="Q1259" s="46">
        <f t="shared" si="263"/>
        <v>7.4569236357281632E-2</v>
      </c>
      <c r="R1259" s="22">
        <f t="shared" si="273"/>
        <v>0.97262439769767806</v>
      </c>
      <c r="S1259" s="22">
        <f t="shared" si="274"/>
        <v>10.311399996538825</v>
      </c>
      <c r="T1259" s="39">
        <f t="shared" si="264"/>
        <v>5.4678490262492829E-2</v>
      </c>
      <c r="U1259" s="39">
        <f t="shared" si="265"/>
        <v>5.4239159836235729E-3</v>
      </c>
      <c r="V1259" s="39">
        <f t="shared" si="266"/>
        <v>4.9254574278869256E-2</v>
      </c>
      <c r="Y1259" s="37"/>
      <c r="Z1259" s="37"/>
    </row>
    <row r="1260" spans="1:26">
      <c r="A1260" s="1">
        <v>1975.04</v>
      </c>
      <c r="B1260" s="11">
        <v>84.72</v>
      </c>
      <c r="C1260" s="4">
        <v>3.6833300000000002</v>
      </c>
      <c r="D1260" s="11">
        <v>8.2866700000000009</v>
      </c>
      <c r="E1260" s="11">
        <v>52.9</v>
      </c>
      <c r="F1260" s="4">
        <f t="shared" si="270"/>
        <v>1975.2916666665719</v>
      </c>
      <c r="G1260" s="22">
        <v>8.23</v>
      </c>
      <c r="H1260" s="4">
        <f t="shared" si="267"/>
        <v>487.98079395085074</v>
      </c>
      <c r="I1260" s="4">
        <f t="shared" si="268"/>
        <v>21.215702287334597</v>
      </c>
      <c r="J1260" s="33">
        <f t="shared" si="271"/>
        <v>86365.14363860288</v>
      </c>
      <c r="K1260" s="4">
        <f t="shared" si="272"/>
        <v>47.730592608695666</v>
      </c>
      <c r="L1260" s="33">
        <f t="shared" si="269"/>
        <v>8447.5855150578554</v>
      </c>
      <c r="M1260" s="15">
        <f t="shared" si="261"/>
        <v>10.233076136605915</v>
      </c>
      <c r="N1260" s="6"/>
      <c r="O1260" s="7">
        <f t="shared" si="262"/>
        <v>12.133964603730425</v>
      </c>
      <c r="P1260" s="7"/>
      <c r="Q1260" s="46">
        <f t="shared" si="263"/>
        <v>6.896614211146769E-2</v>
      </c>
      <c r="R1260" s="22">
        <f t="shared" si="273"/>
        <v>1.0184408106982208</v>
      </c>
      <c r="S1260" s="22">
        <f t="shared" si="274"/>
        <v>9.9912019361534021</v>
      </c>
      <c r="T1260" s="39">
        <f t="shared" si="264"/>
        <v>5.4102054931585153E-2</v>
      </c>
      <c r="U1260" s="39">
        <f t="shared" si="265"/>
        <v>1.163394002838225E-2</v>
      </c>
      <c r="V1260" s="39">
        <f t="shared" si="266"/>
        <v>4.2468114903202903E-2</v>
      </c>
      <c r="Y1260" s="37"/>
      <c r="Z1260" s="37"/>
    </row>
    <row r="1261" spans="1:26">
      <c r="A1261" s="1">
        <v>1975.05</v>
      </c>
      <c r="B1261" s="11">
        <v>90.1</v>
      </c>
      <c r="C1261" s="4">
        <v>3.6966700000000001</v>
      </c>
      <c r="D1261" s="11">
        <v>8.1233299999999993</v>
      </c>
      <c r="E1261" s="11">
        <v>53.2</v>
      </c>
      <c r="F1261" s="4">
        <f t="shared" si="270"/>
        <v>1975.3749999999052</v>
      </c>
      <c r="G1261" s="22">
        <v>8.06</v>
      </c>
      <c r="H1261" s="4">
        <f t="shared" si="267"/>
        <v>516.04266917293228</v>
      </c>
      <c r="I1261" s="4">
        <f t="shared" si="268"/>
        <v>21.172468966165415</v>
      </c>
      <c r="J1261" s="33">
        <f t="shared" si="271"/>
        <v>91643.933691837985</v>
      </c>
      <c r="K1261" s="4">
        <f t="shared" si="272"/>
        <v>46.525914492481206</v>
      </c>
      <c r="L1261" s="33">
        <f t="shared" si="269"/>
        <v>8262.5295879791156</v>
      </c>
      <c r="M1261" s="15">
        <f t="shared" si="261"/>
        <v>10.818139119335806</v>
      </c>
      <c r="N1261" s="6"/>
      <c r="O1261" s="7">
        <f t="shared" si="262"/>
        <v>12.836132514309519</v>
      </c>
      <c r="P1261" s="7"/>
      <c r="Q1261" s="46">
        <f t="shared" si="263"/>
        <v>6.5977109538501583E-2</v>
      </c>
      <c r="R1261" s="22">
        <f t="shared" si="273"/>
        <v>1.0204615670414772</v>
      </c>
      <c r="S1261" s="22">
        <f t="shared" si="274"/>
        <v>10.118067454970522</v>
      </c>
      <c r="T1261" s="39">
        <f t="shared" si="264"/>
        <v>5.0307742047225323E-2</v>
      </c>
      <c r="U1261" s="39">
        <f t="shared" si="265"/>
        <v>1.440398535142684E-2</v>
      </c>
      <c r="V1261" s="39">
        <f t="shared" si="266"/>
        <v>3.5903756695798483E-2</v>
      </c>
      <c r="Y1261" s="37"/>
      <c r="Z1261" s="37"/>
    </row>
    <row r="1262" spans="1:26">
      <c r="A1262" s="1">
        <v>1975.06</v>
      </c>
      <c r="B1262" s="11">
        <v>92.4</v>
      </c>
      <c r="C1262" s="4">
        <v>3.71</v>
      </c>
      <c r="D1262" s="11">
        <v>7.96</v>
      </c>
      <c r="E1262" s="11">
        <v>53.6</v>
      </c>
      <c r="F1262" s="4">
        <f t="shared" si="270"/>
        <v>1975.4583333332384</v>
      </c>
      <c r="G1262" s="22">
        <v>7.86</v>
      </c>
      <c r="H1262" s="4">
        <f t="shared" si="267"/>
        <v>525.2664179104479</v>
      </c>
      <c r="I1262" s="4">
        <f t="shared" si="268"/>
        <v>21.090242537313436</v>
      </c>
      <c r="J1262" s="33">
        <f t="shared" si="271"/>
        <v>93594.095458545184</v>
      </c>
      <c r="K1262" s="4">
        <f t="shared" si="272"/>
        <v>45.250223880597019</v>
      </c>
      <c r="L1262" s="33">
        <f t="shared" si="269"/>
        <v>8062.8679637447995</v>
      </c>
      <c r="M1262" s="15">
        <f t="shared" si="261"/>
        <v>11.011354609247665</v>
      </c>
      <c r="N1262" s="6"/>
      <c r="O1262" s="7">
        <f t="shared" si="262"/>
        <v>13.073236851521386</v>
      </c>
      <c r="P1262" s="7"/>
      <c r="Q1262" s="46">
        <f t="shared" si="263"/>
        <v>6.6475448855364883E-2</v>
      </c>
      <c r="R1262" s="22">
        <f t="shared" si="273"/>
        <v>0.992923556041309</v>
      </c>
      <c r="S1262" s="22">
        <f t="shared" si="274"/>
        <v>10.24804599313857</v>
      </c>
      <c r="T1262" s="39">
        <f t="shared" si="264"/>
        <v>5.0408871619804785E-2</v>
      </c>
      <c r="U1262" s="39">
        <f t="shared" si="265"/>
        <v>1.797969051405679E-2</v>
      </c>
      <c r="V1262" s="39">
        <f t="shared" si="266"/>
        <v>3.2429181105747995E-2</v>
      </c>
      <c r="Y1262" s="37"/>
      <c r="Z1262" s="37"/>
    </row>
    <row r="1263" spans="1:26">
      <c r="A1263" s="1">
        <v>1975.07</v>
      </c>
      <c r="B1263" s="11">
        <v>92.49</v>
      </c>
      <c r="C1263" s="4">
        <v>3.71</v>
      </c>
      <c r="D1263" s="11">
        <v>7.8933299999999997</v>
      </c>
      <c r="E1263" s="11">
        <v>54.2</v>
      </c>
      <c r="F1263" s="4">
        <f t="shared" si="270"/>
        <v>1975.5416666665717</v>
      </c>
      <c r="G1263" s="22">
        <v>8.06</v>
      </c>
      <c r="H1263" s="4">
        <f t="shared" si="267"/>
        <v>519.9576199261993</v>
      </c>
      <c r="I1263" s="4">
        <f t="shared" si="268"/>
        <v>20.856771217712179</v>
      </c>
      <c r="J1263" s="33">
        <f t="shared" si="271"/>
        <v>92957.84767858671</v>
      </c>
      <c r="K1263" s="4">
        <f t="shared" si="272"/>
        <v>44.374495405904064</v>
      </c>
      <c r="L1263" s="33">
        <f t="shared" si="269"/>
        <v>7933.2573015117177</v>
      </c>
      <c r="M1263" s="15">
        <f t="shared" si="261"/>
        <v>10.902767048238575</v>
      </c>
      <c r="N1263" s="6"/>
      <c r="O1263" s="7">
        <f t="shared" si="262"/>
        <v>12.952412030935092</v>
      </c>
      <c r="P1263" s="7"/>
      <c r="Q1263" s="46">
        <f t="shared" si="263"/>
        <v>6.6554175378377087E-2</v>
      </c>
      <c r="R1263" s="22">
        <f t="shared" si="273"/>
        <v>0.98388835997198798</v>
      </c>
      <c r="S1263" s="22">
        <f t="shared" si="274"/>
        <v>10.062882067731312</v>
      </c>
      <c r="T1263" s="39">
        <f t="shared" si="264"/>
        <v>5.3270079003936655E-2</v>
      </c>
      <c r="U1263" s="39">
        <f t="shared" si="265"/>
        <v>1.9563915986630542E-2</v>
      </c>
      <c r="V1263" s="39">
        <f t="shared" si="266"/>
        <v>3.3706163017306112E-2</v>
      </c>
      <c r="Y1263" s="37"/>
      <c r="Z1263" s="37"/>
    </row>
    <row r="1264" spans="1:26">
      <c r="A1264" s="1">
        <v>1975.08</v>
      </c>
      <c r="B1264" s="11">
        <v>85.71</v>
      </c>
      <c r="C1264" s="4">
        <v>3.71</v>
      </c>
      <c r="D1264" s="11">
        <v>7.82667</v>
      </c>
      <c r="E1264" s="11">
        <v>54.3</v>
      </c>
      <c r="F1264" s="4">
        <f t="shared" si="270"/>
        <v>1975.624999999905</v>
      </c>
      <c r="G1264" s="22">
        <v>8.4</v>
      </c>
      <c r="H1264" s="4">
        <f t="shared" si="267"/>
        <v>480.95464088397796</v>
      </c>
      <c r="I1264" s="4">
        <f t="shared" si="268"/>
        <v>20.818360957642728</v>
      </c>
      <c r="J1264" s="33">
        <f t="shared" si="271"/>
        <v>86295.066553447876</v>
      </c>
      <c r="K1264" s="4">
        <f t="shared" si="272"/>
        <v>43.918717292817689</v>
      </c>
      <c r="L1264" s="33">
        <f t="shared" si="269"/>
        <v>7880.0957711104184</v>
      </c>
      <c r="M1264" s="15">
        <f t="shared" si="261"/>
        <v>10.089769593328016</v>
      </c>
      <c r="N1264" s="6"/>
      <c r="O1264" s="7">
        <f t="shared" si="262"/>
        <v>11.997338854776944</v>
      </c>
      <c r="P1264" s="7"/>
      <c r="Q1264" s="46">
        <f t="shared" si="263"/>
        <v>7.0739198937496944E-2</v>
      </c>
      <c r="R1264" s="22">
        <f t="shared" si="273"/>
        <v>1.004988328663875</v>
      </c>
      <c r="S1264" s="22">
        <f t="shared" si="274"/>
        <v>9.8825191041302691</v>
      </c>
      <c r="T1264" s="39">
        <f t="shared" si="264"/>
        <v>5.8963523143214847E-2</v>
      </c>
      <c r="U1264" s="39">
        <f t="shared" si="265"/>
        <v>2.1968778190045057E-2</v>
      </c>
      <c r="V1264" s="39">
        <f t="shared" si="266"/>
        <v>3.6994744953169789E-2</v>
      </c>
      <c r="Y1264" s="37"/>
      <c r="Z1264" s="37"/>
    </row>
    <row r="1265" spans="1:26">
      <c r="A1265" s="1">
        <v>1975.09</v>
      </c>
      <c r="B1265" s="11">
        <v>84.67</v>
      </c>
      <c r="C1265" s="4">
        <v>3.71</v>
      </c>
      <c r="D1265" s="11">
        <v>7.76</v>
      </c>
      <c r="E1265" s="11">
        <v>54.6</v>
      </c>
      <c r="F1265" s="4">
        <f t="shared" si="270"/>
        <v>1975.7083333332382</v>
      </c>
      <c r="G1265" s="22">
        <v>8.43</v>
      </c>
      <c r="H1265" s="4">
        <f t="shared" si="267"/>
        <v>472.50822344322353</v>
      </c>
      <c r="I1265" s="4">
        <f t="shared" si="268"/>
        <v>20.70397435897436</v>
      </c>
      <c r="J1265" s="33">
        <f t="shared" si="271"/>
        <v>85089.138726893623</v>
      </c>
      <c r="K1265" s="4">
        <f t="shared" si="272"/>
        <v>43.305347985347986</v>
      </c>
      <c r="L1265" s="33">
        <f t="shared" si="269"/>
        <v>7798.4140370933555</v>
      </c>
      <c r="M1265" s="15">
        <f t="shared" si="261"/>
        <v>9.918905356559419</v>
      </c>
      <c r="N1265" s="6"/>
      <c r="O1265" s="7">
        <f t="shared" si="262"/>
        <v>11.805187590081793</v>
      </c>
      <c r="P1265" s="7"/>
      <c r="Q1265" s="46">
        <f t="shared" si="263"/>
        <v>7.2728259980148965E-2</v>
      </c>
      <c r="R1265" s="22">
        <f t="shared" si="273"/>
        <v>1.0267152349594735</v>
      </c>
      <c r="S1265" s="22">
        <f t="shared" si="274"/>
        <v>9.8772459379022717</v>
      </c>
      <c r="T1265" s="39">
        <f t="shared" si="264"/>
        <v>5.814677080718611E-2</v>
      </c>
      <c r="U1265" s="39">
        <f t="shared" si="265"/>
        <v>2.2365128299606907E-2</v>
      </c>
      <c r="V1265" s="39">
        <f t="shared" si="266"/>
        <v>3.5781642507579203E-2</v>
      </c>
      <c r="Y1265" s="37"/>
      <c r="Z1265" s="37"/>
    </row>
    <row r="1266" spans="1:26">
      <c r="A1266" s="1">
        <v>1975.1</v>
      </c>
      <c r="B1266" s="11">
        <v>88.57</v>
      </c>
      <c r="C1266" s="4">
        <v>3.7</v>
      </c>
      <c r="D1266" s="11">
        <v>7.82667</v>
      </c>
      <c r="E1266" s="11">
        <v>54.9</v>
      </c>
      <c r="F1266" s="4">
        <f t="shared" si="270"/>
        <v>1975.7916666665715</v>
      </c>
      <c r="G1266" s="22">
        <v>8.14</v>
      </c>
      <c r="H1266" s="4">
        <f t="shared" si="267"/>
        <v>491.57156648451735</v>
      </c>
      <c r="I1266" s="4">
        <f t="shared" si="268"/>
        <v>20.53533697632059</v>
      </c>
      <c r="J1266" s="33">
        <f t="shared" si="271"/>
        <v>88830.22624876308</v>
      </c>
      <c r="K1266" s="4">
        <f t="shared" si="272"/>
        <v>43.438731311475422</v>
      </c>
      <c r="L1266" s="33">
        <f t="shared" si="269"/>
        <v>7849.6654270566414</v>
      </c>
      <c r="M1266" s="15">
        <f t="shared" si="261"/>
        <v>10.327599777501108</v>
      </c>
      <c r="N1266" s="6"/>
      <c r="O1266" s="7">
        <f t="shared" si="262"/>
        <v>12.300949653188093</v>
      </c>
      <c r="P1266" s="7"/>
      <c r="Q1266" s="46">
        <f t="shared" si="263"/>
        <v>7.1883662268419607E-2</v>
      </c>
      <c r="R1266" s="22">
        <f t="shared" si="273"/>
        <v>1.0129178826624958</v>
      </c>
      <c r="S1266" s="22">
        <f t="shared" si="274"/>
        <v>10.085702933700668</v>
      </c>
      <c r="T1266" s="39">
        <f t="shared" si="264"/>
        <v>5.4780838431220502E-2</v>
      </c>
      <c r="U1266" s="39">
        <f t="shared" si="265"/>
        <v>2.154842705265736E-2</v>
      </c>
      <c r="V1266" s="39">
        <f t="shared" si="266"/>
        <v>3.3232411378563143E-2</v>
      </c>
      <c r="Y1266" s="37"/>
      <c r="Z1266" s="37"/>
    </row>
    <row r="1267" spans="1:26">
      <c r="A1267" s="1">
        <v>1975.11</v>
      </c>
      <c r="B1267" s="11">
        <v>90.07</v>
      </c>
      <c r="C1267" s="4">
        <v>3.69</v>
      </c>
      <c r="D1267" s="11">
        <v>7.8933299999999997</v>
      </c>
      <c r="E1267" s="11">
        <v>55.3</v>
      </c>
      <c r="F1267" s="4">
        <f t="shared" si="270"/>
        <v>1975.8749999999047</v>
      </c>
      <c r="G1267" s="22">
        <v>8.0500000000000007</v>
      </c>
      <c r="H1267" s="4">
        <f t="shared" si="267"/>
        <v>496.28081374321886</v>
      </c>
      <c r="I1267" s="4">
        <f t="shared" si="268"/>
        <v>20.331699819168175</v>
      </c>
      <c r="J1267" s="33">
        <f t="shared" si="271"/>
        <v>89987.391002547301</v>
      </c>
      <c r="K1267" s="4">
        <f t="shared" si="272"/>
        <v>43.491820090415928</v>
      </c>
      <c r="L1267" s="33">
        <f t="shared" si="269"/>
        <v>7886.0905187313956</v>
      </c>
      <c r="M1267" s="15">
        <f t="shared" si="261"/>
        <v>10.435859457947894</v>
      </c>
      <c r="N1267" s="6"/>
      <c r="O1267" s="7">
        <f t="shared" si="262"/>
        <v>12.438145517109911</v>
      </c>
      <c r="P1267" s="7"/>
      <c r="Q1267" s="46">
        <f t="shared" si="263"/>
        <v>7.2546406133995739E-2</v>
      </c>
      <c r="R1267" s="22">
        <f t="shared" si="273"/>
        <v>1.010123789893028</v>
      </c>
      <c r="S1267" s="22">
        <f t="shared" si="274"/>
        <v>10.14209382379943</v>
      </c>
      <c r="T1267" s="39">
        <f t="shared" si="264"/>
        <v>5.9701009740135369E-2</v>
      </c>
      <c r="U1267" s="39">
        <f t="shared" si="265"/>
        <v>2.4478480153615312E-2</v>
      </c>
      <c r="V1267" s="39">
        <f t="shared" si="266"/>
        <v>3.5222529586520057E-2</v>
      </c>
      <c r="Y1267" s="37"/>
      <c r="Z1267" s="37"/>
    </row>
    <row r="1268" spans="1:26">
      <c r="A1268" s="1">
        <v>1975.12</v>
      </c>
      <c r="B1268" s="11">
        <v>88.7</v>
      </c>
      <c r="C1268" s="4">
        <v>3.68</v>
      </c>
      <c r="D1268" s="11">
        <v>7.96</v>
      </c>
      <c r="E1268" s="11">
        <v>55.5</v>
      </c>
      <c r="F1268" s="4">
        <f t="shared" si="270"/>
        <v>1975.958333333238</v>
      </c>
      <c r="G1268" s="22">
        <v>8</v>
      </c>
      <c r="H1268" s="4">
        <f t="shared" si="267"/>
        <v>486.97099099099108</v>
      </c>
      <c r="I1268" s="4">
        <f t="shared" si="268"/>
        <v>20.203531531531535</v>
      </c>
      <c r="J1268" s="33">
        <f t="shared" si="271"/>
        <v>88604.58235160842</v>
      </c>
      <c r="K1268" s="4">
        <f t="shared" si="272"/>
        <v>43.701117117117121</v>
      </c>
      <c r="L1268" s="33">
        <f t="shared" si="269"/>
        <v>7951.4371535378014</v>
      </c>
      <c r="M1268" s="15">
        <f t="shared" si="261"/>
        <v>10.250368416256837</v>
      </c>
      <c r="N1268" s="6"/>
      <c r="O1268" s="7">
        <f t="shared" si="262"/>
        <v>12.225327151884686</v>
      </c>
      <c r="P1268" s="7"/>
      <c r="Q1268" s="46">
        <f t="shared" si="263"/>
        <v>7.4829117279938517E-2</v>
      </c>
      <c r="R1268" s="22">
        <f t="shared" si="273"/>
        <v>1.0246283579987883</v>
      </c>
      <c r="S1268" s="22">
        <f t="shared" si="274"/>
        <v>10.207852159753267</v>
      </c>
      <c r="T1268" s="39">
        <f t="shared" si="264"/>
        <v>6.6540747241630172E-2</v>
      </c>
      <c r="U1268" s="39">
        <f t="shared" si="265"/>
        <v>2.7736080867243551E-2</v>
      </c>
      <c r="V1268" s="39">
        <f t="shared" si="266"/>
        <v>3.880466637438662E-2</v>
      </c>
      <c r="Y1268" s="37"/>
      <c r="Z1268" s="37"/>
    </row>
    <row r="1269" spans="1:26">
      <c r="A1269" s="1">
        <v>1976.01</v>
      </c>
      <c r="B1269" s="11">
        <v>96.86</v>
      </c>
      <c r="C1269" s="4">
        <v>3.6833300000000002</v>
      </c>
      <c r="D1269" s="11">
        <v>8.1933299999999996</v>
      </c>
      <c r="E1269" s="11">
        <v>55.6</v>
      </c>
      <c r="F1269" s="4">
        <f t="shared" si="270"/>
        <v>1976.0416666665712</v>
      </c>
      <c r="G1269" s="22">
        <v>7.74</v>
      </c>
      <c r="H1269" s="4">
        <f t="shared" si="267"/>
        <v>530.81370503597134</v>
      </c>
      <c r="I1269" s="4">
        <f t="shared" si="268"/>
        <v>20.185443363309357</v>
      </c>
      <c r="J1269" s="33">
        <f t="shared" si="271"/>
        <v>96887.845639647057</v>
      </c>
      <c r="K1269" s="4">
        <f t="shared" si="272"/>
        <v>44.901216744604319</v>
      </c>
      <c r="L1269" s="33">
        <f t="shared" si="269"/>
        <v>8195.6854461561979</v>
      </c>
      <c r="M1269" s="15">
        <f t="shared" si="261"/>
        <v>11.185051362622149</v>
      </c>
      <c r="N1269" s="6"/>
      <c r="O1269" s="7">
        <f t="shared" si="262"/>
        <v>13.344852948567919</v>
      </c>
      <c r="P1269" s="7"/>
      <c r="Q1269" s="46">
        <f t="shared" si="263"/>
        <v>6.9467036472156643E-2</v>
      </c>
      <c r="R1269" s="22">
        <f t="shared" si="273"/>
        <v>1.0030033225385899</v>
      </c>
      <c r="S1269" s="22">
        <f t="shared" si="274"/>
        <v>10.440443187794996</v>
      </c>
      <c r="T1269" s="39">
        <f t="shared" si="264"/>
        <v>5.7555200461476774E-2</v>
      </c>
      <c r="U1269" s="39">
        <f t="shared" si="265"/>
        <v>2.6392245638532819E-2</v>
      </c>
      <c r="V1269" s="39">
        <f t="shared" si="266"/>
        <v>3.1162954822943956E-2</v>
      </c>
      <c r="Y1269" s="37"/>
      <c r="Z1269" s="37"/>
    </row>
    <row r="1270" spans="1:26">
      <c r="A1270" s="1">
        <v>1976.02</v>
      </c>
      <c r="B1270" s="11">
        <v>100.6</v>
      </c>
      <c r="C1270" s="4">
        <v>3.6866699999999999</v>
      </c>
      <c r="D1270" s="11">
        <v>8.4266699999999997</v>
      </c>
      <c r="E1270" s="11">
        <v>55.8</v>
      </c>
      <c r="F1270" s="4">
        <f t="shared" si="270"/>
        <v>1976.1249999999045</v>
      </c>
      <c r="G1270" s="22">
        <v>7.79</v>
      </c>
      <c r="H1270" s="4">
        <f t="shared" si="267"/>
        <v>549.33369175627251</v>
      </c>
      <c r="I1270" s="4">
        <f t="shared" si="268"/>
        <v>20.131332419354841</v>
      </c>
      <c r="J1270" s="33">
        <f t="shared" si="271"/>
        <v>100574.4530407681</v>
      </c>
      <c r="K1270" s="4">
        <f t="shared" si="272"/>
        <v>46.014450698924733</v>
      </c>
      <c r="L1270" s="33">
        <f t="shared" si="269"/>
        <v>8424.5300815611263</v>
      </c>
      <c r="M1270" s="15">
        <f t="shared" si="261"/>
        <v>11.586092994449688</v>
      </c>
      <c r="N1270" s="6"/>
      <c r="O1270" s="7">
        <f t="shared" si="262"/>
        <v>13.825819214816359</v>
      </c>
      <c r="P1270" s="7"/>
      <c r="Q1270" s="46">
        <f t="shared" si="263"/>
        <v>6.5589115311616292E-2</v>
      </c>
      <c r="R1270" s="22">
        <f t="shared" si="273"/>
        <v>1.0106384742735481</v>
      </c>
      <c r="S1270" s="22">
        <f t="shared" si="274"/>
        <v>10.434265875645833</v>
      </c>
      <c r="T1270" s="39">
        <f t="shared" si="264"/>
        <v>5.9759385545582244E-2</v>
      </c>
      <c r="U1270" s="39">
        <f t="shared" si="265"/>
        <v>3.0782917131401577E-2</v>
      </c>
      <c r="V1270" s="39">
        <f t="shared" si="266"/>
        <v>2.8976468414180667E-2</v>
      </c>
      <c r="Y1270" s="37"/>
      <c r="Z1270" s="37"/>
    </row>
    <row r="1271" spans="1:26">
      <c r="A1271" s="1">
        <v>1976.03</v>
      </c>
      <c r="B1271" s="11">
        <v>101.1</v>
      </c>
      <c r="C1271" s="4">
        <v>3.69</v>
      </c>
      <c r="D1271" s="11">
        <v>8.66</v>
      </c>
      <c r="E1271" s="11">
        <v>55.9</v>
      </c>
      <c r="F1271" s="4">
        <f t="shared" si="270"/>
        <v>1976.2083333332378</v>
      </c>
      <c r="G1271" s="22">
        <v>7.73</v>
      </c>
      <c r="H1271" s="4">
        <f t="shared" si="267"/>
        <v>551.07638640429343</v>
      </c>
      <c r="I1271" s="4">
        <f t="shared" si="268"/>
        <v>20.113470483005369</v>
      </c>
      <c r="J1271" s="33">
        <f t="shared" si="271"/>
        <v>101200.38528180264</v>
      </c>
      <c r="K1271" s="4">
        <f t="shared" si="272"/>
        <v>47.203971377459752</v>
      </c>
      <c r="L1271" s="33">
        <f t="shared" si="269"/>
        <v>8668.5987788369021</v>
      </c>
      <c r="M1271" s="15">
        <f t="shared" si="261"/>
        <v>11.631754403566505</v>
      </c>
      <c r="N1271" s="6"/>
      <c r="O1271" s="7">
        <f t="shared" si="262"/>
        <v>13.881952375762484</v>
      </c>
      <c r="P1271" s="7"/>
      <c r="Q1271" s="46">
        <f t="shared" si="263"/>
        <v>6.5709741950206596E-2</v>
      </c>
      <c r="R1271" s="22">
        <f t="shared" si="273"/>
        <v>1.0182782363989127</v>
      </c>
      <c r="S1271" s="22">
        <f t="shared" si="274"/>
        <v>10.526406017813608</v>
      </c>
      <c r="T1271" s="39">
        <f t="shared" si="264"/>
        <v>6.5965076576071757E-2</v>
      </c>
      <c r="U1271" s="39">
        <f t="shared" si="265"/>
        <v>3.7411724396097856E-2</v>
      </c>
      <c r="V1271" s="39">
        <f t="shared" si="266"/>
        <v>2.8553352179973901E-2</v>
      </c>
      <c r="Y1271" s="37"/>
      <c r="Z1271" s="37"/>
    </row>
    <row r="1272" spans="1:26">
      <c r="A1272" s="1">
        <v>1976.04</v>
      </c>
      <c r="B1272" s="11">
        <v>101.9</v>
      </c>
      <c r="C1272" s="4">
        <v>3.71333</v>
      </c>
      <c r="D1272" s="11">
        <v>8.8566699999999994</v>
      </c>
      <c r="E1272" s="11">
        <v>56.1</v>
      </c>
      <c r="F1272" s="4">
        <f t="shared" si="270"/>
        <v>1976.291666666571</v>
      </c>
      <c r="G1272" s="22">
        <v>7.56</v>
      </c>
      <c r="H1272" s="4">
        <f t="shared" si="267"/>
        <v>553.45686274509819</v>
      </c>
      <c r="I1272" s="4">
        <f t="shared" si="268"/>
        <v>20.16847862745098</v>
      </c>
      <c r="J1272" s="33">
        <f t="shared" si="271"/>
        <v>101946.18619728459</v>
      </c>
      <c r="K1272" s="4">
        <f t="shared" si="272"/>
        <v>48.103874313725498</v>
      </c>
      <c r="L1272" s="33">
        <f t="shared" si="269"/>
        <v>8860.684287614371</v>
      </c>
      <c r="M1272" s="15">
        <f t="shared" si="261"/>
        <v>11.689164132206367</v>
      </c>
      <c r="N1272" s="6"/>
      <c r="O1272" s="7">
        <f t="shared" si="262"/>
        <v>13.951298003011852</v>
      </c>
      <c r="P1272" s="7"/>
      <c r="Q1272" s="46">
        <f t="shared" si="263"/>
        <v>6.6708507735152842E-2</v>
      </c>
      <c r="R1272" s="22">
        <f t="shared" si="273"/>
        <v>0.98297414533144722</v>
      </c>
      <c r="S1272" s="22">
        <f t="shared" si="274"/>
        <v>10.680596928502533</v>
      </c>
      <c r="T1272" s="39">
        <f t="shared" si="264"/>
        <v>6.8264915193052778E-2</v>
      </c>
      <c r="U1272" s="39">
        <f t="shared" si="265"/>
        <v>4.0195100538251038E-2</v>
      </c>
      <c r="V1272" s="39">
        <f t="shared" si="266"/>
        <v>2.8069814654801739E-2</v>
      </c>
      <c r="Y1272" s="37"/>
      <c r="Z1272" s="37"/>
    </row>
    <row r="1273" spans="1:26">
      <c r="A1273" s="1">
        <v>1976.05</v>
      </c>
      <c r="B1273" s="11">
        <v>101.2</v>
      </c>
      <c r="C1273" s="4">
        <v>3.7366700000000002</v>
      </c>
      <c r="D1273" s="11">
        <v>9.0533300000000008</v>
      </c>
      <c r="E1273" s="11">
        <v>56.5</v>
      </c>
      <c r="F1273" s="4">
        <f t="shared" si="270"/>
        <v>1976.3749999999043</v>
      </c>
      <c r="G1273" s="22">
        <v>7.9</v>
      </c>
      <c r="H1273" s="4">
        <f t="shared" si="267"/>
        <v>545.76353982300895</v>
      </c>
      <c r="I1273" s="4">
        <f t="shared" si="268"/>
        <v>20.151563699115048</v>
      </c>
      <c r="J1273" s="33">
        <f t="shared" si="271"/>
        <v>100838.40878900778</v>
      </c>
      <c r="K1273" s="4">
        <f t="shared" si="272"/>
        <v>48.823887628318595</v>
      </c>
      <c r="L1273" s="33">
        <f t="shared" si="269"/>
        <v>9020.9821288714211</v>
      </c>
      <c r="M1273" s="15">
        <f t="shared" si="261"/>
        <v>11.532053585609422</v>
      </c>
      <c r="N1273" s="6"/>
      <c r="O1273" s="7">
        <f t="shared" si="262"/>
        <v>13.764637153557761</v>
      </c>
      <c r="P1273" s="7"/>
      <c r="Q1273" s="46">
        <f t="shared" si="263"/>
        <v>6.5225091420169759E-2</v>
      </c>
      <c r="R1273" s="22">
        <f t="shared" si="273"/>
        <v>1.0093323134082954</v>
      </c>
      <c r="S1273" s="22">
        <f t="shared" si="274"/>
        <v>10.4244231992834</v>
      </c>
      <c r="T1273" s="39">
        <f t="shared" si="264"/>
        <v>6.9663406403566386E-2</v>
      </c>
      <c r="U1273" s="39">
        <f t="shared" si="265"/>
        <v>4.0089934897060919E-2</v>
      </c>
      <c r="V1273" s="39">
        <f t="shared" si="266"/>
        <v>2.9573471506505467E-2</v>
      </c>
      <c r="Y1273" s="37"/>
      <c r="Z1273" s="37"/>
    </row>
    <row r="1274" spans="1:26">
      <c r="A1274" s="1">
        <v>1976.06</v>
      </c>
      <c r="B1274" s="11">
        <v>101.8</v>
      </c>
      <c r="C1274" s="4">
        <v>3.76</v>
      </c>
      <c r="D1274" s="11">
        <v>9.25</v>
      </c>
      <c r="E1274" s="11">
        <v>56.8</v>
      </c>
      <c r="F1274" s="4">
        <f t="shared" si="270"/>
        <v>1976.4583333332375</v>
      </c>
      <c r="G1274" s="22">
        <v>7.86</v>
      </c>
      <c r="H1274" s="4">
        <f t="shared" si="267"/>
        <v>546.09964788732407</v>
      </c>
      <c r="I1274" s="4">
        <f t="shared" si="268"/>
        <v>20.170281690140847</v>
      </c>
      <c r="J1274" s="33">
        <f t="shared" si="271"/>
        <v>101211.07481269323</v>
      </c>
      <c r="K1274" s="4">
        <f t="shared" si="272"/>
        <v>49.621038732394375</v>
      </c>
      <c r="L1274" s="33">
        <f t="shared" si="269"/>
        <v>9196.4876426071951</v>
      </c>
      <c r="M1274" s="15">
        <f t="shared" si="261"/>
        <v>11.543841631417104</v>
      </c>
      <c r="N1274" s="6"/>
      <c r="O1274" s="7">
        <f t="shared" si="262"/>
        <v>13.779039853350028</v>
      </c>
      <c r="P1274" s="7"/>
      <c r="Q1274" s="46">
        <f t="shared" si="263"/>
        <v>6.5769695495819069E-2</v>
      </c>
      <c r="R1274" s="22">
        <f t="shared" si="273"/>
        <v>1.0086144194586297</v>
      </c>
      <c r="S1274" s="22">
        <f t="shared" si="274"/>
        <v>10.466134786582916</v>
      </c>
      <c r="T1274" s="39">
        <f t="shared" si="264"/>
        <v>7.1984653442048296E-2</v>
      </c>
      <c r="U1274" s="39">
        <f t="shared" si="265"/>
        <v>3.9126818913099326E-2</v>
      </c>
      <c r="V1274" s="39">
        <f t="shared" si="266"/>
        <v>3.285783452894897E-2</v>
      </c>
      <c r="Y1274" s="37"/>
      <c r="Z1274" s="37"/>
    </row>
    <row r="1275" spans="1:26">
      <c r="A1275" s="1">
        <v>1976.07</v>
      </c>
      <c r="B1275" s="11">
        <v>104.2</v>
      </c>
      <c r="C1275" s="4">
        <v>3.79</v>
      </c>
      <c r="D1275" s="11">
        <v>9.35</v>
      </c>
      <c r="E1275" s="11">
        <v>57.1</v>
      </c>
      <c r="F1275" s="4">
        <f t="shared" si="270"/>
        <v>1976.5416666665708</v>
      </c>
      <c r="G1275" s="22">
        <v>7.83</v>
      </c>
      <c r="H1275" s="4">
        <f t="shared" si="267"/>
        <v>556.03747810858147</v>
      </c>
      <c r="I1275" s="4">
        <f t="shared" si="268"/>
        <v>20.224395796847638</v>
      </c>
      <c r="J1275" s="33">
        <f t="shared" si="271"/>
        <v>103365.25348482195</v>
      </c>
      <c r="K1275" s="4">
        <f t="shared" si="272"/>
        <v>49.893957968476357</v>
      </c>
      <c r="L1275" s="33">
        <f t="shared" si="269"/>
        <v>9275.0971217186689</v>
      </c>
      <c r="M1275" s="15">
        <f t="shared" si="261"/>
        <v>11.757490488689911</v>
      </c>
      <c r="N1275" s="6"/>
      <c r="O1275" s="7">
        <f t="shared" si="262"/>
        <v>14.033225918703806</v>
      </c>
      <c r="P1275" s="7"/>
      <c r="Q1275" s="46">
        <f t="shared" si="263"/>
        <v>6.4726844830016672E-2</v>
      </c>
      <c r="R1275" s="22">
        <f t="shared" si="273"/>
        <v>1.0106646066851026</v>
      </c>
      <c r="S1275" s="22">
        <f t="shared" si="274"/>
        <v>10.500832319214037</v>
      </c>
      <c r="T1275" s="39">
        <f t="shared" si="264"/>
        <v>6.7785412056091232E-2</v>
      </c>
      <c r="U1275" s="39">
        <f t="shared" si="265"/>
        <v>4.3036614725714406E-2</v>
      </c>
      <c r="V1275" s="39">
        <f t="shared" si="266"/>
        <v>2.4748797330376826E-2</v>
      </c>
      <c r="Y1275" s="37"/>
      <c r="Z1275" s="37"/>
    </row>
    <row r="1276" spans="1:26">
      <c r="A1276" s="1">
        <v>1976.08</v>
      </c>
      <c r="B1276" s="11">
        <v>103.3</v>
      </c>
      <c r="C1276" s="4">
        <v>3.82</v>
      </c>
      <c r="D1276" s="11">
        <v>9.4499999999999993</v>
      </c>
      <c r="E1276" s="11">
        <v>57.4</v>
      </c>
      <c r="F1276" s="4">
        <f t="shared" si="270"/>
        <v>1976.624999999904</v>
      </c>
      <c r="G1276" s="22">
        <v>7.77</v>
      </c>
      <c r="H1276" s="4">
        <f t="shared" si="267"/>
        <v>548.35383275261324</v>
      </c>
      <c r="I1276" s="4">
        <f t="shared" si="268"/>
        <v>20.277944250871084</v>
      </c>
      <c r="J1276" s="33">
        <f t="shared" si="271"/>
        <v>102251.02575078909</v>
      </c>
      <c r="K1276" s="4">
        <f t="shared" si="272"/>
        <v>50.16402439024391</v>
      </c>
      <c r="L1276" s="33">
        <f t="shared" si="269"/>
        <v>9354.0386577440186</v>
      </c>
      <c r="M1276" s="15">
        <f t="shared" si="261"/>
        <v>11.59798600250925</v>
      </c>
      <c r="N1276" s="6"/>
      <c r="O1276" s="7">
        <f t="shared" si="262"/>
        <v>13.842562825921171</v>
      </c>
      <c r="P1276" s="7"/>
      <c r="Q1276" s="46">
        <f t="shared" si="263"/>
        <v>6.6401884511022427E-2</v>
      </c>
      <c r="R1276" s="22">
        <f t="shared" si="273"/>
        <v>1.0189914585181015</v>
      </c>
      <c r="S1276" s="22">
        <f t="shared" si="274"/>
        <v>10.55735186768576</v>
      </c>
      <c r="T1276" s="39">
        <f t="shared" si="264"/>
        <v>7.1162833541595694E-2</v>
      </c>
      <c r="U1276" s="39">
        <f t="shared" si="265"/>
        <v>4.3869515569996187E-2</v>
      </c>
      <c r="V1276" s="39">
        <f t="shared" si="266"/>
        <v>2.7293317971599507E-2</v>
      </c>
      <c r="Y1276" s="37"/>
      <c r="Z1276" s="37"/>
    </row>
    <row r="1277" spans="1:26">
      <c r="A1277" s="1">
        <v>1976.09</v>
      </c>
      <c r="B1277" s="11">
        <v>105.5</v>
      </c>
      <c r="C1277" s="4">
        <v>3.85</v>
      </c>
      <c r="D1277" s="11">
        <v>9.5500000000000007</v>
      </c>
      <c r="E1277" s="11">
        <v>57.6</v>
      </c>
      <c r="F1277" s="4">
        <f t="shared" si="270"/>
        <v>1976.7083333332373</v>
      </c>
      <c r="G1277" s="22">
        <v>7.59</v>
      </c>
      <c r="H1277" s="4">
        <f t="shared" si="267"/>
        <v>558.0876736111112</v>
      </c>
      <c r="I1277" s="4">
        <f t="shared" si="268"/>
        <v>20.366232638888892</v>
      </c>
      <c r="J1277" s="33">
        <f t="shared" si="271"/>
        <v>104382.55863575659</v>
      </c>
      <c r="K1277" s="4">
        <f t="shared" si="272"/>
        <v>50.518836805555566</v>
      </c>
      <c r="L1277" s="33">
        <f t="shared" si="269"/>
        <v>9448.8477248481086</v>
      </c>
      <c r="M1277" s="15">
        <f t="shared" si="261"/>
        <v>11.80599094953979</v>
      </c>
      <c r="N1277" s="6"/>
      <c r="O1277" s="7">
        <f t="shared" si="262"/>
        <v>14.089874827138555</v>
      </c>
      <c r="P1277" s="7"/>
      <c r="Q1277" s="46">
        <f t="shared" si="263"/>
        <v>6.7050799195108132E-2</v>
      </c>
      <c r="R1277" s="22">
        <f t="shared" si="273"/>
        <v>1.018940201004066</v>
      </c>
      <c r="S1277" s="22">
        <f t="shared" si="274"/>
        <v>10.720497727124755</v>
      </c>
      <c r="T1277" s="39">
        <f t="shared" si="264"/>
        <v>6.5816844211692205E-2</v>
      </c>
      <c r="U1277" s="39">
        <f t="shared" si="265"/>
        <v>4.0368985530300217E-2</v>
      </c>
      <c r="V1277" s="39">
        <f t="shared" si="266"/>
        <v>2.5447858681391988E-2</v>
      </c>
      <c r="Y1277" s="37"/>
      <c r="Z1277" s="37"/>
    </row>
    <row r="1278" spans="1:26">
      <c r="A1278" s="1">
        <v>1976.1</v>
      </c>
      <c r="B1278" s="11">
        <v>101.9</v>
      </c>
      <c r="C1278" s="4">
        <v>3.9166699999999999</v>
      </c>
      <c r="D1278" s="11">
        <v>9.67</v>
      </c>
      <c r="E1278" s="11">
        <v>57.9</v>
      </c>
      <c r="F1278" s="4">
        <f t="shared" si="270"/>
        <v>1976.7916666665706</v>
      </c>
      <c r="G1278" s="22">
        <v>7.41</v>
      </c>
      <c r="H1278" s="4">
        <f t="shared" si="267"/>
        <v>536.25094991364438</v>
      </c>
      <c r="I1278" s="4">
        <f t="shared" si="268"/>
        <v>20.611560431778933</v>
      </c>
      <c r="J1278" s="33">
        <f t="shared" si="271"/>
        <v>100619.56121954479</v>
      </c>
      <c r="K1278" s="4">
        <f t="shared" si="272"/>
        <v>50.888583765112273</v>
      </c>
      <c r="L1278" s="33">
        <f t="shared" si="269"/>
        <v>9548.4902550833958</v>
      </c>
      <c r="M1278" s="15">
        <f t="shared" si="261"/>
        <v>11.345696136316697</v>
      </c>
      <c r="N1278" s="6"/>
      <c r="O1278" s="7">
        <f t="shared" si="262"/>
        <v>13.541591689930142</v>
      </c>
      <c r="P1278" s="7"/>
      <c r="Q1278" s="46">
        <f t="shared" si="263"/>
        <v>7.2191659112081946E-2</v>
      </c>
      <c r="R1278" s="22">
        <f t="shared" si="273"/>
        <v>1.0146294332391081</v>
      </c>
      <c r="S1278" s="22">
        <f t="shared" si="274"/>
        <v>10.866947424437852</v>
      </c>
      <c r="T1278" s="39">
        <f t="shared" si="264"/>
        <v>6.9544710671768373E-2</v>
      </c>
      <c r="U1278" s="39">
        <f t="shared" si="265"/>
        <v>3.9651868739782214E-2</v>
      </c>
      <c r="V1278" s="39">
        <f t="shared" si="266"/>
        <v>2.9892841931986158E-2</v>
      </c>
      <c r="Y1278" s="37"/>
      <c r="Z1278" s="37"/>
    </row>
    <row r="1279" spans="1:26">
      <c r="A1279" s="1">
        <v>1976.11</v>
      </c>
      <c r="B1279" s="11">
        <v>101.2</v>
      </c>
      <c r="C1279" s="4">
        <v>3.98333</v>
      </c>
      <c r="D1279" s="11">
        <v>9.7899999999999991</v>
      </c>
      <c r="E1279" s="11">
        <v>58</v>
      </c>
      <c r="F1279" s="4">
        <f t="shared" si="270"/>
        <v>1976.8749999999038</v>
      </c>
      <c r="G1279" s="22">
        <v>7.29</v>
      </c>
      <c r="H1279" s="4">
        <f t="shared" si="267"/>
        <v>531.64896551724155</v>
      </c>
      <c r="I1279" s="4">
        <f t="shared" si="268"/>
        <v>20.926218120689658</v>
      </c>
      <c r="J1279" s="33">
        <f t="shared" si="271"/>
        <v>100083.2748465742</v>
      </c>
      <c r="K1279" s="4">
        <f t="shared" si="272"/>
        <v>51.431258620689661</v>
      </c>
      <c r="L1279" s="33">
        <f t="shared" si="269"/>
        <v>9681.9689797229385</v>
      </c>
      <c r="M1279" s="15">
        <f t="shared" si="261"/>
        <v>11.248855860507966</v>
      </c>
      <c r="N1279" s="6"/>
      <c r="O1279" s="7">
        <f t="shared" si="262"/>
        <v>13.42797310224535</v>
      </c>
      <c r="P1279" s="7"/>
      <c r="Q1279" s="46">
        <f t="shared" si="263"/>
        <v>7.4333053535413099E-2</v>
      </c>
      <c r="R1279" s="22">
        <f t="shared" si="273"/>
        <v>1.0362174650586484</v>
      </c>
      <c r="S1279" s="22">
        <f t="shared" si="274"/>
        <v>11.006914491285707</v>
      </c>
      <c r="T1279" s="39">
        <f t="shared" si="264"/>
        <v>7.3741610091351717E-2</v>
      </c>
      <c r="U1279" s="39">
        <f t="shared" si="265"/>
        <v>4.0173409496399914E-2</v>
      </c>
      <c r="V1279" s="39">
        <f t="shared" si="266"/>
        <v>3.3568200594951803E-2</v>
      </c>
      <c r="Y1279" s="37"/>
      <c r="Z1279" s="37"/>
    </row>
    <row r="1280" spans="1:26">
      <c r="A1280" s="1">
        <v>1976.12</v>
      </c>
      <c r="B1280" s="11">
        <v>104.7</v>
      </c>
      <c r="C1280" s="4">
        <v>4.05</v>
      </c>
      <c r="D1280" s="11">
        <v>9.91</v>
      </c>
      <c r="E1280" s="11">
        <v>58.2</v>
      </c>
      <c r="F1280" s="4">
        <f t="shared" si="270"/>
        <v>1976.9583333332371</v>
      </c>
      <c r="G1280" s="22">
        <v>6.87</v>
      </c>
      <c r="H1280" s="4">
        <f t="shared" si="267"/>
        <v>548.14587628865991</v>
      </c>
      <c r="I1280" s="4">
        <f t="shared" si="268"/>
        <v>21.203350515463917</v>
      </c>
      <c r="J1280" s="33">
        <f t="shared" si="271"/>
        <v>103521.45812762794</v>
      </c>
      <c r="K1280" s="4">
        <f t="shared" si="272"/>
        <v>51.882766323024065</v>
      </c>
      <c r="L1280" s="33">
        <f t="shared" si="269"/>
        <v>9798.4493796064271</v>
      </c>
      <c r="M1280" s="15">
        <f t="shared" si="261"/>
        <v>11.597589726582941</v>
      </c>
      <c r="N1280" s="6"/>
      <c r="O1280" s="7">
        <f t="shared" si="262"/>
        <v>13.845167133360249</v>
      </c>
      <c r="P1280" s="7"/>
      <c r="Q1280" s="46">
        <f t="shared" si="263"/>
        <v>7.6224314233364607E-2</v>
      </c>
      <c r="R1280" s="22">
        <f t="shared" si="273"/>
        <v>0.98168657038634366</v>
      </c>
      <c r="S1280" s="22">
        <f t="shared" si="274"/>
        <v>11.366362678214569</v>
      </c>
      <c r="T1280" s="39">
        <f t="shared" si="264"/>
        <v>7.1839431937081866E-2</v>
      </c>
      <c r="U1280" s="39">
        <f t="shared" si="265"/>
        <v>3.8387610610941314E-2</v>
      </c>
      <c r="V1280" s="39">
        <f t="shared" si="266"/>
        <v>3.3451821326140552E-2</v>
      </c>
      <c r="Y1280" s="37"/>
      <c r="Z1280" s="37"/>
    </row>
    <row r="1281" spans="1:26">
      <c r="A1281" s="1">
        <v>1977.01</v>
      </c>
      <c r="B1281" s="11">
        <v>103.8</v>
      </c>
      <c r="C1281" s="4">
        <v>4.0966699999999996</v>
      </c>
      <c r="D1281" s="11">
        <v>9.9666700000000006</v>
      </c>
      <c r="E1281" s="11">
        <v>58.5</v>
      </c>
      <c r="F1281" s="4">
        <f t="shared" si="270"/>
        <v>1977.0416666665703</v>
      </c>
      <c r="G1281" s="22">
        <v>7.21</v>
      </c>
      <c r="H1281" s="4">
        <f t="shared" si="267"/>
        <v>540.64717948717953</v>
      </c>
      <c r="I1281" s="4">
        <f t="shared" si="268"/>
        <v>21.337698273504273</v>
      </c>
      <c r="J1281" s="33">
        <f t="shared" si="271"/>
        <v>102441.08837686169</v>
      </c>
      <c r="K1281" s="4">
        <f t="shared" si="272"/>
        <v>51.911869213675217</v>
      </c>
      <c r="L1281" s="33">
        <f t="shared" si="269"/>
        <v>9836.1900028228902</v>
      </c>
      <c r="M1281" s="15">
        <f t="shared" ref="M1281:M1344" si="275">H1281/AVERAGE(K1161:K1280)</f>
        <v>11.437961346787549</v>
      </c>
      <c r="N1281" s="6"/>
      <c r="O1281" s="7">
        <f t="shared" ref="O1281:O1344" si="276">J1281/AVERAGE(L1161:L1280)</f>
        <v>13.656100626714071</v>
      </c>
      <c r="P1281" s="7"/>
      <c r="Q1281" s="46">
        <f t="shared" ref="Q1281:Q1344" si="277">1/M1281-(G1281/100-(((E1281/E1161)^(1/10))-1))</f>
        <v>7.4572128819871714E-2</v>
      </c>
      <c r="R1281" s="22">
        <f t="shared" si="273"/>
        <v>0.99338209216165363</v>
      </c>
      <c r="S1281" s="22">
        <f t="shared" si="274"/>
        <v>11.100984028188186</v>
      </c>
      <c r="T1281" s="39">
        <f t="shared" si="264"/>
        <v>7.923736731565123E-2</v>
      </c>
      <c r="U1281" s="39">
        <f t="shared" si="265"/>
        <v>4.10217667319277E-2</v>
      </c>
      <c r="V1281" s="39">
        <f t="shared" si="266"/>
        <v>3.821560058372353E-2</v>
      </c>
      <c r="Y1281" s="37"/>
      <c r="Z1281" s="37"/>
    </row>
    <row r="1282" spans="1:26">
      <c r="A1282" s="1">
        <v>1977.02</v>
      </c>
      <c r="B1282" s="11">
        <v>101</v>
      </c>
      <c r="C1282" s="4">
        <v>4.1433299999999997</v>
      </c>
      <c r="D1282" s="11">
        <v>10.023300000000001</v>
      </c>
      <c r="E1282" s="11">
        <v>59.1</v>
      </c>
      <c r="F1282" s="4">
        <f t="shared" si="270"/>
        <v>1977.1249999999036</v>
      </c>
      <c r="G1282" s="22">
        <v>7.39</v>
      </c>
      <c r="H1282" s="4">
        <f t="shared" si="267"/>
        <v>520.72250423011849</v>
      </c>
      <c r="I1282" s="4">
        <f t="shared" si="268"/>
        <v>21.361635380710659</v>
      </c>
      <c r="J1282" s="33">
        <f t="shared" si="271"/>
        <v>99003.085939684825</v>
      </c>
      <c r="K1282" s="4">
        <f t="shared" si="272"/>
        <v>51.676810659898486</v>
      </c>
      <c r="L1282" s="33">
        <f t="shared" si="269"/>
        <v>9825.1250623687429</v>
      </c>
      <c r="M1282" s="15">
        <f t="shared" si="275"/>
        <v>11.014841854222775</v>
      </c>
      <c r="N1282" s="6"/>
      <c r="O1282" s="7">
        <f t="shared" si="276"/>
        <v>13.154123053942882</v>
      </c>
      <c r="P1282" s="7"/>
      <c r="Q1282" s="46">
        <f t="shared" si="277"/>
        <v>7.7211979817013124E-2</v>
      </c>
      <c r="R1282" s="22">
        <f t="shared" si="273"/>
        <v>1.0012631318497678</v>
      </c>
      <c r="S1282" s="22">
        <f t="shared" si="274"/>
        <v>10.915564234010471</v>
      </c>
      <c r="T1282" s="39">
        <f t="shared" ref="T1282:T1345" si="278">(($J1402/$J1282)^(1/10)-1)</f>
        <v>8.9339489756051549E-2</v>
      </c>
      <c r="U1282" s="39">
        <f t="shared" ref="U1282:U1345" si="279">(($S1402/$S1282)^(1/10)-1)</f>
        <v>4.1764967267658104E-2</v>
      </c>
      <c r="V1282" s="39">
        <f t="shared" ref="V1282:V1345" si="280">T1282-U1282</f>
        <v>4.7574522488393445E-2</v>
      </c>
      <c r="Y1282" s="37"/>
      <c r="Z1282" s="37"/>
    </row>
    <row r="1283" spans="1:26">
      <c r="A1283" s="1">
        <v>1977.03</v>
      </c>
      <c r="B1283" s="11">
        <v>100.6</v>
      </c>
      <c r="C1283" s="4">
        <v>4.1900000000000004</v>
      </c>
      <c r="D1283" s="11">
        <v>10.08</v>
      </c>
      <c r="E1283" s="11">
        <v>59.5</v>
      </c>
      <c r="F1283" s="4">
        <f t="shared" si="270"/>
        <v>1977.2083333332369</v>
      </c>
      <c r="G1283" s="22">
        <v>7.46</v>
      </c>
      <c r="H1283" s="4">
        <f t="shared" si="267"/>
        <v>515.17344537815131</v>
      </c>
      <c r="I1283" s="4">
        <f t="shared" si="268"/>
        <v>21.457025210084037</v>
      </c>
      <c r="J1283" s="33">
        <f t="shared" si="271"/>
        <v>98288.025669629496</v>
      </c>
      <c r="K1283" s="4">
        <f t="shared" si="272"/>
        <v>51.619764705882361</v>
      </c>
      <c r="L1283" s="33">
        <f t="shared" si="269"/>
        <v>9848.3429299191375</v>
      </c>
      <c r="M1283" s="15">
        <f t="shared" si="275"/>
        <v>10.895746511662738</v>
      </c>
      <c r="N1283" s="6"/>
      <c r="O1283" s="7">
        <f t="shared" si="276"/>
        <v>13.015883122750955</v>
      </c>
      <c r="P1283" s="7"/>
      <c r="Q1283" s="46">
        <f t="shared" si="277"/>
        <v>7.7897822669790812E-2</v>
      </c>
      <c r="R1283" s="22">
        <f t="shared" si="273"/>
        <v>1.0125353142511471</v>
      </c>
      <c r="S1283" s="22">
        <f t="shared" si="274"/>
        <v>10.855877395351104</v>
      </c>
      <c r="T1283" s="39">
        <f t="shared" si="278"/>
        <v>9.4320159578388685E-2</v>
      </c>
      <c r="U1283" s="39">
        <f t="shared" si="279"/>
        <v>4.2498238359535589E-2</v>
      </c>
      <c r="V1283" s="39">
        <f t="shared" si="280"/>
        <v>5.1821921218853095E-2</v>
      </c>
      <c r="Y1283" s="37"/>
      <c r="Z1283" s="37"/>
    </row>
    <row r="1284" spans="1:26">
      <c r="A1284" s="1">
        <v>1977.04</v>
      </c>
      <c r="B1284" s="11">
        <v>99.05</v>
      </c>
      <c r="C1284" s="4">
        <v>4.2466699999999999</v>
      </c>
      <c r="D1284" s="11">
        <v>10.193300000000001</v>
      </c>
      <c r="E1284" s="11">
        <v>60</v>
      </c>
      <c r="F1284" s="4">
        <f t="shared" si="270"/>
        <v>1977.2916666665701</v>
      </c>
      <c r="G1284" s="22">
        <v>7.37</v>
      </c>
      <c r="H1284" s="4">
        <f t="shared" si="267"/>
        <v>503.00891666666672</v>
      </c>
      <c r="I1284" s="4">
        <f t="shared" si="268"/>
        <v>21.566005816666671</v>
      </c>
      <c r="J1284" s="33">
        <f t="shared" si="271"/>
        <v>96310.075314682428</v>
      </c>
      <c r="K1284" s="4">
        <f t="shared" si="272"/>
        <v>51.76497516666668</v>
      </c>
      <c r="L1284" s="33">
        <f t="shared" si="269"/>
        <v>9911.3325664326348</v>
      </c>
      <c r="M1284" s="15">
        <f t="shared" si="275"/>
        <v>10.636037409141359</v>
      </c>
      <c r="N1284" s="6"/>
      <c r="O1284" s="7">
        <f t="shared" si="276"/>
        <v>12.710931427883887</v>
      </c>
      <c r="P1284" s="7"/>
      <c r="Q1284" s="46">
        <f t="shared" si="277"/>
        <v>8.1605709886888492E-2</v>
      </c>
      <c r="R1284" s="22">
        <f t="shared" si="273"/>
        <v>0.99984783618779671</v>
      </c>
      <c r="S1284" s="22">
        <f t="shared" si="274"/>
        <v>10.900359569723975</v>
      </c>
      <c r="T1284" s="39">
        <f t="shared" si="278"/>
        <v>9.5021562613185173E-2</v>
      </c>
      <c r="U1284" s="39">
        <f t="shared" si="279"/>
        <v>3.6567249736940699E-2</v>
      </c>
      <c r="V1284" s="39">
        <f t="shared" si="280"/>
        <v>5.8454312876244474E-2</v>
      </c>
      <c r="Y1284" s="37"/>
      <c r="Z1284" s="37"/>
    </row>
    <row r="1285" spans="1:26">
      <c r="A1285" s="1">
        <v>1977.05</v>
      </c>
      <c r="B1285" s="11">
        <v>98.76</v>
      </c>
      <c r="C1285" s="4">
        <v>4.3033299999999999</v>
      </c>
      <c r="D1285" s="11">
        <v>10.306699999999999</v>
      </c>
      <c r="E1285" s="11">
        <v>60.3</v>
      </c>
      <c r="F1285" s="4">
        <f t="shared" si="270"/>
        <v>1977.3749999999034</v>
      </c>
      <c r="G1285" s="22">
        <v>7.46</v>
      </c>
      <c r="H1285" s="4">
        <f t="shared" si="267"/>
        <v>499.04099502487577</v>
      </c>
      <c r="I1285" s="4">
        <f t="shared" si="268"/>
        <v>21.745019087893869</v>
      </c>
      <c r="J1285" s="33">
        <f t="shared" si="271"/>
        <v>95897.301724040401</v>
      </c>
      <c r="K1285" s="4">
        <f t="shared" si="272"/>
        <v>52.080455887230521</v>
      </c>
      <c r="L1285" s="33">
        <f t="shared" si="269"/>
        <v>10007.945723766374</v>
      </c>
      <c r="M1285" s="15">
        <f t="shared" si="275"/>
        <v>10.548486693556995</v>
      </c>
      <c r="N1285" s="6"/>
      <c r="O1285" s="7">
        <f t="shared" si="276"/>
        <v>12.612312925720722</v>
      </c>
      <c r="P1285" s="7"/>
      <c r="Q1285" s="46">
        <f t="shared" si="277"/>
        <v>8.1695254846814627E-2</v>
      </c>
      <c r="R1285" s="22">
        <f t="shared" si="273"/>
        <v>1.0189038765071172</v>
      </c>
      <c r="S1285" s="22">
        <f t="shared" si="274"/>
        <v>10.844478536773591</v>
      </c>
      <c r="T1285" s="39">
        <f t="shared" si="278"/>
        <v>9.5294936166097299E-2</v>
      </c>
      <c r="U1285" s="39">
        <f t="shared" si="279"/>
        <v>3.3304986560434235E-2</v>
      </c>
      <c r="V1285" s="39">
        <f t="shared" si="280"/>
        <v>6.1989949605663064E-2</v>
      </c>
      <c r="Y1285" s="37"/>
      <c r="Z1285" s="37"/>
    </row>
    <row r="1286" spans="1:26">
      <c r="A1286" s="1">
        <v>1977.06</v>
      </c>
      <c r="B1286" s="11">
        <v>99.29</v>
      </c>
      <c r="C1286" s="4">
        <v>4.3600000000000003</v>
      </c>
      <c r="D1286" s="11">
        <v>10.42</v>
      </c>
      <c r="E1286" s="11">
        <v>60.7</v>
      </c>
      <c r="F1286" s="4">
        <f t="shared" si="270"/>
        <v>1977.4583333332366</v>
      </c>
      <c r="G1286" s="22">
        <v>7.28</v>
      </c>
      <c r="H1286" s="4">
        <f t="shared" si="267"/>
        <v>498.41289950576618</v>
      </c>
      <c r="I1286" s="4">
        <f t="shared" si="268"/>
        <v>21.886194398682044</v>
      </c>
      <c r="J1286" s="33">
        <f t="shared" si="271"/>
        <v>96127.081611108602</v>
      </c>
      <c r="K1286" s="4">
        <f t="shared" si="272"/>
        <v>52.305996705107091</v>
      </c>
      <c r="L1286" s="33">
        <f t="shared" si="269"/>
        <v>10088.067180861633</v>
      </c>
      <c r="M1286" s="15">
        <f t="shared" si="275"/>
        <v>10.530023959090757</v>
      </c>
      <c r="N1286" s="6"/>
      <c r="O1286" s="7">
        <f t="shared" si="276"/>
        <v>12.596542842152299</v>
      </c>
      <c r="P1286" s="7"/>
      <c r="Q1286" s="46">
        <f t="shared" si="277"/>
        <v>8.4044111752430414E-2</v>
      </c>
      <c r="R1286" s="22">
        <f t="shared" si="273"/>
        <v>1.0025501542407664</v>
      </c>
      <c r="S1286" s="22">
        <f t="shared" si="274"/>
        <v>10.976667505023977</v>
      </c>
      <c r="T1286" s="39">
        <f t="shared" si="278"/>
        <v>9.9475403338105339E-2</v>
      </c>
      <c r="U1286" s="39">
        <f t="shared" si="279"/>
        <v>3.3863681104560062E-2</v>
      </c>
      <c r="V1286" s="39">
        <f t="shared" si="280"/>
        <v>6.5611722233545278E-2</v>
      </c>
      <c r="Y1286" s="37"/>
      <c r="Z1286" s="37"/>
    </row>
    <row r="1287" spans="1:26">
      <c r="A1287" s="1">
        <v>1977.07</v>
      </c>
      <c r="B1287" s="11">
        <v>100.2</v>
      </c>
      <c r="C1287" s="4">
        <v>4.4066700000000001</v>
      </c>
      <c r="D1287" s="11">
        <v>10.5167</v>
      </c>
      <c r="E1287" s="11">
        <v>61</v>
      </c>
      <c r="F1287" s="4">
        <f t="shared" si="270"/>
        <v>1977.5416666665699</v>
      </c>
      <c r="G1287" s="22">
        <v>7.33</v>
      </c>
      <c r="H1287" s="4">
        <f t="shared" si="267"/>
        <v>500.50721311475422</v>
      </c>
      <c r="I1287" s="4">
        <f t="shared" si="268"/>
        <v>22.01167785245902</v>
      </c>
      <c r="J1287" s="33">
        <f t="shared" si="271"/>
        <v>96884.780268242714</v>
      </c>
      <c r="K1287" s="4">
        <f t="shared" si="272"/>
        <v>52.531778524590173</v>
      </c>
      <c r="L1287" s="33">
        <f t="shared" si="269"/>
        <v>10168.744198074133</v>
      </c>
      <c r="M1287" s="15">
        <f t="shared" si="275"/>
        <v>10.567692447775407</v>
      </c>
      <c r="N1287" s="6"/>
      <c r="O1287" s="7">
        <f t="shared" si="276"/>
        <v>12.647994539435665</v>
      </c>
      <c r="P1287" s="7"/>
      <c r="Q1287" s="46">
        <f t="shared" si="277"/>
        <v>8.3410742744201058E-2</v>
      </c>
      <c r="R1287" s="22">
        <f t="shared" si="273"/>
        <v>1.0012002758042795</v>
      </c>
      <c r="S1287" s="22">
        <f t="shared" si="274"/>
        <v>10.950538422997242</v>
      </c>
      <c r="T1287" s="39">
        <f t="shared" si="278"/>
        <v>0.10170574691312284</v>
      </c>
      <c r="U1287" s="39">
        <f t="shared" si="279"/>
        <v>3.4213911769439331E-2</v>
      </c>
      <c r="V1287" s="39">
        <f t="shared" si="280"/>
        <v>6.749183514368351E-2</v>
      </c>
      <c r="Y1287" s="37"/>
      <c r="Z1287" s="37"/>
    </row>
    <row r="1288" spans="1:26">
      <c r="A1288" s="1">
        <v>1977.08</v>
      </c>
      <c r="B1288" s="11">
        <v>97.75</v>
      </c>
      <c r="C1288" s="4">
        <v>4.4533300000000002</v>
      </c>
      <c r="D1288" s="11">
        <v>10.613300000000001</v>
      </c>
      <c r="E1288" s="11">
        <v>61.2</v>
      </c>
      <c r="F1288" s="4">
        <f t="shared" si="270"/>
        <v>1977.6249999999031</v>
      </c>
      <c r="G1288" s="22">
        <v>7.4</v>
      </c>
      <c r="H1288" s="4">
        <f t="shared" si="267"/>
        <v>486.67361111111114</v>
      </c>
      <c r="I1288" s="4">
        <f t="shared" si="268"/>
        <v>22.172053120915038</v>
      </c>
      <c r="J1288" s="33">
        <f t="shared" si="271"/>
        <v>94564.625329172806</v>
      </c>
      <c r="K1288" s="4">
        <f t="shared" si="272"/>
        <v>52.841054084967325</v>
      </c>
      <c r="L1288" s="33">
        <f t="shared" si="269"/>
        <v>10267.44489008808</v>
      </c>
      <c r="M1288" s="15">
        <f t="shared" si="275"/>
        <v>10.268385666711</v>
      </c>
      <c r="N1288" s="6"/>
      <c r="O1288" s="7">
        <f t="shared" si="276"/>
        <v>12.297488474266254</v>
      </c>
      <c r="P1288" s="7"/>
      <c r="Q1288" s="46">
        <f t="shared" si="277"/>
        <v>8.5499137405506034E-2</v>
      </c>
      <c r="R1288" s="22">
        <f t="shared" si="273"/>
        <v>1.0103846340465472</v>
      </c>
      <c r="S1288" s="22">
        <f t="shared" si="274"/>
        <v>10.927853062874544</v>
      </c>
      <c r="T1288" s="39">
        <f t="shared" si="278"/>
        <v>0.1107252340667737</v>
      </c>
      <c r="U1288" s="39">
        <f t="shared" si="279"/>
        <v>3.2485070408091898E-2</v>
      </c>
      <c r="V1288" s="39">
        <f t="shared" si="280"/>
        <v>7.8240163658681805E-2</v>
      </c>
      <c r="Y1288" s="37"/>
      <c r="Z1288" s="37"/>
    </row>
    <row r="1289" spans="1:26">
      <c r="A1289" s="1">
        <v>1977.09</v>
      </c>
      <c r="B1289" s="11">
        <v>96.23</v>
      </c>
      <c r="C1289" s="4">
        <v>4.5</v>
      </c>
      <c r="D1289" s="11">
        <v>10.71</v>
      </c>
      <c r="E1289" s="11">
        <v>61.4</v>
      </c>
      <c r="F1289" s="4">
        <f t="shared" si="270"/>
        <v>1977.7083333332364</v>
      </c>
      <c r="G1289" s="22">
        <v>7.34</v>
      </c>
      <c r="H1289" s="4">
        <f t="shared" si="267"/>
        <v>477.54529315960923</v>
      </c>
      <c r="I1289" s="4">
        <f t="shared" si="268"/>
        <v>22.331433224755703</v>
      </c>
      <c r="J1289" s="33">
        <f t="shared" si="271"/>
        <v>93152.517399034317</v>
      </c>
      <c r="K1289" s="4">
        <f t="shared" si="272"/>
        <v>53.148811074918584</v>
      </c>
      <c r="L1289" s="33">
        <f t="shared" si="269"/>
        <v>10367.48894672823</v>
      </c>
      <c r="M1289" s="15">
        <f t="shared" si="275"/>
        <v>10.067742820070706</v>
      </c>
      <c r="N1289" s="6"/>
      <c r="O1289" s="7">
        <f t="shared" si="276"/>
        <v>12.065823759131622</v>
      </c>
      <c r="P1289" s="7"/>
      <c r="Q1289" s="46">
        <f t="shared" si="277"/>
        <v>8.8069929756703066E-2</v>
      </c>
      <c r="R1289" s="22">
        <f t="shared" si="273"/>
        <v>0.99356194027754619</v>
      </c>
      <c r="S1289" s="22">
        <f t="shared" si="274"/>
        <v>11.00536955785395</v>
      </c>
      <c r="T1289" s="39">
        <f t="shared" si="278"/>
        <v>0.10840109360941375</v>
      </c>
      <c r="U1289" s="39">
        <f t="shared" si="279"/>
        <v>2.7534316055390695E-2</v>
      </c>
      <c r="V1289" s="39">
        <f t="shared" si="280"/>
        <v>8.086677755402305E-2</v>
      </c>
      <c r="Y1289" s="37"/>
      <c r="Z1289" s="37"/>
    </row>
    <row r="1290" spans="1:26">
      <c r="A1290" s="1">
        <v>1977.1</v>
      </c>
      <c r="B1290" s="11">
        <v>93.74</v>
      </c>
      <c r="C1290" s="4">
        <v>4.5566700000000004</v>
      </c>
      <c r="D1290" s="11">
        <v>10.77</v>
      </c>
      <c r="E1290" s="11">
        <v>61.6</v>
      </c>
      <c r="F1290" s="4">
        <f t="shared" si="270"/>
        <v>1977.7916666665697</v>
      </c>
      <c r="G1290" s="22">
        <v>7.52</v>
      </c>
      <c r="H1290" s="4">
        <f t="shared" ref="H1290:H1353" si="281">B1290*$E$1839/E1290</f>
        <v>463.67821428571432</v>
      </c>
      <c r="I1290" s="4">
        <f t="shared" ref="I1290:I1353" si="282">C1290*$E$1839/E1290</f>
        <v>22.539242678571433</v>
      </c>
      <c r="J1290" s="33">
        <f t="shared" si="271"/>
        <v>90813.916804654757</v>
      </c>
      <c r="K1290" s="4">
        <f t="shared" si="272"/>
        <v>53.273035714285719</v>
      </c>
      <c r="L1290" s="33">
        <f t="shared" ref="L1290:L1353" si="283">K1290*(J1290/H1290)</f>
        <v>10433.815702860376</v>
      </c>
      <c r="M1290" s="15">
        <f t="shared" si="275"/>
        <v>9.7666662995565492</v>
      </c>
      <c r="N1290" s="6"/>
      <c r="O1290" s="7">
        <f t="shared" si="276"/>
        <v>11.715003066672733</v>
      </c>
      <c r="P1290" s="7"/>
      <c r="Q1290" s="46">
        <f t="shared" si="277"/>
        <v>8.9361650655281427E-2</v>
      </c>
      <c r="R1290" s="22">
        <f t="shared" si="273"/>
        <v>1.0020926949617748</v>
      </c>
      <c r="S1290" s="22">
        <f t="shared" si="274"/>
        <v>10.89901465497225</v>
      </c>
      <c r="T1290" s="39">
        <f t="shared" si="278"/>
        <v>9.7005940139350155E-2</v>
      </c>
      <c r="U1290" s="39">
        <f t="shared" si="279"/>
        <v>2.8413459183427081E-2</v>
      </c>
      <c r="V1290" s="39">
        <f t="shared" si="280"/>
        <v>6.8592480955923074E-2</v>
      </c>
      <c r="Y1290" s="37"/>
      <c r="Z1290" s="37"/>
    </row>
    <row r="1291" spans="1:26">
      <c r="A1291" s="1">
        <v>1977.11</v>
      </c>
      <c r="B1291" s="11">
        <v>94.28</v>
      </c>
      <c r="C1291" s="4">
        <v>4.6133300000000004</v>
      </c>
      <c r="D1291" s="11">
        <v>10.83</v>
      </c>
      <c r="E1291" s="11">
        <v>61.9</v>
      </c>
      <c r="F1291" s="4">
        <f t="shared" ref="F1291:F1354" si="284">F1290+1/12</f>
        <v>1977.8749999999029</v>
      </c>
      <c r="G1291" s="22">
        <v>7.58</v>
      </c>
      <c r="H1291" s="4">
        <f t="shared" si="281"/>
        <v>464.08911147011321</v>
      </c>
      <c r="I1291" s="4">
        <f t="shared" si="282"/>
        <v>22.708911970920845</v>
      </c>
      <c r="J1291" s="33">
        <f t="shared" ref="J1291:J1354" si="285">J1290*((H1291+(I1291/12))/H1290)</f>
        <v>91265.031995777361</v>
      </c>
      <c r="K1291" s="4">
        <f t="shared" ref="K1291:K1354" si="286">D1291*$E$1839/E1291</f>
        <v>53.310193861066239</v>
      </c>
      <c r="L1291" s="33">
        <f t="shared" si="283"/>
        <v>10483.668821746591</v>
      </c>
      <c r="M1291" s="15">
        <f t="shared" si="275"/>
        <v>9.7662999836602058</v>
      </c>
      <c r="N1291" s="6"/>
      <c r="O1291" s="7">
        <f t="shared" si="276"/>
        <v>11.724729783734963</v>
      </c>
      <c r="P1291" s="7"/>
      <c r="Q1291" s="46">
        <f t="shared" si="277"/>
        <v>8.896682840305295E-2</v>
      </c>
      <c r="R1291" s="22">
        <f t="shared" ref="R1291:R1354" si="287">((G1291/G1292+G1291/1200+((1+G1292/1200)^(-119))*(1-G1291/G1292)))</f>
        <v>0.99870095138461501</v>
      </c>
      <c r="S1291" s="22">
        <f t="shared" ref="S1291:S1354" si="288">S1290*R1290*E1290/E1291</f>
        <v>10.868890061883482</v>
      </c>
      <c r="T1291" s="39">
        <f t="shared" si="278"/>
        <v>8.2069444828506422E-2</v>
      </c>
      <c r="U1291" s="39">
        <f t="shared" si="279"/>
        <v>3.3776049189570001E-2</v>
      </c>
      <c r="V1291" s="39">
        <f t="shared" si="280"/>
        <v>4.8293395638936421E-2</v>
      </c>
      <c r="Y1291" s="37"/>
      <c r="Z1291" s="37"/>
    </row>
    <row r="1292" spans="1:26">
      <c r="A1292" s="1">
        <v>1977.12</v>
      </c>
      <c r="B1292" s="11">
        <v>93.82</v>
      </c>
      <c r="C1292" s="4">
        <v>4.67</v>
      </c>
      <c r="D1292" s="11">
        <v>10.89</v>
      </c>
      <c r="E1292" s="11">
        <v>62.1</v>
      </c>
      <c r="F1292" s="4">
        <f t="shared" si="284"/>
        <v>1977.9583333332362</v>
      </c>
      <c r="G1292" s="22">
        <v>7.69</v>
      </c>
      <c r="H1292" s="4">
        <f t="shared" si="281"/>
        <v>460.33742351046698</v>
      </c>
      <c r="I1292" s="4">
        <f t="shared" si="282"/>
        <v>22.913832528180357</v>
      </c>
      <c r="J1292" s="33">
        <f t="shared" si="285"/>
        <v>90902.755414367857</v>
      </c>
      <c r="K1292" s="4">
        <f t="shared" si="286"/>
        <v>53.432898550724644</v>
      </c>
      <c r="L1292" s="33">
        <f t="shared" si="283"/>
        <v>10551.385700942934</v>
      </c>
      <c r="M1292" s="15">
        <f t="shared" si="275"/>
        <v>9.678266582535926</v>
      </c>
      <c r="N1292" s="6"/>
      <c r="O1292" s="7">
        <f t="shared" si="276"/>
        <v>11.629817356636796</v>
      </c>
      <c r="P1292" s="7"/>
      <c r="Q1292" s="46">
        <f t="shared" si="277"/>
        <v>8.8827047432467374E-2</v>
      </c>
      <c r="R1292" s="22">
        <f t="shared" si="287"/>
        <v>0.98793292468503968</v>
      </c>
      <c r="S1292" s="22">
        <f t="shared" si="288"/>
        <v>10.819811840965137</v>
      </c>
      <c r="T1292" s="39">
        <f t="shared" si="278"/>
        <v>8.1048218319675014E-2</v>
      </c>
      <c r="U1292" s="39">
        <f t="shared" si="279"/>
        <v>3.4127278894454216E-2</v>
      </c>
      <c r="V1292" s="39">
        <f t="shared" si="280"/>
        <v>4.6920939425220798E-2</v>
      </c>
      <c r="Y1292" s="37"/>
      <c r="Z1292" s="37"/>
    </row>
    <row r="1293" spans="1:26">
      <c r="A1293" s="1">
        <v>1978.01</v>
      </c>
      <c r="B1293" s="11">
        <v>90.25</v>
      </c>
      <c r="C1293" s="4">
        <v>4.71333</v>
      </c>
      <c r="D1293" s="11">
        <v>10.9</v>
      </c>
      <c r="E1293" s="11">
        <v>62.5</v>
      </c>
      <c r="F1293" s="4">
        <f t="shared" si="284"/>
        <v>1978.0416666665694</v>
      </c>
      <c r="G1293" s="22">
        <v>7.96</v>
      </c>
      <c r="H1293" s="4">
        <f t="shared" si="281"/>
        <v>439.98680000000007</v>
      </c>
      <c r="I1293" s="4">
        <f t="shared" si="282"/>
        <v>22.978426416000001</v>
      </c>
      <c r="J1293" s="33">
        <f t="shared" si="285"/>
        <v>87262.249973025304</v>
      </c>
      <c r="K1293" s="4">
        <f t="shared" si="286"/>
        <v>53.139680000000006</v>
      </c>
      <c r="L1293" s="33">
        <f t="shared" si="283"/>
        <v>10539.152628321062</v>
      </c>
      <c r="M1293" s="15">
        <f t="shared" si="275"/>
        <v>9.2414622609346946</v>
      </c>
      <c r="N1293" s="6"/>
      <c r="O1293" s="7">
        <f t="shared" si="276"/>
        <v>11.117327063419959</v>
      </c>
      <c r="P1293" s="7"/>
      <c r="Q1293" s="46">
        <f t="shared" si="277"/>
        <v>9.1067923597768483E-2</v>
      </c>
      <c r="R1293" s="22">
        <f t="shared" si="287"/>
        <v>1.0018578918241261</v>
      </c>
      <c r="S1293" s="22">
        <f t="shared" si="288"/>
        <v>10.620837167104357</v>
      </c>
      <c r="T1293" s="39">
        <f t="shared" si="278"/>
        <v>8.9718220637121204E-2</v>
      </c>
      <c r="U1293" s="39">
        <f t="shared" si="279"/>
        <v>3.8717588187234808E-2</v>
      </c>
      <c r="V1293" s="39">
        <f t="shared" si="280"/>
        <v>5.1000632449886396E-2</v>
      </c>
      <c r="Y1293" s="37"/>
      <c r="Z1293" s="37"/>
    </row>
    <row r="1294" spans="1:26">
      <c r="A1294" s="1">
        <v>1978.02</v>
      </c>
      <c r="B1294" s="11">
        <v>88.98</v>
      </c>
      <c r="C1294" s="4">
        <v>4.7566699999999997</v>
      </c>
      <c r="D1294" s="11">
        <v>10.91</v>
      </c>
      <c r="E1294" s="11">
        <v>62.9</v>
      </c>
      <c r="F1294" s="4">
        <f t="shared" si="284"/>
        <v>1978.1249999999027</v>
      </c>
      <c r="G1294" s="22">
        <v>8.0299999999999994</v>
      </c>
      <c r="H1294" s="4">
        <f t="shared" si="281"/>
        <v>431.03666136724968</v>
      </c>
      <c r="I1294" s="4">
        <f t="shared" si="282"/>
        <v>23.042247201907792</v>
      </c>
      <c r="J1294" s="33">
        <f t="shared" si="285"/>
        <v>85868.005024332437</v>
      </c>
      <c r="K1294" s="4">
        <f t="shared" si="286"/>
        <v>52.850190779014319</v>
      </c>
      <c r="L1294" s="33">
        <f t="shared" si="283"/>
        <v>10528.432623235187</v>
      </c>
      <c r="M1294" s="15">
        <f t="shared" si="275"/>
        <v>9.0452635707047442</v>
      </c>
      <c r="N1294" s="6"/>
      <c r="O1294" s="7">
        <f t="shared" si="276"/>
        <v>10.894504079092545</v>
      </c>
      <c r="P1294" s="7"/>
      <c r="Q1294" s="46">
        <f t="shared" si="277"/>
        <v>9.3081792692157023E-2</v>
      </c>
      <c r="R1294" s="22">
        <f t="shared" si="287"/>
        <v>1.0060097554972645</v>
      </c>
      <c r="S1294" s="22">
        <f t="shared" si="288"/>
        <v>10.572902954732209</v>
      </c>
      <c r="T1294" s="39">
        <f t="shared" si="278"/>
        <v>9.477266521704375E-2</v>
      </c>
      <c r="U1294" s="39">
        <f t="shared" si="279"/>
        <v>4.2836977883915939E-2</v>
      </c>
      <c r="V1294" s="39">
        <f t="shared" si="280"/>
        <v>5.1935687333127811E-2</v>
      </c>
      <c r="Y1294" s="37"/>
      <c r="Z1294" s="37"/>
    </row>
    <row r="1295" spans="1:26">
      <c r="A1295" s="1">
        <v>1978.03</v>
      </c>
      <c r="B1295" s="11">
        <v>88.82</v>
      </c>
      <c r="C1295" s="4">
        <v>4.8</v>
      </c>
      <c r="D1295" s="11">
        <v>10.92</v>
      </c>
      <c r="E1295" s="11">
        <v>63.4</v>
      </c>
      <c r="F1295" s="4">
        <f t="shared" si="284"/>
        <v>1978.2083333332359</v>
      </c>
      <c r="G1295" s="22">
        <v>8.0399999999999991</v>
      </c>
      <c r="H1295" s="4">
        <f t="shared" si="281"/>
        <v>426.86835962145113</v>
      </c>
      <c r="I1295" s="4">
        <f t="shared" si="282"/>
        <v>23.06876971608833</v>
      </c>
      <c r="J1295" s="33">
        <f t="shared" si="285"/>
        <v>85420.592225425149</v>
      </c>
      <c r="K1295" s="4">
        <f t="shared" si="286"/>
        <v>52.481451104100955</v>
      </c>
      <c r="L1295" s="33">
        <f t="shared" si="283"/>
        <v>10502.058850502621</v>
      </c>
      <c r="M1295" s="15">
        <f t="shared" si="275"/>
        <v>8.9504200776338969</v>
      </c>
      <c r="N1295" s="6"/>
      <c r="O1295" s="7">
        <f t="shared" si="276"/>
        <v>10.793768769045755</v>
      </c>
      <c r="P1295" s="7"/>
      <c r="Q1295" s="46">
        <f t="shared" si="277"/>
        <v>9.4684626553438386E-2</v>
      </c>
      <c r="R1295" s="22">
        <f t="shared" si="287"/>
        <v>0.99923451046474232</v>
      </c>
      <c r="S1295" s="22">
        <f t="shared" si="288"/>
        <v>10.55255989244019</v>
      </c>
      <c r="T1295" s="39">
        <f t="shared" si="278"/>
        <v>9.8363580009471319E-2</v>
      </c>
      <c r="U1295" s="39">
        <f t="shared" si="279"/>
        <v>4.2180432319903316E-2</v>
      </c>
      <c r="V1295" s="39">
        <f t="shared" si="280"/>
        <v>5.6183147689568003E-2</v>
      </c>
      <c r="Y1295" s="37"/>
      <c r="Z1295" s="37"/>
    </row>
    <row r="1296" spans="1:26">
      <c r="A1296" s="1">
        <v>1978.04</v>
      </c>
      <c r="B1296" s="11">
        <v>92.71</v>
      </c>
      <c r="C1296" s="4">
        <v>4.8366699999999998</v>
      </c>
      <c r="D1296" s="11">
        <v>11.023300000000001</v>
      </c>
      <c r="E1296" s="11">
        <v>63.9</v>
      </c>
      <c r="F1296" s="4">
        <f t="shared" si="284"/>
        <v>1978.2916666665692</v>
      </c>
      <c r="G1296" s="22">
        <v>8.15</v>
      </c>
      <c r="H1296" s="4">
        <f t="shared" si="281"/>
        <v>442.07726134585295</v>
      </c>
      <c r="I1296" s="4">
        <f t="shared" si="282"/>
        <v>23.063119702660408</v>
      </c>
      <c r="J1296" s="33">
        <f t="shared" si="285"/>
        <v>88848.640876438556</v>
      </c>
      <c r="K1296" s="4">
        <f t="shared" si="286"/>
        <v>52.56337261345854</v>
      </c>
      <c r="L1296" s="33">
        <f t="shared" si="283"/>
        <v>10564.181026569358</v>
      </c>
      <c r="M1296" s="15">
        <f t="shared" si="275"/>
        <v>9.2625887208668463</v>
      </c>
      <c r="N1296" s="6"/>
      <c r="O1296" s="7">
        <f t="shared" si="276"/>
        <v>11.182400797006659</v>
      </c>
      <c r="P1296" s="7"/>
      <c r="Q1296" s="46">
        <f t="shared" si="277"/>
        <v>9.0345091115402912E-2</v>
      </c>
      <c r="R1296" s="22">
        <f t="shared" si="287"/>
        <v>0.99333439042893168</v>
      </c>
      <c r="S1296" s="22">
        <f t="shared" si="288"/>
        <v>10.461974334248307</v>
      </c>
      <c r="T1296" s="39">
        <f t="shared" si="278"/>
        <v>9.2518948888489216E-2</v>
      </c>
      <c r="U1296" s="39">
        <f t="shared" si="279"/>
        <v>4.0841713895991116E-2</v>
      </c>
      <c r="V1296" s="39">
        <f t="shared" si="280"/>
        <v>5.16772349924981E-2</v>
      </c>
      <c r="Y1296" s="37"/>
      <c r="Z1296" s="37"/>
    </row>
    <row r="1297" spans="1:26">
      <c r="A1297" s="1">
        <v>1978.05</v>
      </c>
      <c r="B1297" s="11">
        <v>97.41</v>
      </c>
      <c r="C1297" s="4">
        <v>4.8733300000000002</v>
      </c>
      <c r="D1297" s="11">
        <v>11.1267</v>
      </c>
      <c r="E1297" s="11">
        <v>64.5</v>
      </c>
      <c r="F1297" s="4">
        <f t="shared" si="284"/>
        <v>1978.3749999999025</v>
      </c>
      <c r="G1297" s="22">
        <v>8.35</v>
      </c>
      <c r="H1297" s="4">
        <f t="shared" si="281"/>
        <v>460.16786046511635</v>
      </c>
      <c r="I1297" s="4">
        <f t="shared" si="282"/>
        <v>23.021762031007757</v>
      </c>
      <c r="J1297" s="33">
        <f t="shared" si="285"/>
        <v>92870.063499626922</v>
      </c>
      <c r="K1297" s="4">
        <f t="shared" si="286"/>
        <v>52.56287581395349</v>
      </c>
      <c r="L1297" s="33">
        <f t="shared" si="283"/>
        <v>10608.123760818178</v>
      </c>
      <c r="M1297" s="15">
        <f t="shared" si="275"/>
        <v>9.6349107285984541</v>
      </c>
      <c r="N1297" s="6"/>
      <c r="O1297" s="7">
        <f t="shared" si="276"/>
        <v>11.642215937209846</v>
      </c>
      <c r="P1297" s="7"/>
      <c r="Q1297" s="46">
        <f t="shared" si="277"/>
        <v>8.4858837775058191E-2</v>
      </c>
      <c r="R1297" s="22">
        <f t="shared" si="287"/>
        <v>0.99959168787242791</v>
      </c>
      <c r="S1297" s="22">
        <f t="shared" si="288"/>
        <v>10.295566908244892</v>
      </c>
      <c r="T1297" s="39">
        <f t="shared" si="278"/>
        <v>8.4922700252628269E-2</v>
      </c>
      <c r="U1297" s="39">
        <f t="shared" si="279"/>
        <v>4.0386377893305125E-2</v>
      </c>
      <c r="V1297" s="39">
        <f t="shared" si="280"/>
        <v>4.4536322359323144E-2</v>
      </c>
      <c r="Y1297" s="37"/>
      <c r="Z1297" s="37"/>
    </row>
    <row r="1298" spans="1:26">
      <c r="A1298" s="1">
        <v>1978.06</v>
      </c>
      <c r="B1298" s="11">
        <v>97.66</v>
      </c>
      <c r="C1298" s="4">
        <v>4.91</v>
      </c>
      <c r="D1298" s="11">
        <v>11.23</v>
      </c>
      <c r="E1298" s="11">
        <v>65.2</v>
      </c>
      <c r="F1298" s="4">
        <f t="shared" si="284"/>
        <v>1978.4583333332357</v>
      </c>
      <c r="G1298" s="22">
        <v>8.4600000000000009</v>
      </c>
      <c r="H1298" s="4">
        <f t="shared" si="281"/>
        <v>456.39573619631904</v>
      </c>
      <c r="I1298" s="4">
        <f t="shared" si="282"/>
        <v>22.945966257668715</v>
      </c>
      <c r="J1298" s="33">
        <f t="shared" si="285"/>
        <v>92494.690387781171</v>
      </c>
      <c r="K1298" s="4">
        <f t="shared" si="286"/>
        <v>52.481303680981604</v>
      </c>
      <c r="L1298" s="33">
        <f t="shared" si="283"/>
        <v>10636.036996260318</v>
      </c>
      <c r="M1298" s="15">
        <f t="shared" si="275"/>
        <v>9.5496789810417422</v>
      </c>
      <c r="N1298" s="6"/>
      <c r="O1298" s="7">
        <f t="shared" si="276"/>
        <v>11.549477957050748</v>
      </c>
      <c r="P1298" s="7"/>
      <c r="Q1298" s="46">
        <f t="shared" si="277"/>
        <v>8.5219062554306751E-2</v>
      </c>
      <c r="R1298" s="22">
        <f t="shared" si="287"/>
        <v>0.99508799039775164</v>
      </c>
      <c r="S1298" s="22">
        <f t="shared" si="288"/>
        <v>10.180873008747447</v>
      </c>
      <c r="T1298" s="39">
        <f t="shared" si="278"/>
        <v>9.124274461604176E-2</v>
      </c>
      <c r="U1298" s="39">
        <f t="shared" si="279"/>
        <v>4.3044982803519316E-2</v>
      </c>
      <c r="V1298" s="39">
        <f t="shared" si="280"/>
        <v>4.8197761812522444E-2</v>
      </c>
      <c r="Y1298" s="37"/>
      <c r="Z1298" s="37"/>
    </row>
    <row r="1299" spans="1:26">
      <c r="A1299" s="1">
        <v>1978.07</v>
      </c>
      <c r="B1299" s="11">
        <v>97.19</v>
      </c>
      <c r="C1299" s="4">
        <v>4.9466700000000001</v>
      </c>
      <c r="D1299" s="11">
        <v>11.343299999999999</v>
      </c>
      <c r="E1299" s="11">
        <v>65.7</v>
      </c>
      <c r="F1299" s="4">
        <f t="shared" si="284"/>
        <v>1978.541666666569</v>
      </c>
      <c r="G1299" s="22">
        <v>8.64</v>
      </c>
      <c r="H1299" s="4">
        <f t="shared" si="281"/>
        <v>450.74266362252672</v>
      </c>
      <c r="I1299" s="4">
        <f t="shared" si="282"/>
        <v>22.94140561643836</v>
      </c>
      <c r="J1299" s="33">
        <f t="shared" si="285"/>
        <v>91736.468259019559</v>
      </c>
      <c r="K1299" s="4">
        <f t="shared" si="286"/>
        <v>52.607359360730591</v>
      </c>
      <c r="L1299" s="33">
        <f t="shared" si="283"/>
        <v>10706.803996322011</v>
      </c>
      <c r="M1299" s="15">
        <f t="shared" si="275"/>
        <v>9.4255240477873645</v>
      </c>
      <c r="N1299" s="6"/>
      <c r="O1299" s="7">
        <f t="shared" si="276"/>
        <v>11.409884648364537</v>
      </c>
      <c r="P1299" s="7"/>
      <c r="Q1299" s="46">
        <f t="shared" si="277"/>
        <v>8.4999967512313035E-2</v>
      </c>
      <c r="R1299" s="22">
        <f t="shared" si="287"/>
        <v>1.0226360524630467</v>
      </c>
      <c r="S1299" s="22">
        <f t="shared" si="288"/>
        <v>10.053765037633978</v>
      </c>
      <c r="T1299" s="39">
        <f t="shared" si="278"/>
        <v>9.1346708577502822E-2</v>
      </c>
      <c r="U1299" s="39">
        <f t="shared" si="279"/>
        <v>4.3736554819766127E-2</v>
      </c>
      <c r="V1299" s="39">
        <f t="shared" si="280"/>
        <v>4.7610153757736695E-2</v>
      </c>
      <c r="Y1299" s="37"/>
      <c r="Z1299" s="37"/>
    </row>
    <row r="1300" spans="1:26">
      <c r="A1300" s="1">
        <v>1978.08</v>
      </c>
      <c r="B1300" s="11">
        <v>103.9</v>
      </c>
      <c r="C1300" s="4">
        <v>4.9833299999999996</v>
      </c>
      <c r="D1300" s="11">
        <v>11.4567</v>
      </c>
      <c r="E1300" s="11">
        <v>66</v>
      </c>
      <c r="F1300" s="4">
        <f t="shared" si="284"/>
        <v>1978.6249999999022</v>
      </c>
      <c r="G1300" s="22">
        <v>8.41</v>
      </c>
      <c r="H1300" s="4">
        <f t="shared" si="281"/>
        <v>479.67166666666674</v>
      </c>
      <c r="I1300" s="4">
        <f t="shared" si="282"/>
        <v>23.006373500000002</v>
      </c>
      <c r="J1300" s="33">
        <f t="shared" si="285"/>
        <v>98014.377479201707</v>
      </c>
      <c r="K1300" s="4">
        <f t="shared" si="286"/>
        <v>52.891765000000007</v>
      </c>
      <c r="L1300" s="33">
        <f t="shared" si="283"/>
        <v>10807.712401019924</v>
      </c>
      <c r="M1300" s="15">
        <f t="shared" si="275"/>
        <v>10.023970854003755</v>
      </c>
      <c r="N1300" s="6"/>
      <c r="O1300" s="7">
        <f t="shared" si="276"/>
        <v>12.142389731257985</v>
      </c>
      <c r="P1300" s="7"/>
      <c r="Q1300" s="46">
        <f t="shared" si="277"/>
        <v>8.1146475737117085E-2</v>
      </c>
      <c r="R1300" s="22">
        <f t="shared" si="287"/>
        <v>1.0063374885085377</v>
      </c>
      <c r="S1300" s="22">
        <f t="shared" si="288"/>
        <v>10.234609215065746</v>
      </c>
      <c r="T1300" s="39">
        <f t="shared" si="278"/>
        <v>8.1815844720131148E-2</v>
      </c>
      <c r="U1300" s="39">
        <f t="shared" si="279"/>
        <v>4.087556207648535E-2</v>
      </c>
      <c r="V1300" s="39">
        <f t="shared" si="280"/>
        <v>4.0940282643645798E-2</v>
      </c>
      <c r="Y1300" s="37"/>
      <c r="Z1300" s="37"/>
    </row>
    <row r="1301" spans="1:26">
      <c r="A1301" s="1">
        <v>1978.09</v>
      </c>
      <c r="B1301" s="11">
        <v>103.9</v>
      </c>
      <c r="C1301" s="4">
        <v>5.0199999999999996</v>
      </c>
      <c r="D1301" s="11">
        <v>11.57</v>
      </c>
      <c r="E1301" s="11">
        <v>66.5</v>
      </c>
      <c r="F1301" s="4">
        <f t="shared" si="284"/>
        <v>1978.7083333332355</v>
      </c>
      <c r="G1301" s="22">
        <v>8.42</v>
      </c>
      <c r="H1301" s="4">
        <f t="shared" si="281"/>
        <v>476.06511278195495</v>
      </c>
      <c r="I1301" s="4">
        <f t="shared" si="282"/>
        <v>23.001413533834587</v>
      </c>
      <c r="J1301" s="33">
        <f t="shared" si="285"/>
        <v>97669.096092697364</v>
      </c>
      <c r="K1301" s="4">
        <f t="shared" si="286"/>
        <v>53.013218045112794</v>
      </c>
      <c r="L1301" s="33">
        <f t="shared" si="283"/>
        <v>10876.144771823952</v>
      </c>
      <c r="M1301" s="15">
        <f t="shared" si="275"/>
        <v>9.941887473004412</v>
      </c>
      <c r="N1301" s="6"/>
      <c r="O1301" s="7">
        <f t="shared" si="276"/>
        <v>12.051024072050545</v>
      </c>
      <c r="P1301" s="7"/>
      <c r="Q1301" s="46">
        <f t="shared" si="277"/>
        <v>8.237040403865363E-2</v>
      </c>
      <c r="R1301" s="22">
        <f t="shared" si="287"/>
        <v>0.99239643270836309</v>
      </c>
      <c r="S1301" s="22">
        <f t="shared" si="288"/>
        <v>10.222031302277738</v>
      </c>
      <c r="T1301" s="39">
        <f t="shared" si="278"/>
        <v>8.3541731911288108E-2</v>
      </c>
      <c r="U1301" s="39">
        <f t="shared" si="279"/>
        <v>4.2985741591868631E-2</v>
      </c>
      <c r="V1301" s="39">
        <f t="shared" si="280"/>
        <v>4.0555990319419477E-2</v>
      </c>
      <c r="Y1301" s="37"/>
      <c r="Z1301" s="37"/>
    </row>
    <row r="1302" spans="1:26">
      <c r="A1302" s="1">
        <v>1978.1</v>
      </c>
      <c r="B1302" s="11">
        <v>100.6</v>
      </c>
      <c r="C1302" s="4">
        <v>5.03667</v>
      </c>
      <c r="D1302" s="11">
        <v>11.8233</v>
      </c>
      <c r="E1302" s="11">
        <v>67.099999999999994</v>
      </c>
      <c r="F1302" s="4">
        <f t="shared" si="284"/>
        <v>1978.7916666665687</v>
      </c>
      <c r="G1302" s="22">
        <v>8.64</v>
      </c>
      <c r="H1302" s="4">
        <f t="shared" si="281"/>
        <v>456.8229508196722</v>
      </c>
      <c r="I1302" s="4">
        <f t="shared" si="282"/>
        <v>22.871435901639348</v>
      </c>
      <c r="J1302" s="33">
        <f t="shared" si="285"/>
        <v>94112.414843936422</v>
      </c>
      <c r="K1302" s="4">
        <f t="shared" si="286"/>
        <v>53.689411475409848</v>
      </c>
      <c r="L1302" s="33">
        <f t="shared" si="283"/>
        <v>11060.828175191984</v>
      </c>
      <c r="M1302" s="15">
        <f t="shared" si="275"/>
        <v>9.5336083582088342</v>
      </c>
      <c r="N1302" s="6"/>
      <c r="O1302" s="7">
        <f t="shared" si="276"/>
        <v>11.56532682047488</v>
      </c>
      <c r="P1302" s="7"/>
      <c r="Q1302" s="46">
        <f t="shared" si="277"/>
        <v>8.4829822270452743E-2</v>
      </c>
      <c r="R1302" s="22">
        <f t="shared" si="287"/>
        <v>0.99598416780962151</v>
      </c>
      <c r="S1302" s="22">
        <f t="shared" si="288"/>
        <v>10.053598242339907</v>
      </c>
      <c r="T1302" s="39">
        <f t="shared" si="278"/>
        <v>9.1273189175097302E-2</v>
      </c>
      <c r="U1302" s="39">
        <f t="shared" si="279"/>
        <v>4.6376801650140909E-2</v>
      </c>
      <c r="V1302" s="39">
        <f t="shared" si="280"/>
        <v>4.4896387524956394E-2</v>
      </c>
      <c r="Y1302" s="37"/>
      <c r="Z1302" s="37"/>
    </row>
    <row r="1303" spans="1:26">
      <c r="A1303" s="1">
        <v>1978.11</v>
      </c>
      <c r="B1303" s="11">
        <v>94.71</v>
      </c>
      <c r="C1303" s="4">
        <v>5.0533299999999999</v>
      </c>
      <c r="D1303" s="11">
        <v>12.076700000000001</v>
      </c>
      <c r="E1303" s="11">
        <v>67.400000000000006</v>
      </c>
      <c r="F1303" s="4">
        <f t="shared" si="284"/>
        <v>1978.874999999902</v>
      </c>
      <c r="G1303" s="22">
        <v>8.81</v>
      </c>
      <c r="H1303" s="4">
        <f t="shared" si="281"/>
        <v>428.16227002967361</v>
      </c>
      <c r="I1303" s="4">
        <f t="shared" si="282"/>
        <v>22.844950311572699</v>
      </c>
      <c r="J1303" s="33">
        <f t="shared" si="285"/>
        <v>88600.082865799093</v>
      </c>
      <c r="K1303" s="4">
        <f t="shared" si="286"/>
        <v>54.596001335311577</v>
      </c>
      <c r="L1303" s="33">
        <f t="shared" si="283"/>
        <v>11297.609763967859</v>
      </c>
      <c r="M1303" s="15">
        <f t="shared" si="275"/>
        <v>8.928418902293151</v>
      </c>
      <c r="N1303" s="6"/>
      <c r="O1303" s="7">
        <f t="shared" si="276"/>
        <v>10.842331646474506</v>
      </c>
      <c r="P1303" s="7"/>
      <c r="Q1303" s="46">
        <f t="shared" si="277"/>
        <v>9.0413709782575166E-2</v>
      </c>
      <c r="R1303" s="22">
        <f t="shared" si="287"/>
        <v>0.99425825928905653</v>
      </c>
      <c r="S1303" s="22">
        <f t="shared" si="288"/>
        <v>9.9686554295766214</v>
      </c>
      <c r="T1303" s="39">
        <f t="shared" si="278"/>
        <v>9.5553222239581403E-2</v>
      </c>
      <c r="U1303" s="39">
        <f t="shared" si="279"/>
        <v>4.684701020306048E-2</v>
      </c>
      <c r="V1303" s="39">
        <f t="shared" si="280"/>
        <v>4.8706212036520924E-2</v>
      </c>
      <c r="Y1303" s="37"/>
      <c r="Z1303" s="37"/>
    </row>
    <row r="1304" spans="1:26">
      <c r="A1304" s="1">
        <v>1978.12</v>
      </c>
      <c r="B1304" s="11">
        <v>96.11</v>
      </c>
      <c r="C1304" s="4">
        <v>5.07</v>
      </c>
      <c r="D1304" s="11">
        <v>12.33</v>
      </c>
      <c r="E1304" s="11">
        <v>67.7</v>
      </c>
      <c r="F1304" s="4">
        <f t="shared" si="284"/>
        <v>1978.9583333332353</v>
      </c>
      <c r="G1304" s="22">
        <v>9.01</v>
      </c>
      <c r="H1304" s="4">
        <f t="shared" si="281"/>
        <v>432.56598227474154</v>
      </c>
      <c r="I1304" s="4">
        <f t="shared" si="282"/>
        <v>22.818744460856728</v>
      </c>
      <c r="J1304" s="33">
        <f t="shared" si="285"/>
        <v>89904.840111150377</v>
      </c>
      <c r="K1304" s="4">
        <f t="shared" si="286"/>
        <v>55.494106351550968</v>
      </c>
      <c r="L1304" s="33">
        <f t="shared" si="283"/>
        <v>11533.936932374199</v>
      </c>
      <c r="M1304" s="15">
        <f t="shared" si="275"/>
        <v>9.011941819133833</v>
      </c>
      <c r="N1304" s="6"/>
      <c r="O1304" s="7">
        <f t="shared" si="276"/>
        <v>10.953907642577771</v>
      </c>
      <c r="P1304" s="7"/>
      <c r="Q1304" s="46">
        <f t="shared" si="277"/>
        <v>8.7548492443670328E-2</v>
      </c>
      <c r="R1304" s="22">
        <f t="shared" si="287"/>
        <v>1.0016432159641684</v>
      </c>
      <c r="S1304" s="22">
        <f t="shared" si="288"/>
        <v>9.8674973833645971</v>
      </c>
      <c r="T1304" s="39">
        <f t="shared" si="278"/>
        <v>9.6292541907303075E-2</v>
      </c>
      <c r="U1304" s="39">
        <f t="shared" si="279"/>
        <v>4.7499532134704703E-2</v>
      </c>
      <c r="V1304" s="39">
        <f t="shared" si="280"/>
        <v>4.8793009772598372E-2</v>
      </c>
      <c r="Y1304" s="37"/>
      <c r="Z1304" s="37"/>
    </row>
    <row r="1305" spans="1:26">
      <c r="A1305" s="1">
        <v>1979.01</v>
      </c>
      <c r="B1305" s="11">
        <v>99.71</v>
      </c>
      <c r="C1305" s="4">
        <v>5.1133300000000004</v>
      </c>
      <c r="D1305" s="11">
        <v>12.6533</v>
      </c>
      <c r="E1305" s="11">
        <v>68.3</v>
      </c>
      <c r="F1305" s="4">
        <f t="shared" si="284"/>
        <v>1979.0416666665685</v>
      </c>
      <c r="G1305" s="22">
        <v>9.1</v>
      </c>
      <c r="H1305" s="4">
        <f t="shared" si="281"/>
        <v>444.82631039531486</v>
      </c>
      <c r="I1305" s="4">
        <f t="shared" si="282"/>
        <v>22.81159079062958</v>
      </c>
      <c r="J1305" s="33">
        <f t="shared" si="285"/>
        <v>92848.134144400989</v>
      </c>
      <c r="K1305" s="4">
        <f t="shared" si="286"/>
        <v>56.448909370424602</v>
      </c>
      <c r="L1305" s="33">
        <f t="shared" si="283"/>
        <v>11782.522272283111</v>
      </c>
      <c r="M1305" s="15">
        <f t="shared" si="275"/>
        <v>9.2576369191399746</v>
      </c>
      <c r="N1305" s="6"/>
      <c r="O1305" s="7">
        <f t="shared" si="276"/>
        <v>11.261020341262231</v>
      </c>
      <c r="P1305" s="7"/>
      <c r="Q1305" s="46">
        <f t="shared" si="277"/>
        <v>8.4344881137919728E-2</v>
      </c>
      <c r="R1305" s="22">
        <f t="shared" si="287"/>
        <v>1.0075833333333333</v>
      </c>
      <c r="S1305" s="22">
        <f t="shared" si="288"/>
        <v>9.7968856473269863</v>
      </c>
      <c r="T1305" s="39">
        <f t="shared" si="278"/>
        <v>9.6003361516135755E-2</v>
      </c>
      <c r="U1305" s="39">
        <f t="shared" si="279"/>
        <v>4.8659868105674908E-2</v>
      </c>
      <c r="V1305" s="39">
        <f t="shared" si="280"/>
        <v>4.7343493410460846E-2</v>
      </c>
      <c r="Y1305" s="37"/>
      <c r="Z1305" s="37"/>
    </row>
    <row r="1306" spans="1:26">
      <c r="A1306" s="1">
        <v>1979.02</v>
      </c>
      <c r="B1306" s="11">
        <v>98.23</v>
      </c>
      <c r="C1306" s="4">
        <v>5.1566700000000001</v>
      </c>
      <c r="D1306" s="11">
        <v>12.976699999999999</v>
      </c>
      <c r="E1306" s="11">
        <v>69.099999999999994</v>
      </c>
      <c r="F1306" s="4">
        <f t="shared" si="284"/>
        <v>1979.1249999999018</v>
      </c>
      <c r="G1306" s="22">
        <v>9.1</v>
      </c>
      <c r="H1306" s="4">
        <f t="shared" si="281"/>
        <v>433.15023154848058</v>
      </c>
      <c r="I1306" s="4">
        <f t="shared" si="282"/>
        <v>22.738601287988427</v>
      </c>
      <c r="J1306" s="33">
        <f t="shared" si="285"/>
        <v>90806.515377836899</v>
      </c>
      <c r="K1306" s="4">
        <f t="shared" si="286"/>
        <v>57.221425325615058</v>
      </c>
      <c r="L1306" s="33">
        <f t="shared" si="283"/>
        <v>11996.018610440557</v>
      </c>
      <c r="M1306" s="15">
        <f t="shared" si="275"/>
        <v>9.0037403710456374</v>
      </c>
      <c r="N1306" s="6"/>
      <c r="O1306" s="7">
        <f t="shared" si="276"/>
        <v>10.961002211569228</v>
      </c>
      <c r="P1306" s="7"/>
      <c r="Q1306" s="46">
        <f t="shared" si="277"/>
        <v>8.8036056601136559E-2</v>
      </c>
      <c r="R1306" s="22">
        <f t="shared" si="287"/>
        <v>1.0062810771389346</v>
      </c>
      <c r="S1306" s="22">
        <f t="shared" si="288"/>
        <v>9.7568958754378077</v>
      </c>
      <c r="T1306" s="39">
        <f t="shared" si="278"/>
        <v>0.1015635398802115</v>
      </c>
      <c r="U1306" s="39">
        <f t="shared" si="279"/>
        <v>4.8905711599098511E-2</v>
      </c>
      <c r="V1306" s="39">
        <f t="shared" si="280"/>
        <v>5.2657828281112984E-2</v>
      </c>
      <c r="Y1306" s="37"/>
      <c r="Z1306" s="37"/>
    </row>
    <row r="1307" spans="1:26">
      <c r="A1307" s="1">
        <v>1979.03</v>
      </c>
      <c r="B1307" s="11">
        <v>100.1</v>
      </c>
      <c r="C1307" s="4">
        <v>5.2</v>
      </c>
      <c r="D1307" s="11">
        <v>13.3</v>
      </c>
      <c r="E1307" s="11">
        <v>69.8</v>
      </c>
      <c r="F1307" s="4">
        <f t="shared" si="284"/>
        <v>1979.208333333235</v>
      </c>
      <c r="G1307" s="22">
        <v>9.1199999999999992</v>
      </c>
      <c r="H1307" s="4">
        <f t="shared" si="281"/>
        <v>436.96948424068773</v>
      </c>
      <c r="I1307" s="4">
        <f t="shared" si="282"/>
        <v>22.699713467048717</v>
      </c>
      <c r="J1307" s="33">
        <f t="shared" si="285"/>
        <v>92003.759383627563</v>
      </c>
      <c r="K1307" s="4">
        <f t="shared" si="286"/>
        <v>58.058882521489984</v>
      </c>
      <c r="L1307" s="33">
        <f t="shared" si="283"/>
        <v>12224.275722300166</v>
      </c>
      <c r="M1307" s="15">
        <f t="shared" si="275"/>
        <v>9.0707850296607653</v>
      </c>
      <c r="N1307" s="6"/>
      <c r="O1307" s="7">
        <f t="shared" si="276"/>
        <v>11.050596484076515</v>
      </c>
      <c r="P1307" s="7"/>
      <c r="Q1307" s="46">
        <f t="shared" si="277"/>
        <v>8.7200380134632091E-2</v>
      </c>
      <c r="R1307" s="22">
        <f t="shared" si="287"/>
        <v>1.0037031360281712</v>
      </c>
      <c r="S1307" s="22">
        <f t="shared" si="288"/>
        <v>9.7197165709569884</v>
      </c>
      <c r="T1307" s="39">
        <f t="shared" si="278"/>
        <v>9.9315980743650556E-2</v>
      </c>
      <c r="U1307" s="39">
        <f t="shared" si="279"/>
        <v>4.8220175595768078E-2</v>
      </c>
      <c r="V1307" s="39">
        <f t="shared" si="280"/>
        <v>5.1095805147882478E-2</v>
      </c>
      <c r="Y1307" s="37"/>
      <c r="Z1307" s="37"/>
    </row>
    <row r="1308" spans="1:26">
      <c r="A1308" s="1">
        <v>1979.04</v>
      </c>
      <c r="B1308" s="11">
        <v>102.1</v>
      </c>
      <c r="C1308" s="4">
        <v>5.2466699999999999</v>
      </c>
      <c r="D1308" s="11">
        <v>13.5267</v>
      </c>
      <c r="E1308" s="11">
        <v>70.599999999999994</v>
      </c>
      <c r="F1308" s="4">
        <f t="shared" si="284"/>
        <v>1979.2916666665683</v>
      </c>
      <c r="G1308" s="22">
        <v>9.18</v>
      </c>
      <c r="H1308" s="4">
        <f t="shared" si="281"/>
        <v>440.64971671388111</v>
      </c>
      <c r="I1308" s="4">
        <f t="shared" si="282"/>
        <v>22.643914291784707</v>
      </c>
      <c r="J1308" s="33">
        <f t="shared" si="285"/>
        <v>93175.936568181496</v>
      </c>
      <c r="K1308" s="4">
        <f t="shared" si="286"/>
        <v>58.379397875354115</v>
      </c>
      <c r="L1308" s="33">
        <f t="shared" si="283"/>
        <v>12344.397073230368</v>
      </c>
      <c r="M1308" s="15">
        <f t="shared" si="275"/>
        <v>9.133063566217416</v>
      </c>
      <c r="N1308" s="6"/>
      <c r="O1308" s="7">
        <f t="shared" si="276"/>
        <v>11.133601762772869</v>
      </c>
      <c r="P1308" s="7"/>
      <c r="Q1308" s="46">
        <f t="shared" si="277"/>
        <v>8.6475950262932477E-2</v>
      </c>
      <c r="R1308" s="22">
        <f t="shared" si="287"/>
        <v>1.003117086251853</v>
      </c>
      <c r="S1308" s="22">
        <f t="shared" si="288"/>
        <v>9.6451637145821678</v>
      </c>
      <c r="T1308" s="39">
        <f t="shared" si="278"/>
        <v>0.10106179802981496</v>
      </c>
      <c r="U1308" s="39">
        <f t="shared" si="279"/>
        <v>5.0369438134763911E-2</v>
      </c>
      <c r="V1308" s="39">
        <f t="shared" si="280"/>
        <v>5.0692359895051053E-2</v>
      </c>
      <c r="Y1308" s="37"/>
      <c r="Z1308" s="37"/>
    </row>
    <row r="1309" spans="1:26">
      <c r="A1309" s="1">
        <v>1979.05</v>
      </c>
      <c r="B1309" s="11">
        <v>99.73</v>
      </c>
      <c r="C1309" s="4">
        <v>5.2933300000000001</v>
      </c>
      <c r="D1309" s="11">
        <v>13.753299999999999</v>
      </c>
      <c r="E1309" s="11">
        <v>71.5</v>
      </c>
      <c r="F1309" s="4">
        <f t="shared" si="284"/>
        <v>1979.3749999999015</v>
      </c>
      <c r="G1309" s="22">
        <v>9.25</v>
      </c>
      <c r="H1309" s="4">
        <f t="shared" si="281"/>
        <v>425.00323076923087</v>
      </c>
      <c r="I1309" s="4">
        <f t="shared" si="282"/>
        <v>22.557729384615389</v>
      </c>
      <c r="J1309" s="33">
        <f t="shared" si="285"/>
        <v>90264.955798079318</v>
      </c>
      <c r="K1309" s="4">
        <f t="shared" si="286"/>
        <v>58.610216923076933</v>
      </c>
      <c r="L1309" s="33">
        <f t="shared" si="283"/>
        <v>12448.019819289324</v>
      </c>
      <c r="M1309" s="15">
        <f t="shared" si="275"/>
        <v>8.7943832898149594</v>
      </c>
      <c r="N1309" s="6"/>
      <c r="O1309" s="7">
        <f t="shared" si="276"/>
        <v>10.728950511599072</v>
      </c>
      <c r="P1309" s="7"/>
      <c r="Q1309" s="46">
        <f t="shared" si="277"/>
        <v>9.1052965524399773E-2</v>
      </c>
      <c r="R1309" s="22">
        <f t="shared" si="287"/>
        <v>1.030044769334399</v>
      </c>
      <c r="S1309" s="22">
        <f t="shared" si="288"/>
        <v>9.5534424285124437</v>
      </c>
      <c r="T1309" s="39">
        <f t="shared" si="278"/>
        <v>0.10840015297084604</v>
      </c>
      <c r="U1309" s="39">
        <f t="shared" si="279"/>
        <v>5.3756804855167539E-2</v>
      </c>
      <c r="V1309" s="39">
        <f t="shared" si="280"/>
        <v>5.4643348115678503E-2</v>
      </c>
      <c r="Y1309" s="37"/>
      <c r="Z1309" s="37"/>
    </row>
    <row r="1310" spans="1:26">
      <c r="A1310" s="1">
        <v>1979.06</v>
      </c>
      <c r="B1310" s="11">
        <v>101.7</v>
      </c>
      <c r="C1310" s="4">
        <v>5.34</v>
      </c>
      <c r="D1310" s="11">
        <v>13.98</v>
      </c>
      <c r="E1310" s="11">
        <v>72.3</v>
      </c>
      <c r="F1310" s="4">
        <f t="shared" si="284"/>
        <v>1979.4583333332348</v>
      </c>
      <c r="G1310" s="22">
        <v>8.91</v>
      </c>
      <c r="H1310" s="4">
        <f t="shared" si="281"/>
        <v>428.60290456431545</v>
      </c>
      <c r="I1310" s="4">
        <f t="shared" si="282"/>
        <v>22.504813278008303</v>
      </c>
      <c r="J1310" s="33">
        <f t="shared" si="285"/>
        <v>91427.787885469064</v>
      </c>
      <c r="K1310" s="4">
        <f t="shared" si="286"/>
        <v>58.917095435684665</v>
      </c>
      <c r="L1310" s="33">
        <f t="shared" si="283"/>
        <v>12567.949603135276</v>
      </c>
      <c r="M1310" s="15">
        <f t="shared" si="275"/>
        <v>8.8539377646939563</v>
      </c>
      <c r="N1310" s="6"/>
      <c r="O1310" s="7">
        <f t="shared" si="276"/>
        <v>10.809180598290331</v>
      </c>
      <c r="P1310" s="7"/>
      <c r="Q1310" s="46">
        <f t="shared" si="277"/>
        <v>9.4292456494697266E-2</v>
      </c>
      <c r="R1310" s="22">
        <f t="shared" si="287"/>
        <v>1.0048016460396398</v>
      </c>
      <c r="S1310" s="22">
        <f t="shared" si="288"/>
        <v>9.7315884963734316</v>
      </c>
      <c r="T1310" s="39">
        <f t="shared" si="278"/>
        <v>0.11041797916582263</v>
      </c>
      <c r="U1310" s="39">
        <f t="shared" si="279"/>
        <v>5.6350250301478111E-2</v>
      </c>
      <c r="V1310" s="39">
        <f t="shared" si="280"/>
        <v>5.4067728864344522E-2</v>
      </c>
      <c r="Y1310" s="37"/>
      <c r="Z1310" s="37"/>
    </row>
    <row r="1311" spans="1:26">
      <c r="A1311" s="1">
        <v>1979.07</v>
      </c>
      <c r="B1311" s="11">
        <v>102.7</v>
      </c>
      <c r="C1311" s="4">
        <v>5.3966700000000003</v>
      </c>
      <c r="D1311" s="11">
        <v>14.1967</v>
      </c>
      <c r="E1311" s="11">
        <v>73.099999999999994</v>
      </c>
      <c r="F1311" s="4">
        <f t="shared" si="284"/>
        <v>1979.5416666665681</v>
      </c>
      <c r="G1311" s="22">
        <v>8.9499999999999993</v>
      </c>
      <c r="H1311" s="4">
        <f t="shared" si="281"/>
        <v>428.08057455540364</v>
      </c>
      <c r="I1311" s="4">
        <f t="shared" si="282"/>
        <v>22.494738016415877</v>
      </c>
      <c r="J1311" s="33">
        <f t="shared" si="285"/>
        <v>91716.240279859645</v>
      </c>
      <c r="K1311" s="4">
        <f t="shared" si="286"/>
        <v>59.175574418604668</v>
      </c>
      <c r="L1311" s="33">
        <f t="shared" si="283"/>
        <v>12678.363664859626</v>
      </c>
      <c r="M1311" s="15">
        <f t="shared" si="275"/>
        <v>8.8274980455423666</v>
      </c>
      <c r="N1311" s="6"/>
      <c r="O1311" s="7">
        <f t="shared" si="276"/>
        <v>10.784338517075033</v>
      </c>
      <c r="P1311" s="7"/>
      <c r="Q1311" s="46">
        <f t="shared" si="277"/>
        <v>9.4825501424015093E-2</v>
      </c>
      <c r="R1311" s="22">
        <f t="shared" si="287"/>
        <v>1.0022294077638916</v>
      </c>
      <c r="S1311" s="22">
        <f t="shared" si="288"/>
        <v>9.6713031040074586</v>
      </c>
      <c r="T1311" s="39">
        <f t="shared" si="278"/>
        <v>0.11287090177119952</v>
      </c>
      <c r="U1311" s="39">
        <f t="shared" si="279"/>
        <v>5.9327623602140944E-2</v>
      </c>
      <c r="V1311" s="39">
        <f t="shared" si="280"/>
        <v>5.3543278169058572E-2</v>
      </c>
      <c r="Y1311" s="37"/>
      <c r="Z1311" s="37"/>
    </row>
    <row r="1312" spans="1:26">
      <c r="A1312" s="1">
        <v>1979.08</v>
      </c>
      <c r="B1312" s="11">
        <v>107.4</v>
      </c>
      <c r="C1312" s="4">
        <v>5.4533300000000002</v>
      </c>
      <c r="D1312" s="11">
        <v>14.4133</v>
      </c>
      <c r="E1312" s="11">
        <v>73.8</v>
      </c>
      <c r="F1312" s="4">
        <f t="shared" si="284"/>
        <v>1979.6249999999013</v>
      </c>
      <c r="G1312" s="22">
        <v>9.0299999999999994</v>
      </c>
      <c r="H1312" s="4">
        <f t="shared" si="281"/>
        <v>443.42520325203265</v>
      </c>
      <c r="I1312" s="4">
        <f t="shared" si="282"/>
        <v>22.515306924119248</v>
      </c>
      <c r="J1312" s="33">
        <f t="shared" si="285"/>
        <v>95405.818102534497</v>
      </c>
      <c r="K1312" s="4">
        <f t="shared" si="286"/>
        <v>59.508570596205978</v>
      </c>
      <c r="L1312" s="33">
        <f t="shared" si="283"/>
        <v>12803.656220272444</v>
      </c>
      <c r="M1312" s="15">
        <f t="shared" si="275"/>
        <v>9.1271657972150351</v>
      </c>
      <c r="N1312" s="6"/>
      <c r="O1312" s="7">
        <f t="shared" si="276"/>
        <v>11.156331375849184</v>
      </c>
      <c r="P1312" s="7"/>
      <c r="Q1312" s="46">
        <f t="shared" si="277"/>
        <v>9.0746477696883918E-2</v>
      </c>
      <c r="R1312" s="22">
        <f t="shared" si="287"/>
        <v>0.9881636923006627</v>
      </c>
      <c r="S1312" s="22">
        <f t="shared" si="288"/>
        <v>9.6009266441916079</v>
      </c>
      <c r="T1312" s="39">
        <f t="shared" si="278"/>
        <v>0.11340784433525886</v>
      </c>
      <c r="U1312" s="39">
        <f t="shared" si="279"/>
        <v>5.9991130331344067E-2</v>
      </c>
      <c r="V1312" s="39">
        <f t="shared" si="280"/>
        <v>5.3416714003914789E-2</v>
      </c>
      <c r="Y1312" s="37"/>
      <c r="Z1312" s="37"/>
    </row>
    <row r="1313" spans="1:26">
      <c r="A1313" s="1">
        <v>1979.09</v>
      </c>
      <c r="B1313" s="11">
        <v>108.6</v>
      </c>
      <c r="C1313" s="4">
        <v>5.51</v>
      </c>
      <c r="D1313" s="11">
        <v>14.63</v>
      </c>
      <c r="E1313" s="11">
        <v>74.599999999999994</v>
      </c>
      <c r="F1313" s="4">
        <f t="shared" si="284"/>
        <v>1979.7083333332346</v>
      </c>
      <c r="G1313" s="22">
        <v>9.33</v>
      </c>
      <c r="H1313" s="4">
        <f t="shared" si="281"/>
        <v>443.57131367292237</v>
      </c>
      <c r="I1313" s="4">
        <f t="shared" si="282"/>
        <v>22.505321715817697</v>
      </c>
      <c r="J1313" s="33">
        <f t="shared" si="285"/>
        <v>95840.768578932795</v>
      </c>
      <c r="K1313" s="4">
        <f t="shared" si="286"/>
        <v>59.75550938337804</v>
      </c>
      <c r="L1313" s="33">
        <f t="shared" si="283"/>
        <v>12911.145896038553</v>
      </c>
      <c r="M1313" s="15">
        <f t="shared" si="275"/>
        <v>9.112758990740959</v>
      </c>
      <c r="N1313" s="6"/>
      <c r="O1313" s="7">
        <f t="shared" si="276"/>
        <v>11.144412105091893</v>
      </c>
      <c r="P1313" s="7"/>
      <c r="Q1313" s="46">
        <f t="shared" si="277"/>
        <v>8.8786091274875911E-2</v>
      </c>
      <c r="R1313" s="22">
        <f t="shared" si="287"/>
        <v>0.94765923764923543</v>
      </c>
      <c r="S1313" s="22">
        <f t="shared" si="288"/>
        <v>9.3855467777578525</v>
      </c>
      <c r="T1313" s="39">
        <f t="shared" si="278"/>
        <v>0.11305552603619384</v>
      </c>
      <c r="U1313" s="39">
        <f t="shared" si="279"/>
        <v>6.2200426914902129E-2</v>
      </c>
      <c r="V1313" s="39">
        <f t="shared" si="280"/>
        <v>5.0855099121291714E-2</v>
      </c>
      <c r="Y1313" s="37"/>
      <c r="Z1313" s="37"/>
    </row>
    <row r="1314" spans="1:26">
      <c r="A1314" s="1">
        <v>1979.1</v>
      </c>
      <c r="B1314" s="11">
        <v>104.5</v>
      </c>
      <c r="C1314" s="4">
        <v>5.5566700000000004</v>
      </c>
      <c r="D1314" s="11">
        <v>14.7067</v>
      </c>
      <c r="E1314" s="11">
        <v>75.2</v>
      </c>
      <c r="F1314" s="4">
        <f t="shared" si="284"/>
        <v>1979.7916666665678</v>
      </c>
      <c r="G1314" s="22">
        <v>10.3</v>
      </c>
      <c r="H1314" s="4">
        <f t="shared" si="281"/>
        <v>423.4195478723405</v>
      </c>
      <c r="I1314" s="4">
        <f t="shared" si="282"/>
        <v>22.514858364361707</v>
      </c>
      <c r="J1314" s="33">
        <f t="shared" si="285"/>
        <v>91892.044759967714</v>
      </c>
      <c r="K1314" s="4">
        <f t="shared" si="286"/>
        <v>59.589514494680856</v>
      </c>
      <c r="L1314" s="33">
        <f t="shared" si="283"/>
        <v>12932.332389200163</v>
      </c>
      <c r="M1314" s="15">
        <f t="shared" si="275"/>
        <v>8.6818433068993155</v>
      </c>
      <c r="N1314" s="6"/>
      <c r="O1314" s="7">
        <f t="shared" si="276"/>
        <v>10.624838288277681</v>
      </c>
      <c r="P1314" s="7"/>
      <c r="Q1314" s="46">
        <f t="shared" si="277"/>
        <v>8.4815287363696645E-2</v>
      </c>
      <c r="R1314" s="22">
        <f t="shared" si="287"/>
        <v>0.98720293819717986</v>
      </c>
      <c r="S1314" s="22">
        <f t="shared" si="288"/>
        <v>8.8233349439243458</v>
      </c>
      <c r="T1314" s="39">
        <f t="shared" si="278"/>
        <v>0.11753450057390258</v>
      </c>
      <c r="U1314" s="39">
        <f t="shared" si="279"/>
        <v>7.029506667040053E-2</v>
      </c>
      <c r="V1314" s="39">
        <f t="shared" si="280"/>
        <v>4.7239433903502048E-2</v>
      </c>
      <c r="Y1314" s="37"/>
      <c r="Z1314" s="37"/>
    </row>
    <row r="1315" spans="1:26">
      <c r="A1315" s="1">
        <v>1979.11</v>
      </c>
      <c r="B1315" s="11">
        <v>103.7</v>
      </c>
      <c r="C1315" s="4">
        <v>5.6033299999999997</v>
      </c>
      <c r="D1315" s="11">
        <v>14.783300000000001</v>
      </c>
      <c r="E1315" s="11">
        <v>75.900000000000006</v>
      </c>
      <c r="F1315" s="4">
        <f t="shared" si="284"/>
        <v>1979.8749999999011</v>
      </c>
      <c r="G1315" s="22">
        <v>10.65</v>
      </c>
      <c r="H1315" s="4">
        <f t="shared" si="281"/>
        <v>416.30289855072471</v>
      </c>
      <c r="I1315" s="4">
        <f t="shared" si="282"/>
        <v>22.494527681159422</v>
      </c>
      <c r="J1315" s="33">
        <f t="shared" si="285"/>
        <v>90754.384059812248</v>
      </c>
      <c r="K1315" s="4">
        <f t="shared" si="286"/>
        <v>59.347450724637696</v>
      </c>
      <c r="L1315" s="33">
        <f t="shared" si="283"/>
        <v>12937.794463562415</v>
      </c>
      <c r="M1315" s="15">
        <f t="shared" si="275"/>
        <v>8.5187843029835602</v>
      </c>
      <c r="N1315" s="6"/>
      <c r="O1315" s="7">
        <f t="shared" si="276"/>
        <v>10.433469269423099</v>
      </c>
      <c r="P1315" s="7"/>
      <c r="Q1315" s="46">
        <f t="shared" si="277"/>
        <v>8.394033968829677E-2</v>
      </c>
      <c r="R1315" s="22">
        <f t="shared" si="287"/>
        <v>1.0249286541450782</v>
      </c>
      <c r="S1315" s="22">
        <f t="shared" si="288"/>
        <v>8.6300889069402533</v>
      </c>
      <c r="T1315" s="39">
        <f t="shared" si="278"/>
        <v>0.11661860415602532</v>
      </c>
      <c r="U1315" s="39">
        <f t="shared" si="279"/>
        <v>7.4146520468323818E-2</v>
      </c>
      <c r="V1315" s="39">
        <f t="shared" si="280"/>
        <v>4.2472083687701501E-2</v>
      </c>
      <c r="Y1315" s="37"/>
      <c r="Z1315" s="37"/>
    </row>
    <row r="1316" spans="1:26">
      <c r="A1316" s="1">
        <v>1979.12</v>
      </c>
      <c r="B1316" s="11">
        <v>107.8</v>
      </c>
      <c r="C1316" s="4">
        <v>5.65</v>
      </c>
      <c r="D1316" s="11">
        <v>14.86</v>
      </c>
      <c r="E1316" s="11">
        <v>76.7</v>
      </c>
      <c r="F1316" s="4">
        <f t="shared" si="284"/>
        <v>1979.9583333332343</v>
      </c>
      <c r="G1316" s="22">
        <v>10.39</v>
      </c>
      <c r="H1316" s="4">
        <f t="shared" si="281"/>
        <v>428.24850065189054</v>
      </c>
      <c r="I1316" s="4">
        <f t="shared" si="282"/>
        <v>22.445306388526731</v>
      </c>
      <c r="J1316" s="33">
        <f t="shared" si="285"/>
        <v>93766.293405083925</v>
      </c>
      <c r="K1316" s="4">
        <f t="shared" si="286"/>
        <v>59.033142112125169</v>
      </c>
      <c r="L1316" s="33">
        <f t="shared" si="283"/>
        <v>12925.48348793643</v>
      </c>
      <c r="M1316" s="15">
        <f t="shared" si="275"/>
        <v>8.7452044046692947</v>
      </c>
      <c r="N1316" s="6"/>
      <c r="O1316" s="7">
        <f t="shared" si="276"/>
        <v>10.717928631289352</v>
      </c>
      <c r="P1316" s="7"/>
      <c r="Q1316" s="46">
        <f t="shared" si="277"/>
        <v>8.4055550379180333E-2</v>
      </c>
      <c r="R1316" s="22">
        <f t="shared" si="287"/>
        <v>0.98376644574528849</v>
      </c>
      <c r="S1316" s="22">
        <f t="shared" si="288"/>
        <v>8.7529675164066045</v>
      </c>
      <c r="T1316" s="39">
        <f t="shared" si="278"/>
        <v>0.11581447133810352</v>
      </c>
      <c r="U1316" s="39">
        <f t="shared" si="279"/>
        <v>7.3379812698553426E-2</v>
      </c>
      <c r="V1316" s="39">
        <f t="shared" si="280"/>
        <v>4.2434658639550094E-2</v>
      </c>
      <c r="Y1316" s="37"/>
      <c r="Z1316" s="37"/>
    </row>
    <row r="1317" spans="1:26">
      <c r="A1317" s="1">
        <v>1980.01</v>
      </c>
      <c r="B1317" s="11">
        <v>110.9</v>
      </c>
      <c r="C1317" s="4">
        <v>5.7</v>
      </c>
      <c r="D1317" s="11">
        <v>15.003299999999999</v>
      </c>
      <c r="E1317" s="11">
        <v>77.8</v>
      </c>
      <c r="F1317" s="4">
        <f t="shared" si="284"/>
        <v>1980.0416666665676</v>
      </c>
      <c r="G1317" s="22">
        <v>10.8</v>
      </c>
      <c r="H1317" s="4">
        <f t="shared" si="281"/>
        <v>434.33457583547562</v>
      </c>
      <c r="I1317" s="4">
        <f t="shared" si="282"/>
        <v>22.323778920308488</v>
      </c>
      <c r="J1317" s="33">
        <f t="shared" si="285"/>
        <v>95506.179344893506</v>
      </c>
      <c r="K1317" s="4">
        <f t="shared" si="286"/>
        <v>58.759710925449887</v>
      </c>
      <c r="L1317" s="33">
        <f t="shared" si="283"/>
        <v>12920.720113302445</v>
      </c>
      <c r="M1317" s="15">
        <f t="shared" si="275"/>
        <v>8.8509341807291104</v>
      </c>
      <c r="N1317" s="6"/>
      <c r="O1317" s="7">
        <f t="shared" si="276"/>
        <v>10.854081878724754</v>
      </c>
      <c r="P1317" s="7"/>
      <c r="Q1317" s="46">
        <f t="shared" si="277"/>
        <v>7.9834698453491879E-2</v>
      </c>
      <c r="R1317" s="22">
        <f t="shared" si="287"/>
        <v>0.91740152564398236</v>
      </c>
      <c r="S1317" s="22">
        <f t="shared" si="288"/>
        <v>8.4891281428550585</v>
      </c>
      <c r="T1317" s="39">
        <f t="shared" si="278"/>
        <v>0.11014020821413251</v>
      </c>
      <c r="U1317" s="39">
        <f t="shared" si="279"/>
        <v>7.3558380560686532E-2</v>
      </c>
      <c r="V1317" s="39">
        <f t="shared" si="280"/>
        <v>3.6581827653445975E-2</v>
      </c>
      <c r="Y1317" s="37"/>
      <c r="Z1317" s="37"/>
    </row>
    <row r="1318" spans="1:26">
      <c r="A1318" s="1">
        <v>1980.02</v>
      </c>
      <c r="B1318" s="11">
        <v>115.3</v>
      </c>
      <c r="C1318" s="4">
        <v>5.75</v>
      </c>
      <c r="D1318" s="11">
        <v>15.146699999999999</v>
      </c>
      <c r="E1318" s="11">
        <v>78.900000000000006</v>
      </c>
      <c r="F1318" s="4">
        <f t="shared" si="284"/>
        <v>1980.1249999999009</v>
      </c>
      <c r="G1318" s="22">
        <v>12.41</v>
      </c>
      <c r="H1318" s="4">
        <f t="shared" si="281"/>
        <v>445.27135614702155</v>
      </c>
      <c r="I1318" s="4">
        <f t="shared" si="282"/>
        <v>22.205640050697088</v>
      </c>
      <c r="J1318" s="33">
        <f t="shared" si="285"/>
        <v>98317.978105415503</v>
      </c>
      <c r="K1318" s="4">
        <f t="shared" si="286"/>
        <v>58.494290114068448</v>
      </c>
      <c r="L1318" s="33">
        <f t="shared" si="283"/>
        <v>12915.810225232413</v>
      </c>
      <c r="M1318" s="15">
        <f t="shared" si="275"/>
        <v>9.0544760921925178</v>
      </c>
      <c r="N1318" s="6"/>
      <c r="O1318" s="7">
        <f t="shared" si="276"/>
        <v>11.109252312727023</v>
      </c>
      <c r="P1318" s="7"/>
      <c r="Q1318" s="46">
        <f t="shared" si="277"/>
        <v>6.2137165228765279E-2</v>
      </c>
      <c r="R1318" s="22">
        <f t="shared" si="287"/>
        <v>0.99125648533881872</v>
      </c>
      <c r="S1318" s="22">
        <f t="shared" si="288"/>
        <v>7.6793620117894337</v>
      </c>
      <c r="T1318" s="39">
        <f t="shared" si="278"/>
        <v>0.10357782711324814</v>
      </c>
      <c r="U1318" s="39">
        <f t="shared" si="279"/>
        <v>8.2715176581483529E-2</v>
      </c>
      <c r="V1318" s="39">
        <f t="shared" si="280"/>
        <v>2.0862650531764615E-2</v>
      </c>
      <c r="Y1318" s="37"/>
      <c r="Z1318" s="37"/>
    </row>
    <row r="1319" spans="1:26">
      <c r="A1319" s="1">
        <v>1980.03</v>
      </c>
      <c r="B1319" s="11">
        <v>104.7</v>
      </c>
      <c r="C1319" s="4">
        <v>5.8</v>
      </c>
      <c r="D1319" s="11">
        <v>15.29</v>
      </c>
      <c r="E1319" s="11">
        <v>80.099999999999994</v>
      </c>
      <c r="F1319" s="4">
        <f t="shared" si="284"/>
        <v>1980.2083333332341</v>
      </c>
      <c r="G1319" s="22">
        <v>12.75</v>
      </c>
      <c r="H1319" s="4">
        <f t="shared" si="281"/>
        <v>398.27827715355818</v>
      </c>
      <c r="I1319" s="4">
        <f t="shared" si="282"/>
        <v>22.06317103620475</v>
      </c>
      <c r="J1319" s="33">
        <f t="shared" si="285"/>
        <v>88347.659437802678</v>
      </c>
      <c r="K1319" s="4">
        <f t="shared" si="286"/>
        <v>58.163083645443201</v>
      </c>
      <c r="L1319" s="33">
        <f t="shared" si="283"/>
        <v>12901.964783228297</v>
      </c>
      <c r="M1319" s="15">
        <f t="shared" si="275"/>
        <v>8.0811509007854987</v>
      </c>
      <c r="N1319" s="6"/>
      <c r="O1319" s="7">
        <f t="shared" si="276"/>
        <v>9.924835697356496</v>
      </c>
      <c r="P1319" s="7"/>
      <c r="Q1319" s="46">
        <f t="shared" si="277"/>
        <v>7.3098972741579948E-2</v>
      </c>
      <c r="R1319" s="22">
        <f t="shared" si="287"/>
        <v>1.0862448859181546</v>
      </c>
      <c r="S1319" s="22">
        <f t="shared" si="288"/>
        <v>7.4981766873766658</v>
      </c>
      <c r="T1319" s="39">
        <f t="shared" si="278"/>
        <v>0.11781757133238635</v>
      </c>
      <c r="U1319" s="39">
        <f t="shared" si="279"/>
        <v>8.461038335075366E-2</v>
      </c>
      <c r="V1319" s="39">
        <f t="shared" si="280"/>
        <v>3.3207187981632691E-2</v>
      </c>
      <c r="Y1319" s="37"/>
      <c r="Z1319" s="37"/>
    </row>
    <row r="1320" spans="1:26">
      <c r="A1320" s="1">
        <v>1980.04</v>
      </c>
      <c r="B1320" s="11">
        <v>103</v>
      </c>
      <c r="C1320" s="4">
        <v>5.8466699999999996</v>
      </c>
      <c r="D1320" s="11">
        <v>15.173299999999999</v>
      </c>
      <c r="E1320" s="11">
        <v>81</v>
      </c>
      <c r="F1320" s="4">
        <f t="shared" si="284"/>
        <v>1980.2916666665674</v>
      </c>
      <c r="G1320" s="22">
        <v>11.47</v>
      </c>
      <c r="H1320" s="4">
        <f t="shared" si="281"/>
        <v>387.4580246913581</v>
      </c>
      <c r="I1320" s="4">
        <f t="shared" si="282"/>
        <v>21.993584555555557</v>
      </c>
      <c r="J1320" s="33">
        <f t="shared" si="285"/>
        <v>86354.026973774366</v>
      </c>
      <c r="K1320" s="4">
        <f t="shared" si="286"/>
        <v>57.077833456790131</v>
      </c>
      <c r="L1320" s="33">
        <f t="shared" si="283"/>
        <v>12721.121917292918</v>
      </c>
      <c r="M1320" s="15">
        <f t="shared" si="275"/>
        <v>7.8440245047192176</v>
      </c>
      <c r="N1320" s="6"/>
      <c r="O1320" s="7">
        <f t="shared" si="276"/>
        <v>9.6444480482973134</v>
      </c>
      <c r="P1320" s="7"/>
      <c r="Q1320" s="46">
        <f t="shared" si="277"/>
        <v>9.0000669289211147E-2</v>
      </c>
      <c r="R1320" s="22">
        <f t="shared" si="287"/>
        <v>1.0899045574721604</v>
      </c>
      <c r="S1320" s="22">
        <f t="shared" si="288"/>
        <v>8.0543576794805904</v>
      </c>
      <c r="T1320" s="39">
        <f t="shared" si="278"/>
        <v>0.12042042697591238</v>
      </c>
      <c r="U1320" s="39">
        <f t="shared" si="279"/>
        <v>7.6057149488397258E-2</v>
      </c>
      <c r="V1320" s="39">
        <f t="shared" si="280"/>
        <v>4.4363277487515118E-2</v>
      </c>
      <c r="Y1320" s="37"/>
      <c r="Z1320" s="37"/>
    </row>
    <row r="1321" spans="1:26">
      <c r="A1321" s="1">
        <v>1980.05</v>
      </c>
      <c r="B1321" s="11">
        <v>107.7</v>
      </c>
      <c r="C1321" s="4">
        <v>5.8933299999999997</v>
      </c>
      <c r="D1321" s="11">
        <v>15.056699999999999</v>
      </c>
      <c r="E1321" s="11">
        <v>81.8</v>
      </c>
      <c r="F1321" s="4">
        <f t="shared" si="284"/>
        <v>1980.3749999999006</v>
      </c>
      <c r="G1321" s="22">
        <v>10.18</v>
      </c>
      <c r="H1321" s="4">
        <f t="shared" si="281"/>
        <v>401.17591687041568</v>
      </c>
      <c r="I1321" s="4">
        <f t="shared" si="282"/>
        <v>21.952294022004892</v>
      </c>
      <c r="J1321" s="33">
        <f t="shared" si="285"/>
        <v>89819.093023615074</v>
      </c>
      <c r="K1321" s="4">
        <f t="shared" si="286"/>
        <v>56.085287163814186</v>
      </c>
      <c r="L1321" s="33">
        <f t="shared" si="283"/>
        <v>12556.909358669129</v>
      </c>
      <c r="M1321" s="15">
        <f t="shared" si="275"/>
        <v>8.1042258071764923</v>
      </c>
      <c r="N1321" s="6"/>
      <c r="O1321" s="7">
        <f t="shared" si="276"/>
        <v>9.9744124837086705</v>
      </c>
      <c r="P1321" s="7"/>
      <c r="Q1321" s="46">
        <f t="shared" si="277"/>
        <v>9.9587051863871331E-2</v>
      </c>
      <c r="R1321" s="22">
        <f t="shared" si="287"/>
        <v>1.0338153104575889</v>
      </c>
      <c r="S1321" s="22">
        <f t="shared" si="288"/>
        <v>8.6926280260699276</v>
      </c>
      <c r="T1321" s="39">
        <f t="shared" si="278"/>
        <v>0.11998882624858798</v>
      </c>
      <c r="U1321" s="39">
        <f t="shared" si="279"/>
        <v>6.8623577027353555E-2</v>
      </c>
      <c r="V1321" s="39">
        <f t="shared" si="280"/>
        <v>5.1365249221234421E-2</v>
      </c>
      <c r="Y1321" s="37"/>
      <c r="Z1321" s="37"/>
    </row>
    <row r="1322" spans="1:26">
      <c r="A1322" s="1">
        <v>1980.06</v>
      </c>
      <c r="B1322" s="11">
        <v>114.6</v>
      </c>
      <c r="C1322" s="4">
        <v>5.94</v>
      </c>
      <c r="D1322" s="11">
        <v>14.94</v>
      </c>
      <c r="E1322" s="11">
        <v>82.7</v>
      </c>
      <c r="F1322" s="4">
        <f t="shared" si="284"/>
        <v>1980.4583333332339</v>
      </c>
      <c r="G1322" s="22">
        <v>9.7799999999999994</v>
      </c>
      <c r="H1322" s="4">
        <f t="shared" si="281"/>
        <v>422.23240628778723</v>
      </c>
      <c r="I1322" s="4">
        <f t="shared" si="282"/>
        <v>21.885344619105204</v>
      </c>
      <c r="J1322" s="33">
        <f t="shared" si="285"/>
        <v>94941.745819204632</v>
      </c>
      <c r="K1322" s="4">
        <f t="shared" si="286"/>
        <v>55.044957678355509</v>
      </c>
      <c r="L1322" s="33">
        <f t="shared" si="283"/>
        <v>12377.222360723536</v>
      </c>
      <c r="M1322" s="15">
        <f t="shared" si="275"/>
        <v>8.5120779623067406</v>
      </c>
      <c r="N1322" s="6"/>
      <c r="O1322" s="7">
        <f t="shared" si="276"/>
        <v>10.48490462577389</v>
      </c>
      <c r="P1322" s="7"/>
      <c r="Q1322" s="46">
        <f t="shared" si="277"/>
        <v>9.8297418837549042E-2</v>
      </c>
      <c r="R1322" s="22">
        <f t="shared" si="287"/>
        <v>0.97896138321192905</v>
      </c>
      <c r="S1322" s="22">
        <f t="shared" si="288"/>
        <v>8.8887736978445044</v>
      </c>
      <c r="T1322" s="39">
        <f t="shared" si="278"/>
        <v>0.11667441295748793</v>
      </c>
      <c r="U1322" s="39">
        <f t="shared" si="279"/>
        <v>6.8408284515380169E-2</v>
      </c>
      <c r="V1322" s="39">
        <f t="shared" si="280"/>
        <v>4.8266128442107759E-2</v>
      </c>
      <c r="Y1322" s="37"/>
      <c r="Z1322" s="37"/>
    </row>
    <row r="1323" spans="1:26">
      <c r="A1323" s="1">
        <v>1980.07</v>
      </c>
      <c r="B1323" s="11">
        <v>119.8</v>
      </c>
      <c r="C1323" s="4">
        <v>5.9833299999999996</v>
      </c>
      <c r="D1323" s="11">
        <v>14.84</v>
      </c>
      <c r="E1323" s="11">
        <v>82.7</v>
      </c>
      <c r="F1323" s="4">
        <f t="shared" si="284"/>
        <v>1980.5416666665672</v>
      </c>
      <c r="G1323" s="22">
        <v>10.25</v>
      </c>
      <c r="H1323" s="4">
        <f t="shared" si="281"/>
        <v>441.39129383313184</v>
      </c>
      <c r="I1323" s="4">
        <f t="shared" si="282"/>
        <v>22.044989733978237</v>
      </c>
      <c r="J1323" s="33">
        <f t="shared" si="285"/>
        <v>99662.828378200269</v>
      </c>
      <c r="K1323" s="4">
        <f t="shared" si="286"/>
        <v>54.676517533252728</v>
      </c>
      <c r="L1323" s="33">
        <f t="shared" si="283"/>
        <v>12345.545685580068</v>
      </c>
      <c r="M1323" s="15">
        <f t="shared" si="275"/>
        <v>8.8808655272958408</v>
      </c>
      <c r="N1323" s="6"/>
      <c r="O1323" s="7">
        <f t="shared" si="276"/>
        <v>10.946930734313666</v>
      </c>
      <c r="P1323" s="7"/>
      <c r="Q1323" s="46">
        <f t="shared" si="277"/>
        <v>8.8164511549686464E-2</v>
      </c>
      <c r="R1323" s="22">
        <f t="shared" si="287"/>
        <v>0.95756531230729502</v>
      </c>
      <c r="S1323" s="22">
        <f t="shared" si="288"/>
        <v>8.7017661942996689</v>
      </c>
      <c r="T1323" s="39">
        <f t="shared" si="278"/>
        <v>0.11103166742807868</v>
      </c>
      <c r="U1323" s="39">
        <f t="shared" si="279"/>
        <v>7.1096320450743322E-2</v>
      </c>
      <c r="V1323" s="39">
        <f t="shared" si="280"/>
        <v>3.9935346977335362E-2</v>
      </c>
      <c r="Y1323" s="37"/>
      <c r="Z1323" s="37"/>
    </row>
    <row r="1324" spans="1:26">
      <c r="A1324" s="1">
        <v>1980.08</v>
      </c>
      <c r="B1324" s="11">
        <v>123.5</v>
      </c>
      <c r="C1324" s="4">
        <v>6.0266700000000002</v>
      </c>
      <c r="D1324" s="11">
        <v>14.74</v>
      </c>
      <c r="E1324" s="11">
        <v>83.3</v>
      </c>
      <c r="F1324" s="4">
        <f t="shared" si="284"/>
        <v>1980.6249999999004</v>
      </c>
      <c r="G1324" s="22">
        <v>11.1</v>
      </c>
      <c r="H1324" s="4">
        <f t="shared" si="281"/>
        <v>451.74609843937583</v>
      </c>
      <c r="I1324" s="4">
        <f t="shared" si="282"/>
        <v>22.044734081632658</v>
      </c>
      <c r="J1324" s="33">
        <f t="shared" si="285"/>
        <v>102415.65980870191</v>
      </c>
      <c r="K1324" s="4">
        <f t="shared" si="286"/>
        <v>53.91690276110446</v>
      </c>
      <c r="L1324" s="33">
        <f t="shared" si="283"/>
        <v>12223.537049232926</v>
      </c>
      <c r="M1324" s="15">
        <f t="shared" si="275"/>
        <v>9.071005981618379</v>
      </c>
      <c r="N1324" s="6"/>
      <c r="O1324" s="7">
        <f t="shared" si="276"/>
        <v>11.188545257817427</v>
      </c>
      <c r="P1324" s="7"/>
      <c r="Q1324" s="46">
        <f t="shared" si="277"/>
        <v>7.8083837878666004E-2</v>
      </c>
      <c r="R1324" s="22">
        <f t="shared" si="287"/>
        <v>0.98506715229684649</v>
      </c>
      <c r="S1324" s="22">
        <f t="shared" si="288"/>
        <v>8.2724913881024982</v>
      </c>
      <c r="T1324" s="39">
        <f t="shared" si="278"/>
        <v>9.7969185990176788E-2</v>
      </c>
      <c r="U1324" s="39">
        <f t="shared" si="279"/>
        <v>7.4303867471424034E-2</v>
      </c>
      <c r="V1324" s="39">
        <f t="shared" si="280"/>
        <v>2.3665318518752754E-2</v>
      </c>
      <c r="Y1324" s="37"/>
      <c r="Z1324" s="37"/>
    </row>
    <row r="1325" spans="1:26">
      <c r="A1325" s="1">
        <v>1980.09</v>
      </c>
      <c r="B1325" s="11">
        <v>126.5</v>
      </c>
      <c r="C1325" s="4">
        <v>6.07</v>
      </c>
      <c r="D1325" s="11">
        <v>14.64</v>
      </c>
      <c r="E1325" s="11">
        <v>84</v>
      </c>
      <c r="F1325" s="4">
        <f t="shared" si="284"/>
        <v>1980.7083333332337</v>
      </c>
      <c r="G1325" s="22">
        <v>11.51</v>
      </c>
      <c r="H1325" s="4">
        <f t="shared" si="281"/>
        <v>458.86369047619053</v>
      </c>
      <c r="I1325" s="4">
        <f t="shared" si="282"/>
        <v>22.018202380952385</v>
      </c>
      <c r="J1325" s="33">
        <f t="shared" si="285"/>
        <v>104445.27396937218</v>
      </c>
      <c r="K1325" s="4">
        <f t="shared" si="286"/>
        <v>53.104857142857156</v>
      </c>
      <c r="L1325" s="33">
        <f t="shared" si="283"/>
        <v>12087.579532898095</v>
      </c>
      <c r="M1325" s="15">
        <f t="shared" si="275"/>
        <v>9.1960401317432368</v>
      </c>
      <c r="N1325" s="6"/>
      <c r="O1325" s="7">
        <f t="shared" si="276"/>
        <v>11.349812726304929</v>
      </c>
      <c r="P1325" s="7"/>
      <c r="Q1325" s="46">
        <f t="shared" si="277"/>
        <v>7.2835959625503183E-2</v>
      </c>
      <c r="R1325" s="22">
        <f t="shared" si="287"/>
        <v>0.99557219879022962</v>
      </c>
      <c r="S1325" s="22">
        <f t="shared" si="288"/>
        <v>8.0810515379609953</v>
      </c>
      <c r="T1325" s="39">
        <f t="shared" si="278"/>
        <v>9.0057723227128017E-2</v>
      </c>
      <c r="U1325" s="39">
        <f t="shared" si="279"/>
        <v>7.5720136129266313E-2</v>
      </c>
      <c r="V1325" s="39">
        <f t="shared" si="280"/>
        <v>1.4337587097861704E-2</v>
      </c>
      <c r="Y1325" s="37"/>
      <c r="Z1325" s="37"/>
    </row>
    <row r="1326" spans="1:26">
      <c r="A1326" s="1">
        <v>1980.1</v>
      </c>
      <c r="B1326" s="11">
        <v>130.19999999999999</v>
      </c>
      <c r="C1326" s="4">
        <v>6.1</v>
      </c>
      <c r="D1326" s="11">
        <v>14.7</v>
      </c>
      <c r="E1326" s="11">
        <v>84.8</v>
      </c>
      <c r="F1326" s="4">
        <f t="shared" si="284"/>
        <v>1980.7916666665669</v>
      </c>
      <c r="G1326" s="22">
        <v>11.75</v>
      </c>
      <c r="H1326" s="4">
        <f t="shared" si="281"/>
        <v>467.8294811320755</v>
      </c>
      <c r="I1326" s="4">
        <f t="shared" si="282"/>
        <v>21.918278301886794</v>
      </c>
      <c r="J1326" s="33">
        <f t="shared" si="285"/>
        <v>106901.79035971379</v>
      </c>
      <c r="K1326" s="4">
        <f t="shared" si="286"/>
        <v>52.819457547169812</v>
      </c>
      <c r="L1326" s="33">
        <f t="shared" si="283"/>
        <v>12069.556976096717</v>
      </c>
      <c r="M1326" s="15">
        <f t="shared" si="275"/>
        <v>9.3578410467571072</v>
      </c>
      <c r="N1326" s="6"/>
      <c r="O1326" s="7">
        <f t="shared" si="276"/>
        <v>11.556163110889692</v>
      </c>
      <c r="P1326" s="7"/>
      <c r="Q1326" s="46">
        <f t="shared" si="277"/>
        <v>6.9029592685767832E-2</v>
      </c>
      <c r="R1326" s="22">
        <f t="shared" si="287"/>
        <v>0.9574436158599442</v>
      </c>
      <c r="S1326" s="22">
        <f t="shared" si="288"/>
        <v>7.9693714722587217</v>
      </c>
      <c r="T1326" s="39">
        <f t="shared" si="278"/>
        <v>8.4332377145880599E-2</v>
      </c>
      <c r="U1326" s="39">
        <f t="shared" si="279"/>
        <v>7.8563898778369445E-2</v>
      </c>
      <c r="V1326" s="39">
        <f t="shared" si="280"/>
        <v>5.7684783675111539E-3</v>
      </c>
      <c r="Y1326" s="37"/>
      <c r="Z1326" s="37"/>
    </row>
    <row r="1327" spans="1:26">
      <c r="A1327" s="1">
        <v>1980.11</v>
      </c>
      <c r="B1327" s="11">
        <v>135.69999999999999</v>
      </c>
      <c r="C1327" s="4">
        <v>6.13</v>
      </c>
      <c r="D1327" s="11">
        <v>14.76</v>
      </c>
      <c r="E1327" s="11">
        <v>85.5</v>
      </c>
      <c r="F1327" s="4">
        <f t="shared" si="284"/>
        <v>1980.8749999999002</v>
      </c>
      <c r="G1327" s="22">
        <v>12.68</v>
      </c>
      <c r="H1327" s="4">
        <f t="shared" si="281"/>
        <v>483.59988304093571</v>
      </c>
      <c r="I1327" s="4">
        <f t="shared" si="282"/>
        <v>21.845742690058483</v>
      </c>
      <c r="J1327" s="33">
        <f t="shared" si="285"/>
        <v>110921.41009660518</v>
      </c>
      <c r="K1327" s="4">
        <f t="shared" si="286"/>
        <v>52.600842105263162</v>
      </c>
      <c r="L1327" s="33">
        <f t="shared" si="283"/>
        <v>12064.849027456834</v>
      </c>
      <c r="M1327" s="15">
        <f t="shared" si="275"/>
        <v>9.6540436632333861</v>
      </c>
      <c r="N1327" s="6"/>
      <c r="O1327" s="7">
        <f t="shared" si="276"/>
        <v>11.927567744896841</v>
      </c>
      <c r="P1327" s="7"/>
      <c r="Q1327" s="46">
        <f t="shared" si="277"/>
        <v>5.6791837574995688E-2</v>
      </c>
      <c r="R1327" s="22">
        <f t="shared" si="287"/>
        <v>1.0016172099037945</v>
      </c>
      <c r="S1327" s="22">
        <f t="shared" si="288"/>
        <v>7.567754169677011</v>
      </c>
      <c r="T1327" s="39">
        <f t="shared" si="278"/>
        <v>8.3277664823952602E-2</v>
      </c>
      <c r="U1327" s="39">
        <f t="shared" si="279"/>
        <v>8.7060991725470327E-2</v>
      </c>
      <c r="V1327" s="39">
        <f t="shared" si="280"/>
        <v>-3.7833269015177251E-3</v>
      </c>
      <c r="Y1327" s="37"/>
      <c r="Z1327" s="37"/>
    </row>
    <row r="1328" spans="1:26">
      <c r="A1328" s="1">
        <v>1980.12</v>
      </c>
      <c r="B1328" s="11">
        <v>133.5</v>
      </c>
      <c r="C1328" s="4">
        <v>6.16</v>
      </c>
      <c r="D1328" s="11">
        <v>14.82</v>
      </c>
      <c r="E1328" s="11">
        <v>86.3</v>
      </c>
      <c r="F1328" s="4">
        <f t="shared" si="284"/>
        <v>1980.9583333332334</v>
      </c>
      <c r="G1328" s="22">
        <v>12.84</v>
      </c>
      <c r="H1328" s="4">
        <f t="shared" si="281"/>
        <v>471.34936268829671</v>
      </c>
      <c r="I1328" s="4">
        <f t="shared" si="282"/>
        <v>21.74915411355736</v>
      </c>
      <c r="J1328" s="33">
        <f t="shared" si="285"/>
        <v>108527.26610351507</v>
      </c>
      <c r="K1328" s="4">
        <f t="shared" si="286"/>
        <v>52.325075318655855</v>
      </c>
      <c r="L1328" s="33">
        <f t="shared" si="283"/>
        <v>12047.74594497448</v>
      </c>
      <c r="M1328" s="15">
        <f t="shared" si="275"/>
        <v>9.3899020849217401</v>
      </c>
      <c r="N1328" s="6"/>
      <c r="O1328" s="7">
        <f t="shared" si="276"/>
        <v>11.608006971345489</v>
      </c>
      <c r="P1328" s="7"/>
      <c r="Q1328" s="46">
        <f t="shared" si="277"/>
        <v>5.8567531084092489E-2</v>
      </c>
      <c r="R1328" s="22">
        <f t="shared" si="287"/>
        <v>1.0259640818205924</v>
      </c>
      <c r="S1328" s="22">
        <f t="shared" si="288"/>
        <v>7.5097263710922251</v>
      </c>
      <c r="T1328" s="39">
        <f t="shared" si="278"/>
        <v>9.0525660954746234E-2</v>
      </c>
      <c r="U1328" s="39">
        <f t="shared" si="279"/>
        <v>9.091647924203361E-2</v>
      </c>
      <c r="V1328" s="39">
        <f t="shared" si="280"/>
        <v>-3.9081828728737555E-4</v>
      </c>
      <c r="Y1328" s="37"/>
      <c r="Z1328" s="37"/>
    </row>
    <row r="1329" spans="1:26">
      <c r="A1329" s="1">
        <v>1981.01</v>
      </c>
      <c r="B1329" s="11">
        <v>133</v>
      </c>
      <c r="C1329" s="4">
        <v>6.2</v>
      </c>
      <c r="D1329" s="11">
        <v>14.74</v>
      </c>
      <c r="E1329" s="11">
        <v>87</v>
      </c>
      <c r="F1329" s="4">
        <f t="shared" si="284"/>
        <v>1981.0416666665667</v>
      </c>
      <c r="G1329" s="22">
        <v>12.57</v>
      </c>
      <c r="H1329" s="4">
        <f t="shared" si="281"/>
        <v>465.80574712643687</v>
      </c>
      <c r="I1329" s="4">
        <f t="shared" si="282"/>
        <v>21.714252873563222</v>
      </c>
      <c r="J1329" s="33">
        <f t="shared" si="285"/>
        <v>107667.49817265612</v>
      </c>
      <c r="K1329" s="4">
        <f t="shared" si="286"/>
        <v>51.623885057471277</v>
      </c>
      <c r="L1329" s="33">
        <f t="shared" si="283"/>
        <v>11932.473105751515</v>
      </c>
      <c r="M1329" s="15">
        <f t="shared" si="275"/>
        <v>9.2594045308779496</v>
      </c>
      <c r="N1329" s="6"/>
      <c r="O1329" s="7">
        <f t="shared" si="276"/>
        <v>11.454209284131183</v>
      </c>
      <c r="P1329" s="7"/>
      <c r="Q1329" s="46">
        <f t="shared" si="277"/>
        <v>6.3641666217788925E-2</v>
      </c>
      <c r="R1329" s="22">
        <f t="shared" si="287"/>
        <v>0.97626896793785978</v>
      </c>
      <c r="S1329" s="22">
        <f t="shared" si="288"/>
        <v>7.6427176053549823</v>
      </c>
      <c r="T1329" s="39">
        <f t="shared" si="278"/>
        <v>8.9993765283575167E-2</v>
      </c>
      <c r="U1329" s="39">
        <f t="shared" si="279"/>
        <v>8.9011131540330801E-2</v>
      </c>
      <c r="V1329" s="39">
        <f t="shared" si="280"/>
        <v>9.8263374324436548E-4</v>
      </c>
      <c r="Y1329" s="37"/>
      <c r="Z1329" s="37"/>
    </row>
    <row r="1330" spans="1:26">
      <c r="A1330" s="1">
        <v>1981.02</v>
      </c>
      <c r="B1330" s="11">
        <v>128.4</v>
      </c>
      <c r="C1330" s="4">
        <v>6.24</v>
      </c>
      <c r="D1330" s="11">
        <v>14.66</v>
      </c>
      <c r="E1330" s="11">
        <v>87.9</v>
      </c>
      <c r="F1330" s="4">
        <f t="shared" si="284"/>
        <v>1981.1249999999</v>
      </c>
      <c r="G1330" s="22">
        <v>13.19</v>
      </c>
      <c r="H1330" s="4">
        <f t="shared" si="281"/>
        <v>445.09078498293525</v>
      </c>
      <c r="I1330" s="4">
        <f t="shared" si="282"/>
        <v>21.630580204778159</v>
      </c>
      <c r="J1330" s="33">
        <f t="shared" si="285"/>
        <v>103296.03584083401</v>
      </c>
      <c r="K1330" s="4">
        <f t="shared" si="286"/>
        <v>50.817997724687153</v>
      </c>
      <c r="L1330" s="33">
        <f t="shared" si="283"/>
        <v>11793.768578088991</v>
      </c>
      <c r="M1330" s="15">
        <f t="shared" si="275"/>
        <v>8.8298993538313049</v>
      </c>
      <c r="N1330" s="6"/>
      <c r="O1330" s="7">
        <f t="shared" si="276"/>
        <v>10.932069150005745</v>
      </c>
      <c r="P1330" s="7"/>
      <c r="Q1330" s="46">
        <f t="shared" si="277"/>
        <v>6.3536793244894613E-2</v>
      </c>
      <c r="R1330" s="22">
        <f t="shared" si="287"/>
        <v>1.0148642333079452</v>
      </c>
      <c r="S1330" s="22">
        <f t="shared" si="288"/>
        <v>7.3849519739178211</v>
      </c>
      <c r="T1330" s="39">
        <f t="shared" si="278"/>
        <v>0.10644224411334346</v>
      </c>
      <c r="U1330" s="39">
        <f t="shared" si="279"/>
        <v>9.5104882039439342E-2</v>
      </c>
      <c r="V1330" s="39">
        <f t="shared" si="280"/>
        <v>1.1337362073904123E-2</v>
      </c>
      <c r="Y1330" s="37"/>
      <c r="Z1330" s="37"/>
    </row>
    <row r="1331" spans="1:26">
      <c r="A1331" s="1">
        <v>1981.03</v>
      </c>
      <c r="B1331" s="11">
        <v>133.19999999999999</v>
      </c>
      <c r="C1331" s="4">
        <v>6.28</v>
      </c>
      <c r="D1331" s="11">
        <v>14.58</v>
      </c>
      <c r="E1331" s="11">
        <v>88.5</v>
      </c>
      <c r="F1331" s="4">
        <f t="shared" si="284"/>
        <v>1981.2083333332332</v>
      </c>
      <c r="G1331" s="22">
        <v>13.12</v>
      </c>
      <c r="H1331" s="4">
        <f t="shared" si="281"/>
        <v>458.59932203389832</v>
      </c>
      <c r="I1331" s="4">
        <f t="shared" si="282"/>
        <v>21.621649717514128</v>
      </c>
      <c r="J1331" s="33">
        <f t="shared" si="285"/>
        <v>106849.23803256366</v>
      </c>
      <c r="K1331" s="4">
        <f t="shared" si="286"/>
        <v>50.198033898305091</v>
      </c>
      <c r="L1331" s="33">
        <f t="shared" si="283"/>
        <v>11695.659838699537</v>
      </c>
      <c r="M1331" s="15">
        <f t="shared" si="275"/>
        <v>9.0810968838546238</v>
      </c>
      <c r="N1331" s="6"/>
      <c r="O1331" s="7">
        <f t="shared" si="276"/>
        <v>11.251403769600724</v>
      </c>
      <c r="P1331" s="7"/>
      <c r="Q1331" s="46">
        <f t="shared" si="277"/>
        <v>6.1569473498460286E-2</v>
      </c>
      <c r="R1331" s="22">
        <f t="shared" si="287"/>
        <v>0.98062124254747773</v>
      </c>
      <c r="S1331" s="22">
        <f t="shared" si="288"/>
        <v>7.4439119374462681</v>
      </c>
      <c r="T1331" s="39">
        <f t="shared" si="278"/>
        <v>0.10585474086018953</v>
      </c>
      <c r="U1331" s="39">
        <f t="shared" si="279"/>
        <v>9.2847830304423562E-2</v>
      </c>
      <c r="V1331" s="39">
        <f t="shared" si="280"/>
        <v>1.3006910555765971E-2</v>
      </c>
      <c r="Y1331" s="37"/>
      <c r="Z1331" s="37"/>
    </row>
    <row r="1332" spans="1:26">
      <c r="A1332" s="1">
        <v>1981.04</v>
      </c>
      <c r="B1332" s="11">
        <v>134.4</v>
      </c>
      <c r="C1332" s="4">
        <v>6.3166700000000002</v>
      </c>
      <c r="D1332" s="11">
        <v>14.7233</v>
      </c>
      <c r="E1332" s="11">
        <v>89.1</v>
      </c>
      <c r="F1332" s="4">
        <f t="shared" si="284"/>
        <v>1981.2916666665665</v>
      </c>
      <c r="G1332" s="22">
        <v>13.68</v>
      </c>
      <c r="H1332" s="4">
        <f t="shared" si="281"/>
        <v>459.61481481481491</v>
      </c>
      <c r="I1332" s="4">
        <f t="shared" si="282"/>
        <v>21.60145172839507</v>
      </c>
      <c r="J1332" s="33">
        <f t="shared" si="285"/>
        <v>107505.24899946232</v>
      </c>
      <c r="K1332" s="4">
        <f t="shared" si="286"/>
        <v>50.350050617283969</v>
      </c>
      <c r="L1332" s="33">
        <f t="shared" si="283"/>
        <v>11777.024052037083</v>
      </c>
      <c r="M1332" s="15">
        <f t="shared" si="275"/>
        <v>9.0855612307887412</v>
      </c>
      <c r="N1332" s="6"/>
      <c r="O1332" s="7">
        <f t="shared" si="276"/>
        <v>11.265311096462016</v>
      </c>
      <c r="P1332" s="7"/>
      <c r="Q1332" s="46">
        <f t="shared" si="277"/>
        <v>5.637666153137548E-2</v>
      </c>
      <c r="R1332" s="22">
        <f t="shared" si="287"/>
        <v>0.98903129537480927</v>
      </c>
      <c r="S1332" s="22">
        <f t="shared" si="288"/>
        <v>7.2505022262161809</v>
      </c>
      <c r="T1332" s="39">
        <f t="shared" si="278"/>
        <v>0.10748598556547928</v>
      </c>
      <c r="U1332" s="39">
        <f t="shared" si="279"/>
        <v>9.6823295677372689E-2</v>
      </c>
      <c r="V1332" s="39">
        <f t="shared" si="280"/>
        <v>1.0662689888106591E-2</v>
      </c>
      <c r="Y1332" s="37"/>
      <c r="Z1332" s="37"/>
    </row>
    <row r="1333" spans="1:26">
      <c r="A1333" s="1">
        <v>1981.05</v>
      </c>
      <c r="B1333" s="11">
        <v>131.69999999999999</v>
      </c>
      <c r="C1333" s="4">
        <v>6.3533299999999997</v>
      </c>
      <c r="D1333" s="11">
        <v>14.8667</v>
      </c>
      <c r="E1333" s="11">
        <v>89.8</v>
      </c>
      <c r="F1333" s="4">
        <f t="shared" si="284"/>
        <v>1981.3749999998997</v>
      </c>
      <c r="G1333" s="22">
        <v>14.1</v>
      </c>
      <c r="H1333" s="4">
        <f t="shared" si="281"/>
        <v>446.87071269487757</v>
      </c>
      <c r="I1333" s="4">
        <f t="shared" si="282"/>
        <v>21.557457138084636</v>
      </c>
      <c r="J1333" s="33">
        <f t="shared" si="285"/>
        <v>104944.5622737732</v>
      </c>
      <c r="K1333" s="4">
        <f t="shared" si="286"/>
        <v>50.4441368596882</v>
      </c>
      <c r="L1333" s="33">
        <f t="shared" si="283"/>
        <v>11846.46411507596</v>
      </c>
      <c r="M1333" s="15">
        <f t="shared" si="275"/>
        <v>8.8184834665480647</v>
      </c>
      <c r="N1333" s="6"/>
      <c r="O1333" s="7">
        <f t="shared" si="276"/>
        <v>10.943243788709788</v>
      </c>
      <c r="P1333" s="7"/>
      <c r="Q1333" s="46">
        <f t="shared" si="277"/>
        <v>5.5818882846930179E-2</v>
      </c>
      <c r="R1333" s="22">
        <f t="shared" si="287"/>
        <v>1.046130210601641</v>
      </c>
      <c r="S1333" s="22">
        <f t="shared" si="288"/>
        <v>7.1150751509365948</v>
      </c>
      <c r="T1333" s="39">
        <f t="shared" si="278"/>
        <v>0.10963271450133116</v>
      </c>
      <c r="U1333" s="39">
        <f t="shared" si="279"/>
        <v>9.9079237728755709E-2</v>
      </c>
      <c r="V1333" s="39">
        <f t="shared" si="280"/>
        <v>1.0553476772575454E-2</v>
      </c>
      <c r="Y1333" s="37"/>
      <c r="Z1333" s="37"/>
    </row>
    <row r="1334" spans="1:26">
      <c r="A1334" s="1">
        <v>1981.06</v>
      </c>
      <c r="B1334" s="11">
        <v>132.30000000000001</v>
      </c>
      <c r="C1334" s="4">
        <v>6.39</v>
      </c>
      <c r="D1334" s="11">
        <v>15.01</v>
      </c>
      <c r="E1334" s="11">
        <v>90.6</v>
      </c>
      <c r="F1334" s="4">
        <f t="shared" si="284"/>
        <v>1981.458333333233</v>
      </c>
      <c r="G1334" s="22">
        <v>13.47</v>
      </c>
      <c r="H1334" s="4">
        <f t="shared" si="281"/>
        <v>444.94271523178827</v>
      </c>
      <c r="I1334" s="4">
        <f t="shared" si="282"/>
        <v>21.49043046357616</v>
      </c>
      <c r="J1334" s="33">
        <f t="shared" si="285"/>
        <v>104912.35863057071</v>
      </c>
      <c r="K1334" s="4">
        <f t="shared" si="286"/>
        <v>50.480651214128045</v>
      </c>
      <c r="L1334" s="33">
        <f t="shared" si="283"/>
        <v>11902.755125055677</v>
      </c>
      <c r="M1334" s="15">
        <f t="shared" si="275"/>
        <v>8.7653407443049272</v>
      </c>
      <c r="N1334" s="6"/>
      <c r="O1334" s="7">
        <f t="shared" si="276"/>
        <v>10.88626009101193</v>
      </c>
      <c r="P1334" s="7"/>
      <c r="Q1334" s="46">
        <f t="shared" si="277"/>
        <v>6.2963789588328767E-2</v>
      </c>
      <c r="R1334" s="22">
        <f t="shared" si="287"/>
        <v>0.96838210101872668</v>
      </c>
      <c r="S1334" s="22">
        <f t="shared" si="288"/>
        <v>7.3775706063510276</v>
      </c>
      <c r="T1334" s="39">
        <f t="shared" si="278"/>
        <v>0.10972456257581187</v>
      </c>
      <c r="U1334" s="39">
        <f t="shared" si="279"/>
        <v>9.3964005375105408E-2</v>
      </c>
      <c r="V1334" s="39">
        <f t="shared" si="280"/>
        <v>1.576055720070646E-2</v>
      </c>
      <c r="Y1334" s="37"/>
      <c r="Z1334" s="37"/>
    </row>
    <row r="1335" spans="1:26">
      <c r="A1335" s="1">
        <v>1981.07</v>
      </c>
      <c r="B1335" s="11">
        <v>129.1</v>
      </c>
      <c r="C1335" s="4">
        <v>6.4333299999999998</v>
      </c>
      <c r="D1335" s="11">
        <v>15.0967</v>
      </c>
      <c r="E1335" s="11">
        <v>91.6</v>
      </c>
      <c r="F1335" s="4">
        <f t="shared" si="284"/>
        <v>1981.5416666665662</v>
      </c>
      <c r="G1335" s="22">
        <v>14.28</v>
      </c>
      <c r="H1335" s="4">
        <f t="shared" si="281"/>
        <v>429.44072052401754</v>
      </c>
      <c r="I1335" s="4">
        <f t="shared" si="282"/>
        <v>21.399952521834063</v>
      </c>
      <c r="J1335" s="33">
        <f t="shared" si="285"/>
        <v>101677.65562754757</v>
      </c>
      <c r="K1335" s="4">
        <f t="shared" si="286"/>
        <v>50.21795294759827</v>
      </c>
      <c r="L1335" s="33">
        <f t="shared" si="283"/>
        <v>11889.985001645218</v>
      </c>
      <c r="M1335" s="15">
        <f t="shared" si="275"/>
        <v>8.4453194678755086</v>
      </c>
      <c r="N1335" s="6"/>
      <c r="O1335" s="7">
        <f t="shared" si="276"/>
        <v>10.498717805693907</v>
      </c>
      <c r="P1335" s="7"/>
      <c r="Q1335" s="46">
        <f t="shared" si="277"/>
        <v>6.0110156642069063E-2</v>
      </c>
      <c r="R1335" s="22">
        <f t="shared" si="287"/>
        <v>0.97785626317232477</v>
      </c>
      <c r="S1335" s="22">
        <f t="shared" si="288"/>
        <v>7.0663127027490633</v>
      </c>
      <c r="T1335" s="39">
        <f t="shared" si="278"/>
        <v>0.11390857539913224</v>
      </c>
      <c r="U1335" s="39">
        <f t="shared" si="279"/>
        <v>9.9357671032505923E-2</v>
      </c>
      <c r="V1335" s="39">
        <f t="shared" si="280"/>
        <v>1.4550904366626316E-2</v>
      </c>
      <c r="Y1335" s="37"/>
      <c r="Z1335" s="37"/>
    </row>
    <row r="1336" spans="1:26">
      <c r="A1336" s="1">
        <v>1981.08</v>
      </c>
      <c r="B1336" s="11">
        <v>129.6</v>
      </c>
      <c r="C1336" s="4">
        <v>6.4766700000000004</v>
      </c>
      <c r="D1336" s="11">
        <v>15.183299999999999</v>
      </c>
      <c r="E1336" s="11">
        <v>92.3</v>
      </c>
      <c r="F1336" s="4">
        <f t="shared" si="284"/>
        <v>1981.6249999998995</v>
      </c>
      <c r="G1336" s="22">
        <v>14.94</v>
      </c>
      <c r="H1336" s="4">
        <f t="shared" si="281"/>
        <v>427.83445287107264</v>
      </c>
      <c r="I1336" s="4">
        <f t="shared" si="282"/>
        <v>21.380729674972919</v>
      </c>
      <c r="J1336" s="33">
        <f t="shared" si="285"/>
        <v>101719.19883083197</v>
      </c>
      <c r="K1336" s="4">
        <f t="shared" si="286"/>
        <v>50.122984940411705</v>
      </c>
      <c r="L1336" s="33">
        <f t="shared" si="283"/>
        <v>11916.922157470455</v>
      </c>
      <c r="M1336" s="15">
        <f t="shared" si="275"/>
        <v>8.3998063165664405</v>
      </c>
      <c r="N1336" s="6"/>
      <c r="O1336" s="7">
        <f t="shared" si="276"/>
        <v>10.45210580048016</v>
      </c>
      <c r="P1336" s="7"/>
      <c r="Q1336" s="46">
        <f t="shared" si="277"/>
        <v>5.4711363406107688E-2</v>
      </c>
      <c r="R1336" s="22">
        <f t="shared" si="287"/>
        <v>0.99312741007799621</v>
      </c>
      <c r="S1336" s="22">
        <f t="shared" si="288"/>
        <v>6.857434161070719</v>
      </c>
      <c r="T1336" s="39">
        <f t="shared" si="278"/>
        <v>0.11648523649205966</v>
      </c>
      <c r="U1336" s="39">
        <f t="shared" si="279"/>
        <v>0.10584521303159589</v>
      </c>
      <c r="V1336" s="39">
        <f t="shared" si="280"/>
        <v>1.0640023460463777E-2</v>
      </c>
      <c r="Y1336" s="37"/>
      <c r="Z1336" s="37"/>
    </row>
    <row r="1337" spans="1:26">
      <c r="A1337" s="1">
        <v>1981.09</v>
      </c>
      <c r="B1337" s="11">
        <v>118.3</v>
      </c>
      <c r="C1337" s="4">
        <v>6.52</v>
      </c>
      <c r="D1337" s="11">
        <v>15.27</v>
      </c>
      <c r="E1337" s="11">
        <v>93.2</v>
      </c>
      <c r="F1337" s="4">
        <f t="shared" si="284"/>
        <v>1981.7083333332328</v>
      </c>
      <c r="G1337" s="22">
        <v>15.32</v>
      </c>
      <c r="H1337" s="4">
        <f t="shared" si="281"/>
        <v>386.75976394849789</v>
      </c>
      <c r="I1337" s="4">
        <f t="shared" si="282"/>
        <v>21.315922746781119</v>
      </c>
      <c r="J1337" s="33">
        <f t="shared" si="285"/>
        <v>92375.870181336737</v>
      </c>
      <c r="K1337" s="4">
        <f t="shared" si="286"/>
        <v>49.922414163090131</v>
      </c>
      <c r="L1337" s="33">
        <f t="shared" si="283"/>
        <v>11923.749261783702</v>
      </c>
      <c r="M1337" s="15">
        <f t="shared" si="275"/>
        <v>7.5811630519231574</v>
      </c>
      <c r="N1337" s="6"/>
      <c r="O1337" s="7">
        <f t="shared" si="276"/>
        <v>9.4463927318347025</v>
      </c>
      <c r="P1337" s="7"/>
      <c r="Q1337" s="46">
        <f t="shared" si="277"/>
        <v>6.4820290137253073E-2</v>
      </c>
      <c r="R1337" s="22">
        <f t="shared" si="287"/>
        <v>1.0214663553165861</v>
      </c>
      <c r="S1337" s="22">
        <f t="shared" si="288"/>
        <v>6.7445410723131651</v>
      </c>
      <c r="T1337" s="39">
        <f t="shared" si="278"/>
        <v>0.12645967903323441</v>
      </c>
      <c r="U1337" s="39">
        <f t="shared" si="279"/>
        <v>0.10981760545027131</v>
      </c>
      <c r="V1337" s="39">
        <f t="shared" si="280"/>
        <v>1.6642073582963102E-2</v>
      </c>
      <c r="Y1337" s="37"/>
      <c r="Z1337" s="37"/>
    </row>
    <row r="1338" spans="1:26">
      <c r="A1338" s="1">
        <v>1981.1</v>
      </c>
      <c r="B1338" s="11">
        <v>119.8</v>
      </c>
      <c r="C1338" s="4">
        <v>6.5566700000000004</v>
      </c>
      <c r="D1338" s="11">
        <v>15.3</v>
      </c>
      <c r="E1338" s="11">
        <v>93.4</v>
      </c>
      <c r="F1338" s="4">
        <f t="shared" si="284"/>
        <v>1981.791666666566</v>
      </c>
      <c r="G1338" s="22">
        <v>15.15</v>
      </c>
      <c r="H1338" s="4">
        <f t="shared" si="281"/>
        <v>390.82505353319061</v>
      </c>
      <c r="I1338" s="4">
        <f t="shared" si="282"/>
        <v>21.389907376873666</v>
      </c>
      <c r="J1338" s="33">
        <f t="shared" si="285"/>
        <v>93772.587184668693</v>
      </c>
      <c r="K1338" s="4">
        <f t="shared" si="286"/>
        <v>49.913383297644543</v>
      </c>
      <c r="L1338" s="33">
        <f t="shared" si="283"/>
        <v>11975.96480739091</v>
      </c>
      <c r="M1338" s="15">
        <f t="shared" si="275"/>
        <v>7.6491417133192137</v>
      </c>
      <c r="N1338" s="6"/>
      <c r="O1338" s="7">
        <f t="shared" si="276"/>
        <v>9.543753400017172</v>
      </c>
      <c r="P1338" s="7"/>
      <c r="Q1338" s="46">
        <f t="shared" si="277"/>
        <v>6.5314973550943983E-2</v>
      </c>
      <c r="R1338" s="22">
        <f t="shared" si="287"/>
        <v>1.108970876178851</v>
      </c>
      <c r="S1338" s="22">
        <f t="shared" si="288"/>
        <v>6.8745694923707426</v>
      </c>
      <c r="T1338" s="39">
        <f t="shared" si="278"/>
        <v>0.12481013401317043</v>
      </c>
      <c r="U1338" s="39">
        <f t="shared" si="279"/>
        <v>0.10916093562324169</v>
      </c>
      <c r="V1338" s="39">
        <f t="shared" si="280"/>
        <v>1.5649198389928731E-2</v>
      </c>
      <c r="Y1338" s="37"/>
      <c r="Z1338" s="37"/>
    </row>
    <row r="1339" spans="1:26">
      <c r="A1339" s="1">
        <v>1981.11</v>
      </c>
      <c r="B1339" s="11">
        <v>122.9</v>
      </c>
      <c r="C1339" s="4">
        <v>6.5933299999999999</v>
      </c>
      <c r="D1339" s="11">
        <v>15.33</v>
      </c>
      <c r="E1339" s="11">
        <v>93.7</v>
      </c>
      <c r="F1339" s="4">
        <f t="shared" si="284"/>
        <v>1981.8749999998993</v>
      </c>
      <c r="G1339" s="22">
        <v>13.39</v>
      </c>
      <c r="H1339" s="4">
        <f t="shared" si="281"/>
        <v>399.65453575240133</v>
      </c>
      <c r="I1339" s="4">
        <f t="shared" si="282"/>
        <v>21.440636616862331</v>
      </c>
      <c r="J1339" s="33">
        <f t="shared" si="285"/>
        <v>96319.784997946379</v>
      </c>
      <c r="K1339" s="4">
        <f t="shared" si="286"/>
        <v>49.851131270010676</v>
      </c>
      <c r="L1339" s="33">
        <f t="shared" si="283"/>
        <v>12014.502066871586</v>
      </c>
      <c r="M1339" s="15">
        <f t="shared" si="275"/>
        <v>7.8107525657161103</v>
      </c>
      <c r="N1339" s="6"/>
      <c r="O1339" s="7">
        <f t="shared" si="276"/>
        <v>9.7571778791498858</v>
      </c>
      <c r="P1339" s="7"/>
      <c r="Q1339" s="46">
        <f t="shared" si="277"/>
        <v>8.0558333298078461E-2</v>
      </c>
      <c r="R1339" s="22">
        <f t="shared" si="287"/>
        <v>0.99332349567742073</v>
      </c>
      <c r="S1339" s="22">
        <f t="shared" si="288"/>
        <v>7.5992885037230895</v>
      </c>
      <c r="T1339" s="39">
        <f t="shared" si="278"/>
        <v>0.12149055866632885</v>
      </c>
      <c r="U1339" s="39">
        <f t="shared" si="279"/>
        <v>9.9305884179993642E-2</v>
      </c>
      <c r="V1339" s="39">
        <f t="shared" si="280"/>
        <v>2.218467448633521E-2</v>
      </c>
      <c r="Y1339" s="37"/>
      <c r="Z1339" s="37"/>
    </row>
    <row r="1340" spans="1:26">
      <c r="A1340" s="1">
        <v>1981.12</v>
      </c>
      <c r="B1340" s="11">
        <v>123.8</v>
      </c>
      <c r="C1340" s="4">
        <v>6.63</v>
      </c>
      <c r="D1340" s="11">
        <v>15.36</v>
      </c>
      <c r="E1340" s="11">
        <v>94</v>
      </c>
      <c r="F1340" s="4">
        <f t="shared" si="284"/>
        <v>1981.9583333332325</v>
      </c>
      <c r="G1340" s="22">
        <v>13.72</v>
      </c>
      <c r="H1340" s="4">
        <f t="shared" si="281"/>
        <v>401.2963829787235</v>
      </c>
      <c r="I1340" s="4">
        <f t="shared" si="282"/>
        <v>21.49107446808511</v>
      </c>
      <c r="J1340" s="33">
        <f t="shared" si="285"/>
        <v>97147.108719490236</v>
      </c>
      <c r="K1340" s="4">
        <f t="shared" si="286"/>
        <v>49.789276595744688</v>
      </c>
      <c r="L1340" s="33">
        <f t="shared" si="283"/>
        <v>12053.146929978755</v>
      </c>
      <c r="M1340" s="15">
        <f t="shared" si="275"/>
        <v>7.8325621371418972</v>
      </c>
      <c r="N1340" s="6"/>
      <c r="O1340" s="7">
        <f t="shared" si="276"/>
        <v>9.7958999615754703</v>
      </c>
      <c r="P1340" s="7"/>
      <c r="Q1340" s="46">
        <f t="shared" si="277"/>
        <v>7.6719176754106083E-2</v>
      </c>
      <c r="R1340" s="22">
        <f t="shared" si="287"/>
        <v>0.96595805643577104</v>
      </c>
      <c r="S1340" s="22">
        <f t="shared" si="288"/>
        <v>7.5244606983459041</v>
      </c>
      <c r="T1340" s="39">
        <f t="shared" si="278"/>
        <v>0.1214932661158048</v>
      </c>
      <c r="U1340" s="39">
        <f t="shared" si="279"/>
        <v>0.103532845627609</v>
      </c>
      <c r="V1340" s="39">
        <f t="shared" si="280"/>
        <v>1.7960420488195794E-2</v>
      </c>
      <c r="Y1340" s="37"/>
      <c r="Z1340" s="37"/>
    </row>
    <row r="1341" spans="1:26">
      <c r="A1341" s="1">
        <v>1982.01</v>
      </c>
      <c r="B1341" s="11">
        <v>117.3</v>
      </c>
      <c r="C1341" s="4">
        <v>6.66</v>
      </c>
      <c r="D1341" s="11">
        <v>15.1767</v>
      </c>
      <c r="E1341" s="11">
        <v>94.3</v>
      </c>
      <c r="F1341" s="4">
        <f t="shared" si="284"/>
        <v>1982.0416666665658</v>
      </c>
      <c r="G1341" s="22">
        <v>14.59</v>
      </c>
      <c r="H1341" s="4">
        <f t="shared" si="281"/>
        <v>379.01707317073175</v>
      </c>
      <c r="I1341" s="4">
        <f t="shared" si="282"/>
        <v>21.519639448568402</v>
      </c>
      <c r="J1341" s="33">
        <f t="shared" si="285"/>
        <v>92187.790900790875</v>
      </c>
      <c r="K1341" s="4">
        <f t="shared" si="286"/>
        <v>49.038605408271479</v>
      </c>
      <c r="L1341" s="33">
        <f t="shared" si="283"/>
        <v>11927.591186394142</v>
      </c>
      <c r="M1341" s="15">
        <f t="shared" si="275"/>
        <v>7.3886599733759946</v>
      </c>
      <c r="N1341" s="6"/>
      <c r="O1341" s="7">
        <f t="shared" si="276"/>
        <v>9.2538268070569849</v>
      </c>
      <c r="P1341" s="7"/>
      <c r="Q1341" s="46">
        <f t="shared" si="277"/>
        <v>7.6035749513202217E-2</v>
      </c>
      <c r="R1341" s="22">
        <f t="shared" si="287"/>
        <v>1.0205727472457031</v>
      </c>
      <c r="S1341" s="22">
        <f t="shared" si="288"/>
        <v>7.2451904835497993</v>
      </c>
      <c r="T1341" s="39">
        <f t="shared" si="278"/>
        <v>0.13525435079719372</v>
      </c>
      <c r="U1341" s="39">
        <f t="shared" si="279"/>
        <v>0.10867673297263303</v>
      </c>
      <c r="V1341" s="39">
        <f t="shared" si="280"/>
        <v>2.6577617824560695E-2</v>
      </c>
      <c r="Y1341" s="37"/>
      <c r="Z1341" s="37"/>
    </row>
    <row r="1342" spans="1:26">
      <c r="A1342" s="1">
        <v>1982.02</v>
      </c>
      <c r="B1342" s="11">
        <v>114.5</v>
      </c>
      <c r="C1342" s="4">
        <v>6.69</v>
      </c>
      <c r="D1342" s="11">
        <v>14.9933</v>
      </c>
      <c r="E1342" s="11">
        <v>94.6</v>
      </c>
      <c r="F1342" s="4">
        <f t="shared" si="284"/>
        <v>1982.124999999899</v>
      </c>
      <c r="G1342" s="22">
        <v>14.43</v>
      </c>
      <c r="H1342" s="4">
        <f t="shared" si="281"/>
        <v>368.79651162790708</v>
      </c>
      <c r="I1342" s="4">
        <f t="shared" si="282"/>
        <v>21.548023255813959</v>
      </c>
      <c r="J1342" s="33">
        <f t="shared" si="285"/>
        <v>90138.61601257672</v>
      </c>
      <c r="K1342" s="4">
        <f t="shared" si="286"/>
        <v>48.292373255813963</v>
      </c>
      <c r="L1342" s="33">
        <f t="shared" si="283"/>
        <v>11803.277829356912</v>
      </c>
      <c r="M1342" s="15">
        <f t="shared" si="275"/>
        <v>7.181823450546732</v>
      </c>
      <c r="N1342" s="6"/>
      <c r="O1342" s="7">
        <f t="shared" si="276"/>
        <v>9.0088238106911849</v>
      </c>
      <c r="P1342" s="7"/>
      <c r="Q1342" s="46">
        <f t="shared" si="277"/>
        <v>8.135128973041264E-2</v>
      </c>
      <c r="R1342" s="22">
        <f t="shared" si="287"/>
        <v>1.0426643818639756</v>
      </c>
      <c r="S1342" s="22">
        <f t="shared" si="288"/>
        <v>7.3707949795098271</v>
      </c>
      <c r="T1342" s="39">
        <f t="shared" si="278"/>
        <v>0.13671369118165044</v>
      </c>
      <c r="U1342" s="39">
        <f t="shared" si="279"/>
        <v>0.1045971709609399</v>
      </c>
      <c r="V1342" s="39">
        <f t="shared" si="280"/>
        <v>3.2116520220710543E-2</v>
      </c>
      <c r="Y1342" s="37"/>
      <c r="Z1342" s="37"/>
    </row>
    <row r="1343" spans="1:26">
      <c r="A1343" s="1">
        <v>1982.03</v>
      </c>
      <c r="B1343" s="11">
        <v>110.8</v>
      </c>
      <c r="C1343" s="4">
        <v>6.72</v>
      </c>
      <c r="D1343" s="11">
        <v>14.81</v>
      </c>
      <c r="E1343" s="11">
        <v>94.5</v>
      </c>
      <c r="F1343" s="4">
        <f t="shared" si="284"/>
        <v>1982.2083333332323</v>
      </c>
      <c r="G1343" s="22">
        <v>13.86</v>
      </c>
      <c r="H1343" s="4">
        <f t="shared" si="281"/>
        <v>357.2567195767196</v>
      </c>
      <c r="I1343" s="4">
        <f t="shared" si="282"/>
        <v>21.667555555555559</v>
      </c>
      <c r="J1343" s="33">
        <f t="shared" si="285"/>
        <v>87759.461381075962</v>
      </c>
      <c r="K1343" s="4">
        <f t="shared" si="286"/>
        <v>47.752455026455038</v>
      </c>
      <c r="L1343" s="33">
        <f t="shared" si="283"/>
        <v>11730.303457163674</v>
      </c>
      <c r="M1343" s="15">
        <f t="shared" si="275"/>
        <v>6.9506737935360317</v>
      </c>
      <c r="N1343" s="6"/>
      <c r="O1343" s="7">
        <f t="shared" si="276"/>
        <v>8.7341959211512723</v>
      </c>
      <c r="P1343" s="7"/>
      <c r="Q1343" s="46">
        <f t="shared" si="277"/>
        <v>9.1304256301417142E-2</v>
      </c>
      <c r="R1343" s="22">
        <f t="shared" si="287"/>
        <v>1.0110126744031835</v>
      </c>
      <c r="S1343" s="22">
        <f t="shared" si="288"/>
        <v>7.6933979471261855</v>
      </c>
      <c r="T1343" s="39">
        <f t="shared" si="278"/>
        <v>0.13802666879496672</v>
      </c>
      <c r="U1343" s="39">
        <f t="shared" si="279"/>
        <v>9.8458769841764049E-2</v>
      </c>
      <c r="V1343" s="39">
        <f t="shared" si="280"/>
        <v>3.9567898953202674E-2</v>
      </c>
      <c r="Y1343" s="37"/>
      <c r="Z1343" s="37"/>
    </row>
    <row r="1344" spans="1:26">
      <c r="A1344" s="1">
        <v>1982.04</v>
      </c>
      <c r="B1344" s="11">
        <v>116.3</v>
      </c>
      <c r="C1344" s="4">
        <v>6.75</v>
      </c>
      <c r="D1344" s="11">
        <v>14.5967</v>
      </c>
      <c r="E1344" s="11">
        <v>94.9</v>
      </c>
      <c r="F1344" s="4">
        <f t="shared" si="284"/>
        <v>1982.2916666665656</v>
      </c>
      <c r="G1344" s="22">
        <v>13.87</v>
      </c>
      <c r="H1344" s="4">
        <f t="shared" si="281"/>
        <v>373.41001053740786</v>
      </c>
      <c r="I1344" s="4">
        <f t="shared" si="282"/>
        <v>21.67255005268704</v>
      </c>
      <c r="J1344" s="33">
        <f t="shared" si="285"/>
        <v>92171.139700401531</v>
      </c>
      <c r="K1344" s="4">
        <f t="shared" si="286"/>
        <v>46.866327608008433</v>
      </c>
      <c r="L1344" s="33">
        <f t="shared" si="283"/>
        <v>11568.310188003876</v>
      </c>
      <c r="M1344" s="15">
        <f t="shared" si="275"/>
        <v>7.2590726254261462</v>
      </c>
      <c r="N1344" s="6"/>
      <c r="O1344" s="7">
        <f t="shared" si="276"/>
        <v>9.1357622995118177</v>
      </c>
      <c r="P1344" s="7"/>
      <c r="Q1344" s="46">
        <f t="shared" si="277"/>
        <v>8.5288689814834423E-2</v>
      </c>
      <c r="R1344" s="22">
        <f t="shared" si="287"/>
        <v>1.0251220228422484</v>
      </c>
      <c r="S1344" s="22">
        <f t="shared" si="288"/>
        <v>7.7453383328920404</v>
      </c>
      <c r="T1344" s="39">
        <f t="shared" si="278"/>
        <v>0.13259506168701951</v>
      </c>
      <c r="U1344" s="39">
        <f t="shared" si="279"/>
        <v>9.8706801499587105E-2</v>
      </c>
      <c r="V1344" s="39">
        <f t="shared" si="280"/>
        <v>3.3888260187432406E-2</v>
      </c>
      <c r="Y1344" s="37"/>
      <c r="Z1344" s="37"/>
    </row>
    <row r="1345" spans="1:26">
      <c r="A1345" s="1">
        <v>1982.05</v>
      </c>
      <c r="B1345" s="11">
        <v>116.4</v>
      </c>
      <c r="C1345" s="4">
        <v>6.78</v>
      </c>
      <c r="D1345" s="11">
        <v>14.3833</v>
      </c>
      <c r="E1345" s="11">
        <v>95.8</v>
      </c>
      <c r="F1345" s="4">
        <f t="shared" si="284"/>
        <v>1982.3749999998988</v>
      </c>
      <c r="G1345" s="22">
        <v>13.62</v>
      </c>
      <c r="H1345" s="4">
        <f t="shared" si="281"/>
        <v>370.22004175365356</v>
      </c>
      <c r="I1345" s="4">
        <f t="shared" si="282"/>
        <v>21.564363256784976</v>
      </c>
      <c r="J1345" s="33">
        <f t="shared" si="285"/>
        <v>91827.311933085875</v>
      </c>
      <c r="K1345" s="4">
        <f t="shared" si="286"/>
        <v>45.747301774530285</v>
      </c>
      <c r="L1345" s="33">
        <f t="shared" si="283"/>
        <v>11346.905289752181</v>
      </c>
      <c r="M1345" s="15">
        <f t="shared" ref="M1345:M1408" si="289">H1345/AVERAGE(K1225:K1344)</f>
        <v>7.1926124844646209</v>
      </c>
      <c r="N1345" s="6"/>
      <c r="O1345" s="7">
        <f t="shared" ref="O1345:O1408" si="290">J1345/AVERAGE(L1225:L1344)</f>
        <v>9.0662935630478767</v>
      </c>
      <c r="P1345" s="7"/>
      <c r="Q1345" s="46">
        <f t="shared" ref="Q1345:Q1408" si="291">1/M1345-(G1345/100-(((E1345/E1225)^(1/10))-1))</f>
        <v>8.982571898673003E-2</v>
      </c>
      <c r="R1345" s="22">
        <f t="shared" si="287"/>
        <v>0.97541064127436528</v>
      </c>
      <c r="S1345" s="22">
        <f t="shared" si="288"/>
        <v>7.8653247782274436</v>
      </c>
      <c r="T1345" s="39">
        <f t="shared" si="278"/>
        <v>0.13517772888684632</v>
      </c>
      <c r="U1345" s="39">
        <f t="shared" si="279"/>
        <v>9.8230402434277275E-2</v>
      </c>
      <c r="V1345" s="39">
        <f t="shared" si="280"/>
        <v>3.694732645256904E-2</v>
      </c>
      <c r="Y1345" s="37"/>
      <c r="Z1345" s="37"/>
    </row>
    <row r="1346" spans="1:26">
      <c r="A1346" s="1">
        <v>1982.06</v>
      </c>
      <c r="B1346" s="11">
        <v>109.7</v>
      </c>
      <c r="C1346" s="4">
        <v>6.81</v>
      </c>
      <c r="D1346" s="11">
        <v>14.17</v>
      </c>
      <c r="E1346" s="11">
        <v>97</v>
      </c>
      <c r="F1346" s="4">
        <f t="shared" si="284"/>
        <v>1982.4583333332321</v>
      </c>
      <c r="G1346" s="22">
        <v>14.3</v>
      </c>
      <c r="H1346" s="4">
        <f t="shared" si="281"/>
        <v>344.5937113402062</v>
      </c>
      <c r="I1346" s="4">
        <f t="shared" si="282"/>
        <v>21.391824742268042</v>
      </c>
      <c r="J1346" s="33">
        <f t="shared" si="285"/>
        <v>85913.259092368302</v>
      </c>
      <c r="K1346" s="4">
        <f t="shared" si="286"/>
        <v>44.511329896907228</v>
      </c>
      <c r="L1346" s="33">
        <f t="shared" si="283"/>
        <v>11097.455618403455</v>
      </c>
      <c r="M1346" s="15">
        <f t="shared" si="289"/>
        <v>6.6921339881975843</v>
      </c>
      <c r="N1346" s="6"/>
      <c r="O1346" s="7">
        <f t="shared" si="290"/>
        <v>8.4514967536399084</v>
      </c>
      <c r="P1346" s="7"/>
      <c r="Q1346" s="46">
        <f t="shared" si="291"/>
        <v>9.4516031526627686E-2</v>
      </c>
      <c r="R1346" s="22">
        <f t="shared" si="287"/>
        <v>1.0306651376519482</v>
      </c>
      <c r="S1346" s="22">
        <f t="shared" si="288"/>
        <v>7.5770111168659611</v>
      </c>
      <c r="T1346" s="39">
        <f t="shared" ref="T1346:T1409" si="292">(($J1466/$J1346)^(1/10)-1)</f>
        <v>0.14082431267500195</v>
      </c>
      <c r="U1346" s="39">
        <f t="shared" ref="U1346:U1409" si="293">(($S1466/$S1346)^(1/10)-1)</f>
        <v>0.10362332159161558</v>
      </c>
      <c r="V1346" s="39">
        <f t="shared" ref="V1346:V1409" si="294">T1346-U1346</f>
        <v>3.720099108338637E-2</v>
      </c>
      <c r="Y1346" s="37"/>
      <c r="Z1346" s="37"/>
    </row>
    <row r="1347" spans="1:26">
      <c r="A1347" s="1">
        <v>1982.07</v>
      </c>
      <c r="B1347" s="11">
        <v>109.4</v>
      </c>
      <c r="C1347" s="4">
        <v>6.8233300000000003</v>
      </c>
      <c r="D1347" s="11">
        <v>13.966699999999999</v>
      </c>
      <c r="E1347" s="11">
        <v>97.5</v>
      </c>
      <c r="F1347" s="4">
        <f t="shared" si="284"/>
        <v>1982.5416666665653</v>
      </c>
      <c r="G1347" s="22">
        <v>13.95</v>
      </c>
      <c r="H1347" s="4">
        <f t="shared" si="281"/>
        <v>341.88902564102574</v>
      </c>
      <c r="I1347" s="4">
        <f t="shared" si="282"/>
        <v>21.32378103589744</v>
      </c>
      <c r="J1347" s="33">
        <f t="shared" si="285"/>
        <v>85681.966219436959</v>
      </c>
      <c r="K1347" s="4">
        <f t="shared" si="286"/>
        <v>43.647728102564109</v>
      </c>
      <c r="L1347" s="33">
        <f t="shared" si="283"/>
        <v>10938.704914049451</v>
      </c>
      <c r="M1347" s="15">
        <f t="shared" si="289"/>
        <v>6.6386531002087565</v>
      </c>
      <c r="N1347" s="6"/>
      <c r="O1347" s="7">
        <f t="shared" si="290"/>
        <v>8.4002969540387138</v>
      </c>
      <c r="P1347" s="7"/>
      <c r="Q1347" s="46">
        <f t="shared" si="291"/>
        <v>9.9258643505639704E-2</v>
      </c>
      <c r="R1347" s="22">
        <f t="shared" si="287"/>
        <v>1.0609778281904543</v>
      </c>
      <c r="S1347" s="22">
        <f t="shared" si="288"/>
        <v>7.7693131995716387</v>
      </c>
      <c r="T1347" s="39">
        <f t="shared" si="292"/>
        <v>0.14305152120152997</v>
      </c>
      <c r="U1347" s="39">
        <f t="shared" si="293"/>
        <v>0.10454976257346549</v>
      </c>
      <c r="V1347" s="39">
        <f t="shared" si="294"/>
        <v>3.8501758628064486E-2</v>
      </c>
      <c r="Y1347" s="37"/>
      <c r="Z1347" s="37"/>
    </row>
    <row r="1348" spans="1:26">
      <c r="A1348" s="1">
        <v>1982.08</v>
      </c>
      <c r="B1348" s="11">
        <v>109.7</v>
      </c>
      <c r="C1348" s="4">
        <v>6.8366699999999998</v>
      </c>
      <c r="D1348" s="11">
        <v>13.763299999999999</v>
      </c>
      <c r="E1348" s="11">
        <v>97.7</v>
      </c>
      <c r="F1348" s="4">
        <f t="shared" si="284"/>
        <v>1982.6249999998986</v>
      </c>
      <c r="G1348" s="22">
        <v>13.06</v>
      </c>
      <c r="H1348" s="4">
        <f t="shared" si="281"/>
        <v>342.124769703173</v>
      </c>
      <c r="I1348" s="4">
        <f t="shared" si="282"/>
        <v>21.321733357215969</v>
      </c>
      <c r="J1348" s="33">
        <f t="shared" si="285"/>
        <v>86186.339485636679</v>
      </c>
      <c r="K1348" s="4">
        <f t="shared" si="286"/>
        <v>42.92402773797339</v>
      </c>
      <c r="L1348" s="33">
        <f t="shared" si="283"/>
        <v>10813.203703214796</v>
      </c>
      <c r="M1348" s="15">
        <f t="shared" si="289"/>
        <v>6.6434227521660851</v>
      </c>
      <c r="N1348" s="6"/>
      <c r="O1348" s="7">
        <f t="shared" si="290"/>
        <v>8.422750758567588</v>
      </c>
      <c r="P1348" s="7"/>
      <c r="Q1348" s="46">
        <f t="shared" si="291"/>
        <v>0.10801408722100178</v>
      </c>
      <c r="R1348" s="22">
        <f t="shared" si="287"/>
        <v>1.0519607466985679</v>
      </c>
      <c r="S1348" s="22">
        <f t="shared" si="288"/>
        <v>8.2261947992708517</v>
      </c>
      <c r="T1348" s="39">
        <f t="shared" si="292"/>
        <v>0.14312759854629231</v>
      </c>
      <c r="U1348" s="39">
        <f t="shared" si="293"/>
        <v>0.1005365972969634</v>
      </c>
      <c r="V1348" s="39">
        <f t="shared" si="294"/>
        <v>4.2591001249328908E-2</v>
      </c>
      <c r="Y1348" s="37"/>
      <c r="Z1348" s="37"/>
    </row>
    <row r="1349" spans="1:26">
      <c r="A1349" s="1">
        <v>1982.09</v>
      </c>
      <c r="B1349" s="11">
        <v>122.4</v>
      </c>
      <c r="C1349" s="4">
        <v>6.85</v>
      </c>
      <c r="D1349" s="11">
        <v>13.56</v>
      </c>
      <c r="E1349" s="11">
        <v>97.9</v>
      </c>
      <c r="F1349" s="4">
        <f t="shared" si="284"/>
        <v>1982.7083333332318</v>
      </c>
      <c r="G1349" s="22">
        <v>12.34</v>
      </c>
      <c r="H1349" s="4">
        <f t="shared" si="281"/>
        <v>380.9528089887641</v>
      </c>
      <c r="I1349" s="4">
        <f t="shared" si="282"/>
        <v>21.319662921348314</v>
      </c>
      <c r="J1349" s="33">
        <f t="shared" si="285"/>
        <v>96415.264313229156</v>
      </c>
      <c r="K1349" s="4">
        <f t="shared" si="286"/>
        <v>42.203595505617983</v>
      </c>
      <c r="L1349" s="33">
        <f t="shared" si="283"/>
        <v>10681.298889602838</v>
      </c>
      <c r="M1349" s="15">
        <f t="shared" si="289"/>
        <v>7.3988382003233024</v>
      </c>
      <c r="N1349" s="6"/>
      <c r="O1349" s="7">
        <f t="shared" si="290"/>
        <v>9.3938442850122179</v>
      </c>
      <c r="P1349" s="7"/>
      <c r="Q1349" s="46">
        <f t="shared" si="291"/>
        <v>9.9809376875610437E-2</v>
      </c>
      <c r="R1349" s="22">
        <f t="shared" si="287"/>
        <v>1.0967112869231939</v>
      </c>
      <c r="S1349" s="22">
        <f t="shared" si="288"/>
        <v>8.635955506626841</v>
      </c>
      <c r="T1349" s="39">
        <f t="shared" si="292"/>
        <v>0.13048571601745818</v>
      </c>
      <c r="U1349" s="39">
        <f t="shared" si="293"/>
        <v>9.6837708603978667E-2</v>
      </c>
      <c r="V1349" s="39">
        <f t="shared" si="294"/>
        <v>3.3648007413479508E-2</v>
      </c>
      <c r="Y1349" s="37"/>
      <c r="Z1349" s="37"/>
    </row>
    <row r="1350" spans="1:26">
      <c r="A1350" s="1">
        <v>1982.1</v>
      </c>
      <c r="B1350" s="11">
        <v>132.69999999999999</v>
      </c>
      <c r="C1350" s="4">
        <v>6.8566700000000003</v>
      </c>
      <c r="D1350" s="11">
        <v>13.253299999999999</v>
      </c>
      <c r="E1350" s="11">
        <v>98.2</v>
      </c>
      <c r="F1350" s="4">
        <f t="shared" si="284"/>
        <v>1982.7916666665651</v>
      </c>
      <c r="G1350" s="22">
        <v>10.91</v>
      </c>
      <c r="H1350" s="4">
        <f t="shared" si="281"/>
        <v>411.74837067209779</v>
      </c>
      <c r="I1350" s="4">
        <f t="shared" si="282"/>
        <v>21.275227586558046</v>
      </c>
      <c r="J1350" s="33">
        <f t="shared" si="285"/>
        <v>104658.0182787361</v>
      </c>
      <c r="K1350" s="4">
        <f t="shared" si="286"/>
        <v>41.123019450101836</v>
      </c>
      <c r="L1350" s="33">
        <f t="shared" si="283"/>
        <v>10452.630848934235</v>
      </c>
      <c r="M1350" s="15">
        <f t="shared" si="289"/>
        <v>7.9998409945345834</v>
      </c>
      <c r="N1350" s="6"/>
      <c r="O1350" s="7">
        <f t="shared" si="290"/>
        <v>10.167766914461478</v>
      </c>
      <c r="P1350" s="7"/>
      <c r="Q1350" s="46">
        <f t="shared" si="291"/>
        <v>0.10377276401638622</v>
      </c>
      <c r="R1350" s="22">
        <f t="shared" si="287"/>
        <v>1.0311735941154534</v>
      </c>
      <c r="S1350" s="22">
        <f t="shared" si="288"/>
        <v>9.4422156110560067</v>
      </c>
      <c r="T1350" s="39">
        <f t="shared" si="292"/>
        <v>0.11952157206408986</v>
      </c>
      <c r="U1350" s="39">
        <f t="shared" si="293"/>
        <v>8.5943969161108136E-2</v>
      </c>
      <c r="V1350" s="39">
        <f t="shared" si="294"/>
        <v>3.3577602902981729E-2</v>
      </c>
      <c r="Y1350" s="37"/>
      <c r="Z1350" s="37"/>
    </row>
    <row r="1351" spans="1:26">
      <c r="A1351" s="1">
        <v>1982.11</v>
      </c>
      <c r="B1351" s="11">
        <v>138.1</v>
      </c>
      <c r="C1351" s="4">
        <v>6.8633300000000004</v>
      </c>
      <c r="D1351" s="11">
        <v>12.9467</v>
      </c>
      <c r="E1351" s="11">
        <v>98</v>
      </c>
      <c r="F1351" s="4">
        <f t="shared" si="284"/>
        <v>1982.8749999998984</v>
      </c>
      <c r="G1351" s="22">
        <v>10.55</v>
      </c>
      <c r="H1351" s="4">
        <f t="shared" si="281"/>
        <v>429.3782653061225</v>
      </c>
      <c r="I1351" s="4">
        <f t="shared" si="282"/>
        <v>21.339353581632658</v>
      </c>
      <c r="J1351" s="33">
        <f t="shared" si="285"/>
        <v>109591.17936522998</v>
      </c>
      <c r="K1351" s="4">
        <f t="shared" si="286"/>
        <v>40.253668265306132</v>
      </c>
      <c r="L1351" s="33">
        <f t="shared" si="283"/>
        <v>10274.03419180176</v>
      </c>
      <c r="M1351" s="15">
        <f t="shared" si="289"/>
        <v>8.3474769381554221</v>
      </c>
      <c r="N1351" s="6"/>
      <c r="O1351" s="7">
        <f t="shared" si="290"/>
        <v>10.619399669022316</v>
      </c>
      <c r="P1351" s="7"/>
      <c r="Q1351" s="46">
        <f t="shared" si="291"/>
        <v>0.10168839765063213</v>
      </c>
      <c r="R1351" s="22">
        <f t="shared" si="287"/>
        <v>1.0094053062237236</v>
      </c>
      <c r="S1351" s="22">
        <f t="shared" si="288"/>
        <v>9.7564339456331464</v>
      </c>
      <c r="T1351" s="39">
        <f t="shared" si="292"/>
        <v>0.1172542550530038</v>
      </c>
      <c r="U1351" s="39">
        <f t="shared" si="293"/>
        <v>8.0651341202742088E-2</v>
      </c>
      <c r="V1351" s="39">
        <f t="shared" si="294"/>
        <v>3.6602913850261709E-2</v>
      </c>
      <c r="Y1351" s="37"/>
      <c r="Z1351" s="37"/>
    </row>
    <row r="1352" spans="1:26">
      <c r="A1352" s="1">
        <v>1982.12</v>
      </c>
      <c r="B1352" s="11">
        <v>139.4</v>
      </c>
      <c r="C1352" s="4">
        <v>6.87</v>
      </c>
      <c r="D1352" s="11">
        <v>12.64</v>
      </c>
      <c r="E1352" s="11">
        <v>97.6</v>
      </c>
      <c r="F1352" s="4">
        <f t="shared" si="284"/>
        <v>1982.9583333332316</v>
      </c>
      <c r="G1352" s="22">
        <v>10.54</v>
      </c>
      <c r="H1352" s="4">
        <f t="shared" si="281"/>
        <v>435.19651639344272</v>
      </c>
      <c r="I1352" s="4">
        <f t="shared" si="282"/>
        <v>21.447633196721316</v>
      </c>
      <c r="J1352" s="33">
        <f t="shared" si="285"/>
        <v>111532.36196318941</v>
      </c>
      <c r="K1352" s="4">
        <f t="shared" si="286"/>
        <v>39.461147540983617</v>
      </c>
      <c r="L1352" s="33">
        <f t="shared" si="283"/>
        <v>10113.120912587619</v>
      </c>
      <c r="M1352" s="15">
        <f t="shared" si="289"/>
        <v>8.4677384014004708</v>
      </c>
      <c r="N1352" s="6"/>
      <c r="O1352" s="7">
        <f t="shared" si="290"/>
        <v>10.782007239538867</v>
      </c>
      <c r="P1352" s="7"/>
      <c r="Q1352" s="46">
        <f t="shared" si="291"/>
        <v>9.9386333731798282E-2</v>
      </c>
      <c r="R1352" s="22">
        <f t="shared" si="287"/>
        <v>1.0137086656838108</v>
      </c>
      <c r="S1352" s="22">
        <f t="shared" si="288"/>
        <v>9.8885576543570597</v>
      </c>
      <c r="T1352" s="39">
        <f t="shared" si="292"/>
        <v>0.1189690134360597</v>
      </c>
      <c r="U1352" s="39">
        <f t="shared" si="293"/>
        <v>8.066255773650699E-2</v>
      </c>
      <c r="V1352" s="39">
        <f t="shared" si="294"/>
        <v>3.8306455699552711E-2</v>
      </c>
      <c r="Y1352" s="37"/>
      <c r="Z1352" s="37"/>
    </row>
    <row r="1353" spans="1:26">
      <c r="A1353" s="1">
        <v>1983.01</v>
      </c>
      <c r="B1353" s="11">
        <v>144.30000000000001</v>
      </c>
      <c r="C1353" s="4">
        <v>6.8833299999999999</v>
      </c>
      <c r="D1353" s="11">
        <v>12.566700000000001</v>
      </c>
      <c r="E1353" s="11">
        <v>97.8</v>
      </c>
      <c r="F1353" s="4">
        <f t="shared" si="284"/>
        <v>1983.0416666665649</v>
      </c>
      <c r="G1353" s="22">
        <v>10.46</v>
      </c>
      <c r="H1353" s="4">
        <f t="shared" si="281"/>
        <v>449.57269938650313</v>
      </c>
      <c r="I1353" s="4">
        <f t="shared" si="282"/>
        <v>21.445303179959105</v>
      </c>
      <c r="J1353" s="33">
        <f t="shared" si="285"/>
        <v>115674.69771354673</v>
      </c>
      <c r="K1353" s="4">
        <f t="shared" si="286"/>
        <v>39.152080674846637</v>
      </c>
      <c r="L1353" s="33">
        <f t="shared" si="283"/>
        <v>10073.799194434012</v>
      </c>
      <c r="M1353" s="15">
        <f t="shared" si="289"/>
        <v>8.7567832241347361</v>
      </c>
      <c r="N1353" s="6"/>
      <c r="O1353" s="7">
        <f t="shared" si="290"/>
        <v>11.158544264730375</v>
      </c>
      <c r="P1353" s="7"/>
      <c r="Q1353" s="46">
        <f t="shared" si="291"/>
        <v>9.6255295626269041E-2</v>
      </c>
      <c r="R1353" s="22">
        <f t="shared" si="287"/>
        <v>0.99287968796737325</v>
      </c>
      <c r="S1353" s="22">
        <f t="shared" si="288"/>
        <v>10.003617369414798</v>
      </c>
      <c r="T1353" s="39">
        <f t="shared" si="292"/>
        <v>0.1145070153701413</v>
      </c>
      <c r="U1353" s="39">
        <f t="shared" si="293"/>
        <v>8.0807341285989098E-2</v>
      </c>
      <c r="V1353" s="39">
        <f t="shared" si="294"/>
        <v>3.3699674084152198E-2</v>
      </c>
      <c r="Y1353" s="37"/>
      <c r="Z1353" s="37"/>
    </row>
    <row r="1354" spans="1:26">
      <c r="A1354" s="1">
        <v>1983.02</v>
      </c>
      <c r="B1354" s="11">
        <v>146.80000000000001</v>
      </c>
      <c r="C1354" s="4">
        <v>6.8966700000000003</v>
      </c>
      <c r="D1354" s="11">
        <v>12.4933</v>
      </c>
      <c r="E1354" s="11">
        <v>97.9</v>
      </c>
      <c r="F1354" s="4">
        <f t="shared" si="284"/>
        <v>1983.1249999998981</v>
      </c>
      <c r="G1354" s="22">
        <v>10.72</v>
      </c>
      <c r="H1354" s="4">
        <f t="shared" ref="H1354:H1417" si="295">B1354*$E$1839/E1354</f>
        <v>456.89438202247203</v>
      </c>
      <c r="I1354" s="4">
        <f t="shared" ref="I1354:I1417" si="296">C1354*$E$1839/E1354</f>
        <v>21.464916741573035</v>
      </c>
      <c r="J1354" s="33">
        <f t="shared" si="285"/>
        <v>118018.80299411422</v>
      </c>
      <c r="K1354" s="4">
        <f t="shared" si="286"/>
        <v>38.883641573033707</v>
      </c>
      <c r="L1354" s="33">
        <f t="shared" ref="L1354:L1417" si="297">K1354*(J1354/H1354)</f>
        <v>10043.898579334924</v>
      </c>
      <c r="M1354" s="15">
        <f t="shared" si="289"/>
        <v>8.9104934366241135</v>
      </c>
      <c r="N1354" s="6"/>
      <c r="O1354" s="7">
        <f t="shared" si="290"/>
        <v>11.36206826684861</v>
      </c>
      <c r="P1354" s="7"/>
      <c r="Q1354" s="46">
        <f t="shared" si="291"/>
        <v>9.1034018855072243E-2</v>
      </c>
      <c r="R1354" s="22">
        <f t="shared" si="287"/>
        <v>1.0218357023839544</v>
      </c>
      <c r="S1354" s="22">
        <f t="shared" si="288"/>
        <v>9.9222430494986593</v>
      </c>
      <c r="T1354" s="39">
        <f t="shared" si="292"/>
        <v>0.11378722948097164</v>
      </c>
      <c r="U1354" s="39">
        <f t="shared" si="293"/>
        <v>8.4573040422435408E-2</v>
      </c>
      <c r="V1354" s="39">
        <f t="shared" si="294"/>
        <v>2.9214189058536233E-2</v>
      </c>
      <c r="Y1354" s="37"/>
      <c r="Z1354" s="37"/>
    </row>
    <row r="1355" spans="1:26">
      <c r="A1355" s="1">
        <v>1983.03</v>
      </c>
      <c r="B1355" s="11">
        <v>151.9</v>
      </c>
      <c r="C1355" s="4">
        <v>6.91</v>
      </c>
      <c r="D1355" s="11">
        <v>12.42</v>
      </c>
      <c r="E1355" s="11">
        <v>97.9</v>
      </c>
      <c r="F1355" s="4">
        <f t="shared" ref="F1355:F1418" si="298">F1354+1/12</f>
        <v>1983.2083333332314</v>
      </c>
      <c r="G1355" s="22">
        <v>10.51</v>
      </c>
      <c r="H1355" s="4">
        <f t="shared" si="295"/>
        <v>472.76741573033712</v>
      </c>
      <c r="I1355" s="4">
        <f t="shared" si="296"/>
        <v>21.506404494382025</v>
      </c>
      <c r="J1355" s="33">
        <f t="shared" ref="J1355:J1418" si="299">J1354*((H1355+(I1355/12))/H1354)</f>
        <v>122581.84833467341</v>
      </c>
      <c r="K1355" s="4">
        <f t="shared" ref="K1355:K1418" si="300">D1355*$E$1839/E1355</f>
        <v>38.655505617977532</v>
      </c>
      <c r="L1355" s="33">
        <f t="shared" si="297"/>
        <v>10022.821305573692</v>
      </c>
      <c r="M1355" s="15">
        <f t="shared" si="289"/>
        <v>9.2328297051905182</v>
      </c>
      <c r="N1355" s="6"/>
      <c r="O1355" s="7">
        <f t="shared" si="290"/>
        <v>11.779312721126248</v>
      </c>
      <c r="P1355" s="7"/>
      <c r="Q1355" s="46">
        <f t="shared" si="291"/>
        <v>8.8208510612932209E-2</v>
      </c>
      <c r="R1355" s="22">
        <f t="shared" ref="R1355:R1418" si="301">((G1355/G1356+G1355/1200+((1+G1356/1200)^(-119))*(1-G1355/G1356)))</f>
        <v>1.0155474590353635</v>
      </c>
      <c r="S1355" s="22">
        <f t="shared" ref="S1355:S1418" si="302">S1354*R1354*E1354/E1355</f>
        <v>10.138902195708772</v>
      </c>
      <c r="T1355" s="39">
        <f t="shared" si="292"/>
        <v>0.11154596523456917</v>
      </c>
      <c r="U1355" s="39">
        <f t="shared" si="293"/>
        <v>8.4648988018722671E-2</v>
      </c>
      <c r="V1355" s="39">
        <f t="shared" si="294"/>
        <v>2.6896977215846496E-2</v>
      </c>
      <c r="Y1355" s="37"/>
      <c r="Z1355" s="37"/>
    </row>
    <row r="1356" spans="1:26">
      <c r="A1356" s="1">
        <v>1983.04</v>
      </c>
      <c r="B1356" s="11">
        <v>157.69999999999999</v>
      </c>
      <c r="C1356" s="4">
        <v>6.92</v>
      </c>
      <c r="D1356" s="11">
        <v>12.476699999999999</v>
      </c>
      <c r="E1356" s="11">
        <v>98.6</v>
      </c>
      <c r="F1356" s="4">
        <f t="shared" si="298"/>
        <v>1983.2916666665647</v>
      </c>
      <c r="G1356" s="22">
        <v>10.4</v>
      </c>
      <c r="H1356" s="4">
        <f t="shared" si="295"/>
        <v>487.33458417849903</v>
      </c>
      <c r="I1356" s="4">
        <f t="shared" si="296"/>
        <v>21.38462474645031</v>
      </c>
      <c r="J1356" s="33">
        <f t="shared" si="299"/>
        <v>126820.96804197354</v>
      </c>
      <c r="K1356" s="4">
        <f t="shared" si="300"/>
        <v>38.556293002028404</v>
      </c>
      <c r="L1356" s="33">
        <f t="shared" si="297"/>
        <v>10033.653595239641</v>
      </c>
      <c r="M1356" s="15">
        <f t="shared" si="289"/>
        <v>9.5315812841604028</v>
      </c>
      <c r="N1356" s="6"/>
      <c r="O1356" s="7">
        <f t="shared" si="290"/>
        <v>12.165031590630461</v>
      </c>
      <c r="P1356" s="7"/>
      <c r="Q1356" s="46">
        <f t="shared" si="291"/>
        <v>8.5937631639212683E-2</v>
      </c>
      <c r="R1356" s="22">
        <f t="shared" si="301"/>
        <v>1.0099020734301765</v>
      </c>
      <c r="S1356" s="22">
        <f t="shared" si="302"/>
        <v>10.223437219728854</v>
      </c>
      <c r="T1356" s="39">
        <f t="shared" si="292"/>
        <v>0.1059706013415338</v>
      </c>
      <c r="U1356" s="39">
        <f t="shared" si="293"/>
        <v>8.4066606397504184E-2</v>
      </c>
      <c r="V1356" s="39">
        <f t="shared" si="294"/>
        <v>2.1903994944029614E-2</v>
      </c>
      <c r="Y1356" s="37"/>
      <c r="Z1356" s="37"/>
    </row>
    <row r="1357" spans="1:26">
      <c r="A1357" s="1">
        <v>1983.05</v>
      </c>
      <c r="B1357" s="11">
        <v>164.1</v>
      </c>
      <c r="C1357" s="4">
        <v>6.93</v>
      </c>
      <c r="D1357" s="11">
        <v>12.533300000000001</v>
      </c>
      <c r="E1357" s="11">
        <v>99.2</v>
      </c>
      <c r="F1357" s="4">
        <f t="shared" si="298"/>
        <v>1983.3749999998979</v>
      </c>
      <c r="G1357" s="22">
        <v>10.38</v>
      </c>
      <c r="H1357" s="4">
        <f t="shared" si="295"/>
        <v>504.045060483871</v>
      </c>
      <c r="I1357" s="4">
        <f t="shared" si="296"/>
        <v>21.285997983870971</v>
      </c>
      <c r="J1357" s="33">
        <f t="shared" si="299"/>
        <v>131631.21155180471</v>
      </c>
      <c r="K1357" s="4">
        <f t="shared" si="300"/>
        <v>38.496940625000008</v>
      </c>
      <c r="L1357" s="33">
        <f t="shared" si="297"/>
        <v>10053.464130056271</v>
      </c>
      <c r="M1357" s="15">
        <f t="shared" si="289"/>
        <v>9.874456504668391</v>
      </c>
      <c r="N1357" s="6"/>
      <c r="O1357" s="7">
        <f t="shared" si="290"/>
        <v>12.605255648355707</v>
      </c>
      <c r="P1357" s="7"/>
      <c r="Q1357" s="46">
        <f t="shared" si="291"/>
        <v>8.2408883245413761E-2</v>
      </c>
      <c r="R1357" s="22">
        <f t="shared" si="301"/>
        <v>0.9801737810824116</v>
      </c>
      <c r="S1357" s="22">
        <f t="shared" si="302"/>
        <v>10.262222842284661</v>
      </c>
      <c r="T1357" s="39">
        <f t="shared" si="292"/>
        <v>0.10250417283690183</v>
      </c>
      <c r="U1357" s="39">
        <f t="shared" si="293"/>
        <v>8.3480022150906663E-2</v>
      </c>
      <c r="V1357" s="39">
        <f t="shared" si="294"/>
        <v>1.9024150685995167E-2</v>
      </c>
      <c r="Y1357" s="37"/>
      <c r="Z1357" s="37"/>
    </row>
    <row r="1358" spans="1:26">
      <c r="A1358" s="1">
        <v>1983.06</v>
      </c>
      <c r="B1358" s="11">
        <v>166.4</v>
      </c>
      <c r="C1358" s="4">
        <v>6.94</v>
      </c>
      <c r="D1358" s="11">
        <v>12.59</v>
      </c>
      <c r="E1358" s="11">
        <v>99.5</v>
      </c>
      <c r="F1358" s="4">
        <f t="shared" si="298"/>
        <v>1983.4583333332312</v>
      </c>
      <c r="G1358" s="22">
        <v>10.85</v>
      </c>
      <c r="H1358" s="4">
        <f t="shared" si="295"/>
        <v>509.56864321608049</v>
      </c>
      <c r="I1358" s="4">
        <f t="shared" si="296"/>
        <v>21.252442211055282</v>
      </c>
      <c r="J1358" s="33">
        <f t="shared" si="299"/>
        <v>133536.19919837595</v>
      </c>
      <c r="K1358" s="4">
        <f t="shared" si="300"/>
        <v>38.55450251256282</v>
      </c>
      <c r="L1358" s="33">
        <f t="shared" si="297"/>
        <v>10103.490071559814</v>
      </c>
      <c r="M1358" s="15">
        <f t="shared" si="289"/>
        <v>10.000117903130013</v>
      </c>
      <c r="N1358" s="6"/>
      <c r="O1358" s="7">
        <f t="shared" si="290"/>
        <v>12.767362769540004</v>
      </c>
      <c r="P1358" s="7"/>
      <c r="Q1358" s="46">
        <f t="shared" si="291"/>
        <v>7.6025103316231649E-2</v>
      </c>
      <c r="R1358" s="22">
        <f t="shared" si="301"/>
        <v>0.97761600247503</v>
      </c>
      <c r="S1358" s="22">
        <f t="shared" si="302"/>
        <v>10.028433840710944</v>
      </c>
      <c r="T1358" s="39">
        <f t="shared" si="292"/>
        <v>0.10171755700388485</v>
      </c>
      <c r="U1358" s="39">
        <f t="shared" si="293"/>
        <v>8.7019142722068565E-2</v>
      </c>
      <c r="V1358" s="39">
        <f t="shared" si="294"/>
        <v>1.4698414281816286E-2</v>
      </c>
      <c r="Y1358" s="37"/>
      <c r="Z1358" s="37"/>
    </row>
    <row r="1359" spans="1:26">
      <c r="A1359" s="1">
        <v>1983.07</v>
      </c>
      <c r="B1359" s="11">
        <v>167</v>
      </c>
      <c r="C1359" s="4">
        <v>6.96</v>
      </c>
      <c r="D1359" s="11">
        <v>12.826700000000001</v>
      </c>
      <c r="E1359" s="11">
        <v>99.9</v>
      </c>
      <c r="F1359" s="4">
        <f t="shared" si="298"/>
        <v>1983.5416666665644</v>
      </c>
      <c r="G1359" s="22">
        <v>11.38</v>
      </c>
      <c r="H1359" s="4">
        <f t="shared" si="295"/>
        <v>509.35835835835843</v>
      </c>
      <c r="I1359" s="4">
        <f t="shared" si="296"/>
        <v>21.228348348348351</v>
      </c>
      <c r="J1359" s="33">
        <f t="shared" si="299"/>
        <v>133944.67953744321</v>
      </c>
      <c r="K1359" s="4">
        <f t="shared" si="300"/>
        <v>39.122076976976984</v>
      </c>
      <c r="L1359" s="33">
        <f t="shared" si="297"/>
        <v>10287.833658819898</v>
      </c>
      <c r="M1359" s="15">
        <f t="shared" si="289"/>
        <v>10.014475995571019</v>
      </c>
      <c r="N1359" s="6"/>
      <c r="O1359" s="7">
        <f t="shared" si="290"/>
        <v>12.786896040903434</v>
      </c>
      <c r="P1359" s="7"/>
      <c r="Q1359" s="46">
        <f t="shared" si="291"/>
        <v>7.07717739327203E-2</v>
      </c>
      <c r="R1359" s="22">
        <f t="shared" si="301"/>
        <v>0.98213867029786017</v>
      </c>
      <c r="S1359" s="22">
        <f t="shared" si="302"/>
        <v>9.7647023177466874</v>
      </c>
      <c r="T1359" s="39">
        <f t="shared" si="292"/>
        <v>0.10144828299634256</v>
      </c>
      <c r="U1359" s="39">
        <f t="shared" si="293"/>
        <v>9.1678594661900981E-2</v>
      </c>
      <c r="V1359" s="39">
        <f t="shared" si="294"/>
        <v>9.7696883344415841E-3</v>
      </c>
      <c r="Y1359" s="37"/>
      <c r="Z1359" s="37"/>
    </row>
    <row r="1360" spans="1:26">
      <c r="A1360" s="1">
        <v>1983.08</v>
      </c>
      <c r="B1360" s="11">
        <v>162.4</v>
      </c>
      <c r="C1360" s="4">
        <v>6.98</v>
      </c>
      <c r="D1360" s="11">
        <v>13.0633</v>
      </c>
      <c r="E1360" s="11">
        <v>100.2</v>
      </c>
      <c r="F1360" s="4">
        <f t="shared" si="298"/>
        <v>1983.6249999998977</v>
      </c>
      <c r="G1360" s="22">
        <v>11.85</v>
      </c>
      <c r="H1360" s="4">
        <f t="shared" si="295"/>
        <v>493.84510978043915</v>
      </c>
      <c r="I1360" s="4">
        <f t="shared" si="296"/>
        <v>21.225608782435135</v>
      </c>
      <c r="J1360" s="33">
        <f t="shared" si="299"/>
        <v>130330.33684148415</v>
      </c>
      <c r="K1360" s="4">
        <f t="shared" si="300"/>
        <v>39.724426247504994</v>
      </c>
      <c r="L1360" s="33">
        <f t="shared" si="297"/>
        <v>10483.647101363054</v>
      </c>
      <c r="M1360" s="15">
        <f t="shared" si="289"/>
        <v>9.7280569356652009</v>
      </c>
      <c r="N1360" s="6"/>
      <c r="O1360" s="7">
        <f t="shared" si="290"/>
        <v>12.422837481069035</v>
      </c>
      <c r="P1360" s="7"/>
      <c r="Q1360" s="46">
        <f t="shared" si="291"/>
        <v>6.7396852910745181E-2</v>
      </c>
      <c r="R1360" s="22">
        <f t="shared" si="301"/>
        <v>1.0216050338528322</v>
      </c>
      <c r="S1360" s="22">
        <f t="shared" si="302"/>
        <v>9.5615783018522542</v>
      </c>
      <c r="T1360" s="39">
        <f t="shared" si="292"/>
        <v>0.10609067393765947</v>
      </c>
      <c r="U1360" s="39">
        <f t="shared" si="293"/>
        <v>9.5268371975205435E-2</v>
      </c>
      <c r="V1360" s="39">
        <f t="shared" si="294"/>
        <v>1.082230196245404E-2</v>
      </c>
      <c r="Y1360" s="37"/>
      <c r="Z1360" s="37"/>
    </row>
    <row r="1361" spans="1:26">
      <c r="A1361" s="1">
        <v>1983.09</v>
      </c>
      <c r="B1361" s="11">
        <v>167.2</v>
      </c>
      <c r="C1361" s="4">
        <v>7</v>
      </c>
      <c r="D1361" s="11">
        <v>13.3</v>
      </c>
      <c r="E1361" s="11">
        <v>100.7</v>
      </c>
      <c r="F1361" s="4">
        <f t="shared" si="298"/>
        <v>1983.7083333332309</v>
      </c>
      <c r="G1361" s="22">
        <v>11.65</v>
      </c>
      <c r="H1361" s="4">
        <f t="shared" si="295"/>
        <v>505.91698113207548</v>
      </c>
      <c r="I1361" s="4">
        <f t="shared" si="296"/>
        <v>21.180734856007948</v>
      </c>
      <c r="J1361" s="33">
        <f t="shared" si="299"/>
        <v>133982.03258483589</v>
      </c>
      <c r="K1361" s="4">
        <f t="shared" si="300"/>
        <v>40.243396226415101</v>
      </c>
      <c r="L1361" s="33">
        <f t="shared" si="297"/>
        <v>10657.661682884675</v>
      </c>
      <c r="M1361" s="15">
        <f t="shared" si="289"/>
        <v>9.9842024580287703</v>
      </c>
      <c r="N1361" s="6"/>
      <c r="O1361" s="7">
        <f t="shared" si="290"/>
        <v>12.749884493756905</v>
      </c>
      <c r="P1361" s="7"/>
      <c r="Q1361" s="46">
        <f t="shared" si="291"/>
        <v>6.7058904719817639E-2</v>
      </c>
      <c r="R1361" s="22">
        <f t="shared" si="301"/>
        <v>1.0161885537859756</v>
      </c>
      <c r="S1361" s="22">
        <f t="shared" si="302"/>
        <v>9.7196552510424805</v>
      </c>
      <c r="T1361" s="39">
        <f t="shared" si="292"/>
        <v>0.10429535852232452</v>
      </c>
      <c r="U1361" s="39">
        <f t="shared" si="293"/>
        <v>9.6410046903158131E-2</v>
      </c>
      <c r="V1361" s="39">
        <f t="shared" si="294"/>
        <v>7.8853116191663908E-3</v>
      </c>
      <c r="Y1361" s="37"/>
      <c r="Z1361" s="37"/>
    </row>
    <row r="1362" spans="1:26">
      <c r="A1362" s="1">
        <v>1983.1</v>
      </c>
      <c r="B1362" s="11">
        <v>167.7</v>
      </c>
      <c r="C1362" s="4">
        <v>7.03</v>
      </c>
      <c r="D1362" s="11">
        <v>13.5433</v>
      </c>
      <c r="E1362" s="11">
        <v>101</v>
      </c>
      <c r="F1362" s="4">
        <f t="shared" si="298"/>
        <v>1983.7916666665642</v>
      </c>
      <c r="G1362" s="22">
        <v>11.54</v>
      </c>
      <c r="H1362" s="4">
        <f t="shared" si="295"/>
        <v>505.92267326732673</v>
      </c>
      <c r="I1362" s="4">
        <f t="shared" si="296"/>
        <v>21.208326732673275</v>
      </c>
      <c r="J1362" s="33">
        <f t="shared" si="299"/>
        <v>134451.59026522786</v>
      </c>
      <c r="K1362" s="4">
        <f t="shared" si="300"/>
        <v>40.857856534653472</v>
      </c>
      <c r="L1362" s="33">
        <f t="shared" si="297"/>
        <v>10858.188565528089</v>
      </c>
      <c r="M1362" s="15">
        <f t="shared" si="289"/>
        <v>10.003391799449616</v>
      </c>
      <c r="N1362" s="6"/>
      <c r="O1362" s="7">
        <f t="shared" si="290"/>
        <v>12.773539636170558</v>
      </c>
      <c r="P1362" s="7"/>
      <c r="Q1362" s="46">
        <f t="shared" si="291"/>
        <v>6.7334694140756463E-2</v>
      </c>
      <c r="R1362" s="22">
        <f t="shared" si="301"/>
        <v>1.0008333098386939</v>
      </c>
      <c r="S1362" s="22">
        <f t="shared" si="302"/>
        <v>9.8476647819258485</v>
      </c>
      <c r="T1362" s="39">
        <f t="shared" si="292"/>
        <v>0.10481683178116641</v>
      </c>
      <c r="U1362" s="39">
        <f t="shared" si="293"/>
        <v>9.5263796768798592E-2</v>
      </c>
      <c r="V1362" s="39">
        <f t="shared" si="294"/>
        <v>9.5530350123678165E-3</v>
      </c>
      <c r="Y1362" s="37"/>
      <c r="Z1362" s="37"/>
    </row>
    <row r="1363" spans="1:26">
      <c r="A1363" s="1">
        <v>1983.11</v>
      </c>
      <c r="B1363" s="11">
        <v>165.2</v>
      </c>
      <c r="C1363" s="4">
        <v>7.06</v>
      </c>
      <c r="D1363" s="11">
        <v>13.7867</v>
      </c>
      <c r="E1363" s="11">
        <v>101.2</v>
      </c>
      <c r="F1363" s="4">
        <f t="shared" si="298"/>
        <v>1983.8749999998975</v>
      </c>
      <c r="G1363" s="22">
        <v>11.69</v>
      </c>
      <c r="H1363" s="4">
        <f t="shared" si="295"/>
        <v>497.39565217391305</v>
      </c>
      <c r="I1363" s="4">
        <f t="shared" si="296"/>
        <v>21.256739130434784</v>
      </c>
      <c r="J1363" s="33">
        <f t="shared" si="299"/>
        <v>132656.24736159074</v>
      </c>
      <c r="K1363" s="4">
        <f t="shared" si="300"/>
        <v>41.509955434782611</v>
      </c>
      <c r="L1363" s="33">
        <f t="shared" si="297"/>
        <v>11070.774125302925</v>
      </c>
      <c r="M1363" s="15">
        <f t="shared" si="289"/>
        <v>9.8535816493642727</v>
      </c>
      <c r="N1363" s="6"/>
      <c r="O1363" s="7">
        <f t="shared" si="290"/>
        <v>12.581491199513103</v>
      </c>
      <c r="P1363" s="7"/>
      <c r="Q1363" s="46">
        <f t="shared" si="291"/>
        <v>6.6858837415098016E-2</v>
      </c>
      <c r="R1363" s="22">
        <f t="shared" si="301"/>
        <v>1.0015899027226098</v>
      </c>
      <c r="S1363" s="22">
        <f t="shared" si="302"/>
        <v>9.8363929320707069</v>
      </c>
      <c r="T1363" s="39">
        <f t="shared" si="292"/>
        <v>0.10623588135321338</v>
      </c>
      <c r="U1363" s="39">
        <f t="shared" si="293"/>
        <v>9.2541965579322927E-2</v>
      </c>
      <c r="V1363" s="39">
        <f t="shared" si="294"/>
        <v>1.3693915773890453E-2</v>
      </c>
      <c r="Y1363" s="37"/>
      <c r="Z1363" s="37"/>
    </row>
    <row r="1364" spans="1:26">
      <c r="A1364" s="1">
        <v>1983.12</v>
      </c>
      <c r="B1364" s="11">
        <v>164.4</v>
      </c>
      <c r="C1364" s="4">
        <v>7.09</v>
      </c>
      <c r="D1364" s="11">
        <v>14.03</v>
      </c>
      <c r="E1364" s="11">
        <v>101.3</v>
      </c>
      <c r="F1364" s="4">
        <f t="shared" si="298"/>
        <v>1983.9583333332307</v>
      </c>
      <c r="G1364" s="22">
        <v>11.83</v>
      </c>
      <c r="H1364" s="4">
        <f t="shared" si="295"/>
        <v>494.49832181638703</v>
      </c>
      <c r="I1364" s="4">
        <f t="shared" si="296"/>
        <v>21.325992102665353</v>
      </c>
      <c r="J1364" s="33">
        <f t="shared" si="299"/>
        <v>132357.49766743236</v>
      </c>
      <c r="K1364" s="4">
        <f t="shared" si="300"/>
        <v>42.200799605133277</v>
      </c>
      <c r="L1364" s="33">
        <f t="shared" si="297"/>
        <v>11295.472580742557</v>
      </c>
      <c r="M1364" s="15">
        <f t="shared" si="289"/>
        <v>9.8150109036086643</v>
      </c>
      <c r="N1364" s="6"/>
      <c r="O1364" s="7">
        <f t="shared" si="290"/>
        <v>12.531076317323546</v>
      </c>
      <c r="P1364" s="7"/>
      <c r="Q1364" s="46">
        <f t="shared" si="291"/>
        <v>6.5259644091050922E-2</v>
      </c>
      <c r="R1364" s="22">
        <f t="shared" si="301"/>
        <v>1.0192347993297712</v>
      </c>
      <c r="S1364" s="22">
        <f t="shared" si="302"/>
        <v>9.8423062409217721</v>
      </c>
      <c r="T1364" s="39">
        <f t="shared" si="292"/>
        <v>0.10746347078169727</v>
      </c>
      <c r="U1364" s="39">
        <f t="shared" si="293"/>
        <v>9.258525518549332E-2</v>
      </c>
      <c r="V1364" s="39">
        <f t="shared" si="294"/>
        <v>1.4878215596203948E-2</v>
      </c>
      <c r="Y1364" s="37"/>
      <c r="Z1364" s="37"/>
    </row>
    <row r="1365" spans="1:26">
      <c r="A1365" s="1">
        <v>1984.01</v>
      </c>
      <c r="B1365" s="11">
        <v>166.4</v>
      </c>
      <c r="C1365" s="4">
        <v>7.12</v>
      </c>
      <c r="D1365" s="11">
        <v>14.44</v>
      </c>
      <c r="E1365" s="11">
        <v>101.9</v>
      </c>
      <c r="F1365" s="4">
        <f t="shared" si="298"/>
        <v>1984.041666666564</v>
      </c>
      <c r="G1365" s="22">
        <v>11.67</v>
      </c>
      <c r="H1365" s="4">
        <f t="shared" si="295"/>
        <v>497.56702649656535</v>
      </c>
      <c r="I1365" s="4">
        <f t="shared" si="296"/>
        <v>21.29012757605496</v>
      </c>
      <c r="J1365" s="33">
        <f t="shared" si="299"/>
        <v>133653.74421034582</v>
      </c>
      <c r="K1365" s="4">
        <f t="shared" si="300"/>
        <v>43.178292443572133</v>
      </c>
      <c r="L1365" s="33">
        <f t="shared" si="297"/>
        <v>11598.317706715106</v>
      </c>
      <c r="M1365" s="15">
        <f t="shared" si="289"/>
        <v>9.8949318092025322</v>
      </c>
      <c r="N1365" s="6"/>
      <c r="O1365" s="7">
        <f t="shared" si="290"/>
        <v>12.630750087850318</v>
      </c>
      <c r="P1365" s="7"/>
      <c r="Q1365" s="46">
        <f t="shared" si="291"/>
        <v>6.5743067613577136E-2</v>
      </c>
      <c r="R1365" s="22">
        <f t="shared" si="301"/>
        <v>0.99983040453438909</v>
      </c>
      <c r="S1365" s="22">
        <f t="shared" si="302"/>
        <v>9.9725535816990778</v>
      </c>
      <c r="T1365" s="39">
        <f t="shared" si="292"/>
        <v>0.10798763126838695</v>
      </c>
      <c r="U1365" s="39">
        <f t="shared" si="293"/>
        <v>9.1538083977128926E-2</v>
      </c>
      <c r="V1365" s="39">
        <f t="shared" si="294"/>
        <v>1.6449547291258027E-2</v>
      </c>
      <c r="Y1365" s="37"/>
      <c r="Z1365" s="37"/>
    </row>
    <row r="1366" spans="1:26">
      <c r="A1366" s="1">
        <v>1984.02</v>
      </c>
      <c r="B1366" s="11">
        <v>157.30000000000001</v>
      </c>
      <c r="C1366" s="4">
        <v>7.15</v>
      </c>
      <c r="D1366" s="11">
        <v>14.85</v>
      </c>
      <c r="E1366" s="11">
        <v>102.4</v>
      </c>
      <c r="F1366" s="4">
        <f t="shared" si="298"/>
        <v>1984.1249999998972</v>
      </c>
      <c r="G1366" s="22">
        <v>11.84</v>
      </c>
      <c r="H1366" s="4">
        <f t="shared" si="295"/>
        <v>468.05966796875009</v>
      </c>
      <c r="I1366" s="4">
        <f t="shared" si="296"/>
        <v>21.275439453125003</v>
      </c>
      <c r="J1366" s="33">
        <f t="shared" si="299"/>
        <v>126203.87935519157</v>
      </c>
      <c r="K1366" s="4">
        <f t="shared" si="300"/>
        <v>44.187451171875004</v>
      </c>
      <c r="L1366" s="33">
        <f t="shared" si="297"/>
        <v>11914.352246818782</v>
      </c>
      <c r="M1366" s="15">
        <f t="shared" si="289"/>
        <v>9.3245296457279796</v>
      </c>
      <c r="N1366" s="6"/>
      <c r="O1366" s="7">
        <f t="shared" si="290"/>
        <v>11.902399335847161</v>
      </c>
      <c r="P1366" s="7"/>
      <c r="Q1366" s="46">
        <f t="shared" si="291"/>
        <v>6.9371444181055605E-2</v>
      </c>
      <c r="R1366" s="22">
        <f t="shared" si="301"/>
        <v>0.98245992906107671</v>
      </c>
      <c r="S1366" s="22">
        <f t="shared" si="302"/>
        <v>9.9221764308455569</v>
      </c>
      <c r="T1366" s="39">
        <f t="shared" si="292"/>
        <v>0.11389671711025429</v>
      </c>
      <c r="U1366" s="39">
        <f t="shared" si="293"/>
        <v>9.0440414631478117E-2</v>
      </c>
      <c r="V1366" s="39">
        <f t="shared" si="294"/>
        <v>2.345630247877617E-2</v>
      </c>
      <c r="Y1366" s="37"/>
      <c r="Z1366" s="37"/>
    </row>
    <row r="1367" spans="1:26">
      <c r="A1367" s="1">
        <v>1984.03</v>
      </c>
      <c r="B1367" s="11">
        <v>157.4</v>
      </c>
      <c r="C1367" s="4">
        <v>7.18</v>
      </c>
      <c r="D1367" s="11">
        <v>15.26</v>
      </c>
      <c r="E1367" s="11">
        <v>102.6</v>
      </c>
      <c r="F1367" s="4">
        <f t="shared" si="298"/>
        <v>1984.2083333332305</v>
      </c>
      <c r="G1367" s="22">
        <v>12.32</v>
      </c>
      <c r="H1367" s="4">
        <f t="shared" si="295"/>
        <v>467.44424951267064</v>
      </c>
      <c r="I1367" s="4">
        <f t="shared" si="296"/>
        <v>21.323060428849903</v>
      </c>
      <c r="J1367" s="33">
        <f t="shared" si="299"/>
        <v>126517.05783563184</v>
      </c>
      <c r="K1367" s="4">
        <f t="shared" si="300"/>
        <v>45.318927875243673</v>
      </c>
      <c r="L1367" s="33">
        <f t="shared" si="297"/>
        <v>12265.885022692137</v>
      </c>
      <c r="M1367" s="15">
        <f t="shared" si="289"/>
        <v>9.3267470665082399</v>
      </c>
      <c r="N1367" s="6"/>
      <c r="O1367" s="7">
        <f t="shared" si="290"/>
        <v>11.904570260565981</v>
      </c>
      <c r="P1367" s="7"/>
      <c r="Q1367" s="46">
        <f t="shared" si="291"/>
        <v>6.3392502935456008E-2</v>
      </c>
      <c r="R1367" s="22">
        <f t="shared" si="301"/>
        <v>0.99278279732954544</v>
      </c>
      <c r="S1367" s="22">
        <f t="shared" si="302"/>
        <v>9.7291385286911645</v>
      </c>
      <c r="T1367" s="39">
        <f t="shared" si="292"/>
        <v>0.11164739045242511</v>
      </c>
      <c r="U1367" s="39">
        <f t="shared" si="293"/>
        <v>8.8636951239702277E-2</v>
      </c>
      <c r="V1367" s="39">
        <f t="shared" si="294"/>
        <v>2.3010439212722833E-2</v>
      </c>
      <c r="Y1367" s="37"/>
      <c r="Z1367" s="37"/>
    </row>
    <row r="1368" spans="1:26">
      <c r="A1368" s="1">
        <v>1984.04</v>
      </c>
      <c r="B1368" s="11">
        <v>157.6</v>
      </c>
      <c r="C1368" s="4">
        <v>7.2233299999999998</v>
      </c>
      <c r="D1368" s="11">
        <v>15.5733</v>
      </c>
      <c r="E1368" s="11">
        <v>103.1</v>
      </c>
      <c r="F1368" s="4">
        <f t="shared" si="298"/>
        <v>1984.2916666665637</v>
      </c>
      <c r="G1368" s="22">
        <v>12.63</v>
      </c>
      <c r="H1368" s="4">
        <f t="shared" si="295"/>
        <v>465.76838021338517</v>
      </c>
      <c r="I1368" s="4">
        <f t="shared" si="296"/>
        <v>21.347707575169739</v>
      </c>
      <c r="J1368" s="33">
        <f t="shared" si="299"/>
        <v>126544.96428603691</v>
      </c>
      <c r="K1368" s="4">
        <f t="shared" si="300"/>
        <v>46.025067992240558</v>
      </c>
      <c r="L1368" s="33">
        <f t="shared" si="297"/>
        <v>12504.585611140474</v>
      </c>
      <c r="M1368" s="15">
        <f t="shared" si="289"/>
        <v>9.3056434045948215</v>
      </c>
      <c r="N1368" s="6"/>
      <c r="O1368" s="7">
        <f t="shared" si="290"/>
        <v>11.87654309886865</v>
      </c>
      <c r="P1368" s="7"/>
      <c r="Q1368" s="46">
        <f t="shared" si="291"/>
        <v>6.060971379474149E-2</v>
      </c>
      <c r="R1368" s="22">
        <f t="shared" si="301"/>
        <v>0.96785950923679398</v>
      </c>
      <c r="S1368" s="22">
        <f t="shared" si="302"/>
        <v>9.6120788744789625</v>
      </c>
      <c r="T1368" s="39">
        <f t="shared" si="292"/>
        <v>0.10769621123993267</v>
      </c>
      <c r="U1368" s="39">
        <f t="shared" si="293"/>
        <v>8.6536652588257379E-2</v>
      </c>
      <c r="V1368" s="39">
        <f t="shared" si="294"/>
        <v>2.1159558651675292E-2</v>
      </c>
      <c r="Y1368" s="37"/>
      <c r="Z1368" s="37"/>
    </row>
    <row r="1369" spans="1:26">
      <c r="A1369" s="1">
        <v>1984.05</v>
      </c>
      <c r="B1369" s="11">
        <v>156.6</v>
      </c>
      <c r="C1369" s="4">
        <v>7.2666700000000004</v>
      </c>
      <c r="D1369" s="11">
        <v>15.886699999999999</v>
      </c>
      <c r="E1369" s="11">
        <v>103.4</v>
      </c>
      <c r="F1369" s="4">
        <f t="shared" si="298"/>
        <v>1984.374999999897</v>
      </c>
      <c r="G1369" s="22">
        <v>13.41</v>
      </c>
      <c r="H1369" s="4">
        <f t="shared" si="295"/>
        <v>461.47021276595746</v>
      </c>
      <c r="I1369" s="4">
        <f t="shared" si="296"/>
        <v>21.413485000000001</v>
      </c>
      <c r="J1369" s="33">
        <f t="shared" si="299"/>
        <v>125862.01241175117</v>
      </c>
      <c r="K1369" s="4">
        <f t="shared" si="300"/>
        <v>46.815062765957457</v>
      </c>
      <c r="L1369" s="33">
        <f t="shared" si="297"/>
        <v>12768.403784047048</v>
      </c>
      <c r="M1369" s="15">
        <f t="shared" si="289"/>
        <v>9.2318318168960438</v>
      </c>
      <c r="N1369" s="6"/>
      <c r="O1369" s="7">
        <f t="shared" si="290"/>
        <v>11.781082542587818</v>
      </c>
      <c r="P1369" s="7"/>
      <c r="Q1369" s="46">
        <f t="shared" si="291"/>
        <v>5.2642089353780203E-2</v>
      </c>
      <c r="R1369" s="22">
        <f t="shared" si="301"/>
        <v>1.0030178161231755</v>
      </c>
      <c r="S1369" s="22">
        <f t="shared" si="302"/>
        <v>9.2761502344358977</v>
      </c>
      <c r="T1369" s="39">
        <f t="shared" si="292"/>
        <v>0.10938875012197524</v>
      </c>
      <c r="U1369" s="39">
        <f t="shared" si="293"/>
        <v>8.9343093395080064E-2</v>
      </c>
      <c r="V1369" s="39">
        <f t="shared" si="294"/>
        <v>2.0045656726895178E-2</v>
      </c>
      <c r="Y1369" s="37"/>
      <c r="Z1369" s="37"/>
    </row>
    <row r="1370" spans="1:26">
      <c r="A1370" s="1">
        <v>1984.06</v>
      </c>
      <c r="B1370" s="11">
        <v>153.1</v>
      </c>
      <c r="C1370" s="4">
        <v>7.31</v>
      </c>
      <c r="D1370" s="11">
        <v>16.2</v>
      </c>
      <c r="E1370" s="11">
        <v>103.7</v>
      </c>
      <c r="F1370" s="4">
        <f t="shared" si="298"/>
        <v>1984.4583333332303</v>
      </c>
      <c r="G1370" s="22">
        <v>13.56</v>
      </c>
      <c r="H1370" s="4">
        <f t="shared" si="295"/>
        <v>449.8512054001929</v>
      </c>
      <c r="I1370" s="4">
        <f t="shared" si="296"/>
        <v>21.478852459016398</v>
      </c>
      <c r="J1370" s="33">
        <f t="shared" si="299"/>
        <v>123181.20951521132</v>
      </c>
      <c r="K1370" s="4">
        <f t="shared" si="300"/>
        <v>47.600192864030859</v>
      </c>
      <c r="L1370" s="33">
        <f t="shared" si="297"/>
        <v>13034.197218461288</v>
      </c>
      <c r="M1370" s="15">
        <f t="shared" si="289"/>
        <v>9.0101855122910077</v>
      </c>
      <c r="N1370" s="6"/>
      <c r="O1370" s="7">
        <f t="shared" si="290"/>
        <v>11.497716640781466</v>
      </c>
      <c r="P1370" s="7"/>
      <c r="Q1370" s="46">
        <f t="shared" si="291"/>
        <v>5.3235361198267869E-2</v>
      </c>
      <c r="R1370" s="22">
        <f t="shared" si="301"/>
        <v>1.0222612021863886</v>
      </c>
      <c r="S1370" s="22">
        <f t="shared" si="302"/>
        <v>9.2772274295856363</v>
      </c>
      <c r="T1370" s="39">
        <f t="shared" si="292"/>
        <v>0.11262994558557926</v>
      </c>
      <c r="U1370" s="39">
        <f t="shared" si="293"/>
        <v>9.0225719524183345E-2</v>
      </c>
      <c r="V1370" s="39">
        <f t="shared" si="294"/>
        <v>2.2404226061395915E-2</v>
      </c>
      <c r="Y1370" s="37"/>
      <c r="Z1370" s="37"/>
    </row>
    <row r="1371" spans="1:26">
      <c r="A1371" s="1">
        <v>1984.07</v>
      </c>
      <c r="B1371" s="11">
        <v>151.1</v>
      </c>
      <c r="C1371" s="4">
        <v>7.3333300000000001</v>
      </c>
      <c r="D1371" s="11">
        <v>16.32</v>
      </c>
      <c r="E1371" s="11">
        <v>104.1</v>
      </c>
      <c r="F1371" s="4">
        <f t="shared" si="298"/>
        <v>1984.5416666665635</v>
      </c>
      <c r="G1371" s="22">
        <v>13.36</v>
      </c>
      <c r="H1371" s="4">
        <f t="shared" si="295"/>
        <v>442.268683957733</v>
      </c>
      <c r="I1371" s="4">
        <f t="shared" si="296"/>
        <v>21.464607598463022</v>
      </c>
      <c r="J1371" s="33">
        <f t="shared" si="299"/>
        <v>121594.71203913292</v>
      </c>
      <c r="K1371" s="4">
        <f t="shared" si="300"/>
        <v>47.768530259366003</v>
      </c>
      <c r="L1371" s="33">
        <f t="shared" si="297"/>
        <v>13133.194576298141</v>
      </c>
      <c r="M1371" s="15">
        <f t="shared" si="289"/>
        <v>8.8683022140433003</v>
      </c>
      <c r="N1371" s="6"/>
      <c r="O1371" s="7">
        <f t="shared" si="290"/>
        <v>11.31624186364971</v>
      </c>
      <c r="P1371" s="7"/>
      <c r="Q1371" s="46">
        <f t="shared" si="291"/>
        <v>5.6549760285445436E-2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c r="A1372" s="1">
        <v>1984.08</v>
      </c>
      <c r="B1372" s="11">
        <v>164.4</v>
      </c>
      <c r="C1372" s="4">
        <v>7.3566700000000003</v>
      </c>
      <c r="D1372" s="11">
        <v>16.440000000000001</v>
      </c>
      <c r="E1372" s="11">
        <v>104.5</v>
      </c>
      <c r="F1372" s="4">
        <f t="shared" si="298"/>
        <v>1984.6249999998968</v>
      </c>
      <c r="G1372" s="22">
        <v>12.72</v>
      </c>
      <c r="H1372" s="4">
        <f t="shared" si="295"/>
        <v>479.3557894736843</v>
      </c>
      <c r="I1372" s="4">
        <f t="shared" si="296"/>
        <v>21.450500947368425</v>
      </c>
      <c r="J1372" s="33">
        <f t="shared" si="299"/>
        <v>132282.67551213488</v>
      </c>
      <c r="K1372" s="4">
        <f t="shared" si="300"/>
        <v>47.935578947368427</v>
      </c>
      <c r="L1372" s="33">
        <f t="shared" si="297"/>
        <v>13228.267551213487</v>
      </c>
      <c r="M1372" s="15">
        <f t="shared" si="289"/>
        <v>9.6230632573731683</v>
      </c>
      <c r="N1372" s="6"/>
      <c r="O1372" s="7">
        <f t="shared" si="290"/>
        <v>12.274711609555553</v>
      </c>
      <c r="P1372" s="7"/>
      <c r="Q1372" s="46">
        <f t="shared" si="291"/>
        <v>5.3218487566763409E-2</v>
      </c>
      <c r="R1372" s="22">
        <f t="shared" si="301"/>
        <v>1.0219291431360158</v>
      </c>
      <c r="S1372" s="22">
        <f t="shared" si="302"/>
        <v>9.854420636965278</v>
      </c>
      <c r="T1372" s="39">
        <f t="shared" si="292"/>
        <v>0.10676469503956709</v>
      </c>
      <c r="U1372" s="39">
        <f t="shared" si="293"/>
        <v>8.3159425168814138E-2</v>
      </c>
      <c r="V1372" s="39">
        <f t="shared" si="294"/>
        <v>2.3605269870752954E-2</v>
      </c>
      <c r="Y1372" s="37"/>
      <c r="Z1372" s="37"/>
    </row>
    <row r="1373" spans="1:26">
      <c r="A1373" s="1">
        <v>1984.09</v>
      </c>
      <c r="B1373" s="11">
        <v>166.1</v>
      </c>
      <c r="C1373" s="4">
        <v>7.38</v>
      </c>
      <c r="D1373" s="11">
        <v>16.559999999999999</v>
      </c>
      <c r="E1373" s="11">
        <v>105</v>
      </c>
      <c r="F1373" s="4">
        <f t="shared" si="298"/>
        <v>1984.70833333323</v>
      </c>
      <c r="G1373" s="22">
        <v>12.52</v>
      </c>
      <c r="H1373" s="4">
        <f t="shared" si="295"/>
        <v>482.00638095238099</v>
      </c>
      <c r="I1373" s="4">
        <f t="shared" si="296"/>
        <v>21.416057142857145</v>
      </c>
      <c r="J1373" s="33">
        <f t="shared" si="299"/>
        <v>133506.62744274019</v>
      </c>
      <c r="K1373" s="4">
        <f t="shared" si="300"/>
        <v>48.055542857142861</v>
      </c>
      <c r="L1373" s="33">
        <f t="shared" si="297"/>
        <v>13310.47411470065</v>
      </c>
      <c r="M1373" s="15">
        <f t="shared" si="289"/>
        <v>9.6873413136280799</v>
      </c>
      <c r="N1373" s="6"/>
      <c r="O1373" s="7">
        <f t="shared" si="290"/>
        <v>12.351552352066447</v>
      </c>
      <c r="P1373" s="7"/>
      <c r="Q1373" s="46">
        <f t="shared" si="291"/>
        <v>5.3758978119069448E-2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c r="A1374" s="1">
        <v>1984.1</v>
      </c>
      <c r="B1374" s="11">
        <v>164.8</v>
      </c>
      <c r="C1374" s="4">
        <v>7.43</v>
      </c>
      <c r="D1374" s="11">
        <v>16.5867</v>
      </c>
      <c r="E1374" s="11">
        <v>105.3</v>
      </c>
      <c r="F1374" s="4">
        <f t="shared" si="298"/>
        <v>1984.7916666665633</v>
      </c>
      <c r="G1374" s="22">
        <v>12.16</v>
      </c>
      <c r="H1374" s="4">
        <f t="shared" si="295"/>
        <v>476.87141500474848</v>
      </c>
      <c r="I1374" s="4">
        <f t="shared" si="296"/>
        <v>21.499724596391268</v>
      </c>
      <c r="J1374" s="33">
        <f t="shared" si="299"/>
        <v>132580.59058267041</v>
      </c>
      <c r="K1374" s="4">
        <f t="shared" si="300"/>
        <v>47.995892592592604</v>
      </c>
      <c r="L1374" s="33">
        <f t="shared" si="297"/>
        <v>13343.89855471832</v>
      </c>
      <c r="M1374" s="15">
        <f t="shared" si="289"/>
        <v>9.5950707030485045</v>
      </c>
      <c r="N1374" s="6"/>
      <c r="O1374" s="7">
        <f t="shared" si="290"/>
        <v>12.229383028121228</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c r="A1375" s="1">
        <v>1984.11</v>
      </c>
      <c r="B1375" s="11">
        <v>166.3</v>
      </c>
      <c r="C1375" s="4">
        <v>7.48</v>
      </c>
      <c r="D1375" s="11">
        <v>16.613299999999999</v>
      </c>
      <c r="E1375" s="11">
        <v>105.3</v>
      </c>
      <c r="F1375" s="4">
        <f t="shared" si="298"/>
        <v>1984.8749999998965</v>
      </c>
      <c r="G1375" s="22">
        <v>11.57</v>
      </c>
      <c r="H1375" s="4">
        <f t="shared" si="295"/>
        <v>481.21187084520426</v>
      </c>
      <c r="I1375" s="4">
        <f t="shared" si="296"/>
        <v>21.644406457739795</v>
      </c>
      <c r="J1375" s="33">
        <f t="shared" si="299"/>
        <v>134288.79924369711</v>
      </c>
      <c r="K1375" s="4">
        <f t="shared" si="300"/>
        <v>48.072863342830011</v>
      </c>
      <c r="L1375" s="33">
        <f t="shared" si="297"/>
        <v>13415.394518793222</v>
      </c>
      <c r="M1375" s="15">
        <f t="shared" si="289"/>
        <v>9.6919732217830834</v>
      </c>
      <c r="N1375" s="6"/>
      <c r="O1375" s="7">
        <f t="shared" si="290"/>
        <v>12.348679358880014</v>
      </c>
      <c r="P1375" s="7"/>
      <c r="Q1375" s="46">
        <f t="shared" si="291"/>
        <v>6.1621192533612063E-2</v>
      </c>
      <c r="R1375" s="22">
        <f t="shared" si="301"/>
        <v>1.0137721149498926</v>
      </c>
      <c r="S1375" s="22">
        <f t="shared" si="302"/>
        <v>10.767190510426651</v>
      </c>
      <c r="T1375" s="39">
        <f t="shared" si="292"/>
        <v>0.10458458461602782</v>
      </c>
      <c r="U1375" s="39">
        <f t="shared" si="293"/>
        <v>6.9755454413112705E-2</v>
      </c>
      <c r="V1375" s="39">
        <f t="shared" si="294"/>
        <v>3.4829130202915115E-2</v>
      </c>
      <c r="Y1375" s="37"/>
      <c r="Z1375" s="37"/>
    </row>
    <row r="1376" spans="1:26">
      <c r="A1376" s="1">
        <v>1984.12</v>
      </c>
      <c r="B1376" s="11">
        <v>164.5</v>
      </c>
      <c r="C1376" s="4">
        <v>7.53</v>
      </c>
      <c r="D1376" s="11">
        <v>16.64</v>
      </c>
      <c r="E1376" s="11">
        <v>105.3</v>
      </c>
      <c r="F1376" s="4">
        <f t="shared" si="298"/>
        <v>1984.9583333332298</v>
      </c>
      <c r="G1376" s="22">
        <v>11.5</v>
      </c>
      <c r="H1376" s="4">
        <f t="shared" si="295"/>
        <v>476.00332383665727</v>
      </c>
      <c r="I1376" s="4">
        <f t="shared" si="296"/>
        <v>21.789088319088325</v>
      </c>
      <c r="J1376" s="33">
        <f t="shared" si="299"/>
        <v>133341.99457073718</v>
      </c>
      <c r="K1376" s="4">
        <f t="shared" si="300"/>
        <v>48.150123456790126</v>
      </c>
      <c r="L1376" s="33">
        <f t="shared" si="297"/>
        <v>13488.211487277</v>
      </c>
      <c r="M1376" s="15">
        <f t="shared" si="289"/>
        <v>9.595054801133454</v>
      </c>
      <c r="N1376" s="6"/>
      <c r="O1376" s="7">
        <f t="shared" si="290"/>
        <v>12.22216248914614</v>
      </c>
      <c r="P1376" s="7"/>
      <c r="Q1376" s="46">
        <f t="shared" si="291"/>
        <v>6.253264079268335E-2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c r="A1377" s="1">
        <v>1985.01</v>
      </c>
      <c r="B1377" s="11">
        <v>171.6</v>
      </c>
      <c r="C1377" s="4">
        <v>7.5733300000000003</v>
      </c>
      <c r="D1377" s="11">
        <v>16.556699999999999</v>
      </c>
      <c r="E1377" s="11">
        <v>105.5</v>
      </c>
      <c r="F1377" s="4">
        <f t="shared" si="298"/>
        <v>1985.0416666665631</v>
      </c>
      <c r="G1377" s="22">
        <v>11.38</v>
      </c>
      <c r="H1377" s="4">
        <f t="shared" si="295"/>
        <v>495.60682464454982</v>
      </c>
      <c r="I1377" s="4">
        <f t="shared" si="296"/>
        <v>21.872925601895741</v>
      </c>
      <c r="J1377" s="33">
        <f t="shared" si="299"/>
        <v>139344.09171823182</v>
      </c>
      <c r="K1377" s="4">
        <f t="shared" si="300"/>
        <v>47.818260568720383</v>
      </c>
      <c r="L1377" s="33">
        <f t="shared" si="297"/>
        <v>13444.512373841775</v>
      </c>
      <c r="M1377" s="15">
        <f t="shared" si="289"/>
        <v>9.9970011777304482</v>
      </c>
      <c r="N1377" s="6"/>
      <c r="O1377" s="7">
        <f t="shared" si="290"/>
        <v>12.729627871083462</v>
      </c>
      <c r="P1377" s="7"/>
      <c r="Q1377" s="46">
        <f t="shared" si="291"/>
        <v>5.933315692808748E-2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c r="A1378" s="1">
        <v>1985.02</v>
      </c>
      <c r="B1378" s="11">
        <v>180.9</v>
      </c>
      <c r="C1378" s="4">
        <v>7.6166700000000001</v>
      </c>
      <c r="D1378" s="11">
        <v>16.473299999999998</v>
      </c>
      <c r="E1378" s="11">
        <v>106</v>
      </c>
      <c r="F1378" s="4">
        <f t="shared" si="298"/>
        <v>1985.1249999998963</v>
      </c>
      <c r="G1378" s="22">
        <v>11.51</v>
      </c>
      <c r="H1378" s="4">
        <f t="shared" si="295"/>
        <v>520.00216981132087</v>
      </c>
      <c r="I1378" s="4">
        <f t="shared" si="296"/>
        <v>21.89433348113208</v>
      </c>
      <c r="J1378" s="33">
        <f t="shared" si="299"/>
        <v>146716.03294354121</v>
      </c>
      <c r="K1378" s="4">
        <f t="shared" si="300"/>
        <v>47.352967075471703</v>
      </c>
      <c r="L1378" s="33">
        <f t="shared" si="297"/>
        <v>13360.40478434957</v>
      </c>
      <c r="M1378" s="15">
        <f t="shared" si="289"/>
        <v>10.494935172607072</v>
      </c>
      <c r="N1378" s="6"/>
      <c r="O1378" s="7">
        <f t="shared" si="290"/>
        <v>13.357385583224779</v>
      </c>
      <c r="P1378" s="7"/>
      <c r="Q1378" s="46">
        <f t="shared" si="291"/>
        <v>5.2973907673109069E-2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c r="A1379" s="1">
        <v>1985.03</v>
      </c>
      <c r="B1379" s="11">
        <v>179.4</v>
      </c>
      <c r="C1379" s="4">
        <v>7.66</v>
      </c>
      <c r="D1379" s="11">
        <v>16.39</v>
      </c>
      <c r="E1379" s="11">
        <v>106.4</v>
      </c>
      <c r="F1379" s="4">
        <f t="shared" si="298"/>
        <v>1985.2083333332296</v>
      </c>
      <c r="G1379" s="22">
        <v>11.86</v>
      </c>
      <c r="H1379" s="4">
        <f t="shared" si="295"/>
        <v>513.7516917293234</v>
      </c>
      <c r="I1379" s="4">
        <f t="shared" si="296"/>
        <v>21.936109022556394</v>
      </c>
      <c r="J1379" s="33">
        <f t="shared" si="299"/>
        <v>145468.25525203763</v>
      </c>
      <c r="K1379" s="4">
        <f t="shared" si="300"/>
        <v>46.936400375939861</v>
      </c>
      <c r="L1379" s="33">
        <f t="shared" si="297"/>
        <v>13289.992773583595</v>
      </c>
      <c r="M1379" s="15">
        <f t="shared" si="289"/>
        <v>10.373217214924725</v>
      </c>
      <c r="N1379" s="6"/>
      <c r="O1379" s="7">
        <f t="shared" si="290"/>
        <v>13.197786108739967</v>
      </c>
      <c r="P1379" s="7"/>
      <c r="Q1379" s="46">
        <f t="shared" si="291"/>
        <v>5.058811726454486E-2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c r="A1380" s="1">
        <v>1985.04</v>
      </c>
      <c r="B1380" s="11">
        <v>180.6</v>
      </c>
      <c r="C1380" s="4">
        <v>7.6866700000000003</v>
      </c>
      <c r="D1380" s="11">
        <v>16.13</v>
      </c>
      <c r="E1380" s="11">
        <v>106.9</v>
      </c>
      <c r="F1380" s="4">
        <f t="shared" si="298"/>
        <v>1985.2916666665628</v>
      </c>
      <c r="G1380" s="22">
        <v>11.43</v>
      </c>
      <c r="H1380" s="4">
        <f t="shared" si="295"/>
        <v>514.76913002806361</v>
      </c>
      <c r="I1380" s="4">
        <f t="shared" si="296"/>
        <v>21.909526183348927</v>
      </c>
      <c r="J1380" s="33">
        <f t="shared" si="299"/>
        <v>146273.3134667555</v>
      </c>
      <c r="K1380" s="4">
        <f t="shared" si="300"/>
        <v>45.975781103835367</v>
      </c>
      <c r="L1380" s="33">
        <f t="shared" si="297"/>
        <v>13064.166922584533</v>
      </c>
      <c r="M1380" s="15">
        <f t="shared" si="289"/>
        <v>10.397118719816811</v>
      </c>
      <c r="N1380" s="6"/>
      <c r="O1380" s="7">
        <f t="shared" si="290"/>
        <v>13.224090599429935</v>
      </c>
      <c r="P1380" s="7"/>
      <c r="Q1380" s="46">
        <f t="shared" si="291"/>
        <v>5.4763095933410805E-2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c r="A1381" s="1">
        <v>1985.05</v>
      </c>
      <c r="B1381" s="11">
        <v>184.9</v>
      </c>
      <c r="C1381" s="4">
        <v>7.71333</v>
      </c>
      <c r="D1381" s="11">
        <v>15.87</v>
      </c>
      <c r="E1381" s="11">
        <v>107.3</v>
      </c>
      <c r="F1381" s="4">
        <f t="shared" si="298"/>
        <v>1985.3749999998961</v>
      </c>
      <c r="G1381" s="22">
        <v>10.85</v>
      </c>
      <c r="H1381" s="4">
        <f t="shared" si="295"/>
        <v>525.0608574091334</v>
      </c>
      <c r="I1381" s="4">
        <f t="shared" si="296"/>
        <v>21.903556859273071</v>
      </c>
      <c r="J1381" s="33">
        <f t="shared" si="299"/>
        <v>149716.40497155965</v>
      </c>
      <c r="K1381" s="4">
        <f t="shared" si="300"/>
        <v>45.066067101584352</v>
      </c>
      <c r="L1381" s="33">
        <f t="shared" si="297"/>
        <v>12850.185759322074</v>
      </c>
      <c r="M1381" s="15">
        <f t="shared" si="289"/>
        <v>10.60812046786009</v>
      </c>
      <c r="N1381" s="6"/>
      <c r="O1381" s="7">
        <f t="shared" si="290"/>
        <v>13.488455241725166</v>
      </c>
      <c r="P1381" s="7"/>
      <c r="Q1381" s="46">
        <f t="shared" si="291"/>
        <v>5.8444011517648983E-2</v>
      </c>
      <c r="R1381" s="22">
        <f t="shared" si="301"/>
        <v>1.0520532267558704</v>
      </c>
      <c r="S1381" s="22">
        <f t="shared" si="302"/>
        <v>11.673659948288618</v>
      </c>
      <c r="T1381" s="39">
        <f t="shared" si="292"/>
        <v>0.10634756155358116</v>
      </c>
      <c r="U1381" s="39">
        <f t="shared" si="293"/>
        <v>7.3289360268057546E-2</v>
      </c>
      <c r="V1381" s="39">
        <f t="shared" si="294"/>
        <v>3.3058201285523614E-2</v>
      </c>
      <c r="Y1381" s="37"/>
      <c r="Z1381" s="37"/>
    </row>
    <row r="1382" spans="1:26">
      <c r="A1382" s="1">
        <v>1985.06</v>
      </c>
      <c r="B1382" s="11">
        <v>188.9</v>
      </c>
      <c r="C1382" s="4">
        <v>7.74</v>
      </c>
      <c r="D1382" s="11">
        <v>15.61</v>
      </c>
      <c r="E1382" s="11">
        <v>107.6</v>
      </c>
      <c r="F1382" s="4">
        <f t="shared" si="298"/>
        <v>1985.4583333332293</v>
      </c>
      <c r="G1382" s="22">
        <v>10.16</v>
      </c>
      <c r="H1382" s="4">
        <f t="shared" si="295"/>
        <v>534.92407063197038</v>
      </c>
      <c r="I1382" s="4">
        <f t="shared" si="296"/>
        <v>21.918011152416362</v>
      </c>
      <c r="J1382" s="33">
        <f t="shared" si="299"/>
        <v>153049.6223563962</v>
      </c>
      <c r="K1382" s="4">
        <f t="shared" si="300"/>
        <v>44.204154275092939</v>
      </c>
      <c r="L1382" s="33">
        <f t="shared" si="297"/>
        <v>12647.456881859949</v>
      </c>
      <c r="M1382" s="15">
        <f t="shared" si="289"/>
        <v>10.810049845861208</v>
      </c>
      <c r="N1382" s="6"/>
      <c r="O1382" s="7">
        <f t="shared" si="290"/>
        <v>13.741426269246393</v>
      </c>
      <c r="P1382" s="7"/>
      <c r="Q1382" s="46">
        <f t="shared" si="291"/>
        <v>6.30792195548152E-2</v>
      </c>
      <c r="R1382" s="22">
        <f t="shared" si="301"/>
        <v>0.99917426056111813</v>
      </c>
      <c r="S1382" s="22">
        <f t="shared" si="302"/>
        <v>12.247070041508456</v>
      </c>
      <c r="T1382" s="39">
        <f t="shared" si="292"/>
        <v>0.1071565193131705</v>
      </c>
      <c r="U1382" s="39">
        <f t="shared" si="293"/>
        <v>7.209843199589594E-2</v>
      </c>
      <c r="V1382" s="39">
        <f t="shared" si="294"/>
        <v>3.5058087317274556E-2</v>
      </c>
      <c r="Y1382" s="37"/>
      <c r="Z1382" s="37"/>
    </row>
    <row r="1383" spans="1:26">
      <c r="A1383" s="1">
        <v>1985.07</v>
      </c>
      <c r="B1383" s="11">
        <v>192.5</v>
      </c>
      <c r="C1383" s="4">
        <v>7.7733299999999996</v>
      </c>
      <c r="D1383" s="11">
        <v>15.4833</v>
      </c>
      <c r="E1383" s="11">
        <v>107.8</v>
      </c>
      <c r="F1383" s="4">
        <f t="shared" si="298"/>
        <v>1985.5416666665626</v>
      </c>
      <c r="G1383" s="22">
        <v>10.31</v>
      </c>
      <c r="H1383" s="4">
        <f t="shared" si="295"/>
        <v>544.10714285714289</v>
      </c>
      <c r="I1383" s="4">
        <f t="shared" si="296"/>
        <v>21.971555204081636</v>
      </c>
      <c r="J1383" s="33">
        <f t="shared" si="299"/>
        <v>156200.89935855081</v>
      </c>
      <c r="K1383" s="4">
        <f t="shared" si="300"/>
        <v>43.764021428571432</v>
      </c>
      <c r="L1383" s="33">
        <f t="shared" si="297"/>
        <v>12563.664337861039</v>
      </c>
      <c r="M1383" s="15">
        <f t="shared" si="289"/>
        <v>10.997563956793373</v>
      </c>
      <c r="N1383" s="6"/>
      <c r="O1383" s="7">
        <f t="shared" si="290"/>
        <v>13.976419083122831</v>
      </c>
      <c r="P1383" s="7"/>
      <c r="Q1383" s="46">
        <f t="shared" si="291"/>
        <v>5.9007975140128954E-2</v>
      </c>
      <c r="R1383" s="22">
        <f t="shared" si="301"/>
        <v>1.0073537038004854</v>
      </c>
      <c r="S1383" s="22">
        <f t="shared" si="302"/>
        <v>12.21425407826951</v>
      </c>
      <c r="T1383" s="39">
        <f t="shared" si="292"/>
        <v>0.10876208559650902</v>
      </c>
      <c r="U1383" s="39">
        <f t="shared" si="293"/>
        <v>7.2068013756902971E-2</v>
      </c>
      <c r="V1383" s="39">
        <f t="shared" si="294"/>
        <v>3.6694071839606046E-2</v>
      </c>
      <c r="Y1383" s="37"/>
      <c r="Z1383" s="37"/>
    </row>
    <row r="1384" spans="1:26">
      <c r="A1384" s="1">
        <v>1985.08</v>
      </c>
      <c r="B1384" s="11">
        <v>188.3</v>
      </c>
      <c r="C1384" s="4">
        <v>7.8066700000000004</v>
      </c>
      <c r="D1384" s="11">
        <v>15.3567</v>
      </c>
      <c r="E1384" s="11">
        <v>108</v>
      </c>
      <c r="F1384" s="4">
        <f t="shared" si="298"/>
        <v>1985.6249999998959</v>
      </c>
      <c r="G1384" s="22">
        <v>10.33</v>
      </c>
      <c r="H1384" s="4">
        <f t="shared" si="295"/>
        <v>531.25009259259264</v>
      </c>
      <c r="I1384" s="4">
        <f t="shared" si="296"/>
        <v>22.02492915740741</v>
      </c>
      <c r="J1384" s="33">
        <f t="shared" si="299"/>
        <v>153036.83502833566</v>
      </c>
      <c r="K1384" s="4">
        <f t="shared" si="300"/>
        <v>43.325800833333339</v>
      </c>
      <c r="L1384" s="33">
        <f t="shared" si="297"/>
        <v>12480.83252511759</v>
      </c>
      <c r="M1384" s="15">
        <f t="shared" si="289"/>
        <v>10.738799808877275</v>
      </c>
      <c r="N1384" s="6"/>
      <c r="O1384" s="7">
        <f t="shared" si="290"/>
        <v>13.646192185229467</v>
      </c>
      <c r="P1384" s="7"/>
      <c r="Q1384" s="46">
        <f t="shared" si="291"/>
        <v>6.1000120961805057E-2</v>
      </c>
      <c r="R1384" s="22">
        <f t="shared" si="301"/>
        <v>1.0061364986054657</v>
      </c>
      <c r="S1384" s="22">
        <f t="shared" si="302"/>
        <v>12.281288762525522</v>
      </c>
      <c r="T1384" s="39">
        <f t="shared" si="292"/>
        <v>0.11131221364011323</v>
      </c>
      <c r="U1384" s="39">
        <f t="shared" si="293"/>
        <v>7.0114559329770731E-2</v>
      </c>
      <c r="V1384" s="39">
        <f t="shared" si="294"/>
        <v>4.1197654310342502E-2</v>
      </c>
      <c r="Y1384" s="37"/>
      <c r="Z1384" s="37"/>
    </row>
    <row r="1385" spans="1:26">
      <c r="A1385" s="1">
        <v>1985.09</v>
      </c>
      <c r="B1385" s="11">
        <v>184.1</v>
      </c>
      <c r="C1385" s="4">
        <v>7.84</v>
      </c>
      <c r="D1385" s="11">
        <v>15.23</v>
      </c>
      <c r="E1385" s="11">
        <v>108.3</v>
      </c>
      <c r="F1385" s="4">
        <f t="shared" si="298"/>
        <v>1985.7083333332291</v>
      </c>
      <c r="G1385" s="22">
        <v>10.37</v>
      </c>
      <c r="H1385" s="4">
        <f t="shared" si="295"/>
        <v>517.96186518928903</v>
      </c>
      <c r="I1385" s="4">
        <f t="shared" si="296"/>
        <v>22.057691597414593</v>
      </c>
      <c r="J1385" s="33">
        <f t="shared" si="299"/>
        <v>149738.4168002177</v>
      </c>
      <c r="K1385" s="4">
        <f t="shared" si="300"/>
        <v>42.849316712834728</v>
      </c>
      <c r="L1385" s="33">
        <f t="shared" si="297"/>
        <v>12387.376903135882</v>
      </c>
      <c r="M1385" s="15">
        <f t="shared" si="289"/>
        <v>10.471234661697542</v>
      </c>
      <c r="N1385" s="6"/>
      <c r="O1385" s="7">
        <f t="shared" si="290"/>
        <v>13.306583154373689</v>
      </c>
      <c r="P1385" s="7"/>
      <c r="Q1385" s="46">
        <f t="shared" si="291"/>
        <v>6.2686561547940056E-2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c r="A1386" s="1">
        <v>1985.1</v>
      </c>
      <c r="B1386" s="11">
        <v>186.2</v>
      </c>
      <c r="C1386" s="4">
        <v>7.86</v>
      </c>
      <c r="D1386" s="11">
        <v>15.023300000000001</v>
      </c>
      <c r="E1386" s="11">
        <v>108.7</v>
      </c>
      <c r="F1386" s="4">
        <f t="shared" si="298"/>
        <v>1985.7916666665624</v>
      </c>
      <c r="G1386" s="22">
        <v>10.24</v>
      </c>
      <c r="H1386" s="4">
        <f t="shared" si="295"/>
        <v>521.94241030358785</v>
      </c>
      <c r="I1386" s="4">
        <f t="shared" si="296"/>
        <v>22.03258509659614</v>
      </c>
      <c r="J1386" s="33">
        <f t="shared" si="299"/>
        <v>151419.94514458146</v>
      </c>
      <c r="K1386" s="4">
        <f t="shared" si="300"/>
        <v>42.112231002759899</v>
      </c>
      <c r="L1386" s="33">
        <f t="shared" si="297"/>
        <v>12217.117410798019</v>
      </c>
      <c r="M1386" s="15">
        <f t="shared" si="289"/>
        <v>10.552516982943745</v>
      </c>
      <c r="N1386" s="6"/>
      <c r="O1386" s="7">
        <f t="shared" si="290"/>
        <v>13.41043984338485</v>
      </c>
      <c r="P1386" s="7"/>
      <c r="Q1386" s="46">
        <f t="shared" si="291"/>
        <v>6.3058986698610986E-2</v>
      </c>
      <c r="R1386" s="22">
        <f t="shared" si="301"/>
        <v>1.0376651070262271</v>
      </c>
      <c r="S1386" s="22">
        <f t="shared" si="302"/>
        <v>12.482333058511974</v>
      </c>
      <c r="T1386" s="39">
        <f t="shared" si="292"/>
        <v>0.11699545839275682</v>
      </c>
      <c r="U1386" s="39">
        <f t="shared" si="293"/>
        <v>7.2469002037476082E-2</v>
      </c>
      <c r="V1386" s="39">
        <f t="shared" si="294"/>
        <v>4.4526456355280741E-2</v>
      </c>
      <c r="Y1386" s="37"/>
      <c r="Z1386" s="37"/>
    </row>
    <row r="1387" spans="1:26">
      <c r="A1387" s="1">
        <v>1985.11</v>
      </c>
      <c r="B1387" s="11">
        <v>197.5</v>
      </c>
      <c r="C1387" s="4">
        <v>7.88</v>
      </c>
      <c r="D1387" s="11">
        <v>14.816700000000001</v>
      </c>
      <c r="E1387" s="11">
        <v>109</v>
      </c>
      <c r="F1387" s="4">
        <f t="shared" si="298"/>
        <v>1985.8749999998956</v>
      </c>
      <c r="G1387" s="22">
        <v>9.7799999999999994</v>
      </c>
      <c r="H1387" s="4">
        <f t="shared" si="295"/>
        <v>552.09403669724782</v>
      </c>
      <c r="I1387" s="4">
        <f t="shared" si="296"/>
        <v>22.02785321100918</v>
      </c>
      <c r="J1387" s="33">
        <f t="shared" si="299"/>
        <v>160699.72814874342</v>
      </c>
      <c r="K1387" s="4">
        <f t="shared" si="300"/>
        <v>41.418793486238535</v>
      </c>
      <c r="L1387" s="33">
        <f t="shared" si="297"/>
        <v>12055.897023096133</v>
      </c>
      <c r="M1387" s="15">
        <f t="shared" si="289"/>
        <v>11.164611128667465</v>
      </c>
      <c r="N1387" s="6"/>
      <c r="O1387" s="7">
        <f t="shared" si="290"/>
        <v>14.18657146402391</v>
      </c>
      <c r="P1387" s="7"/>
      <c r="Q1387" s="46">
        <f t="shared" si="291"/>
        <v>6.1981515915447788E-2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c r="A1388" s="1">
        <v>1985.12</v>
      </c>
      <c r="B1388" s="11">
        <v>207.3</v>
      </c>
      <c r="C1388" s="4">
        <v>7.9</v>
      </c>
      <c r="D1388" s="11">
        <v>14.61</v>
      </c>
      <c r="E1388" s="11">
        <v>109.3</v>
      </c>
      <c r="F1388" s="4">
        <f t="shared" si="298"/>
        <v>1985.9583333332289</v>
      </c>
      <c r="G1388" s="22">
        <v>9.26</v>
      </c>
      <c r="H1388" s="4">
        <f t="shared" si="295"/>
        <v>577.89853613906689</v>
      </c>
      <c r="I1388" s="4">
        <f t="shared" si="296"/>
        <v>22.023147301006411</v>
      </c>
      <c r="J1388" s="33">
        <f t="shared" si="299"/>
        <v>168744.91954507443</v>
      </c>
      <c r="K1388" s="4">
        <f t="shared" si="300"/>
        <v>40.728883806038432</v>
      </c>
      <c r="L1388" s="33">
        <f t="shared" si="297"/>
        <v>11892.731666924927</v>
      </c>
      <c r="M1388" s="15">
        <f t="shared" si="289"/>
        <v>11.690521474467593</v>
      </c>
      <c r="N1388" s="6"/>
      <c r="O1388" s="7">
        <f t="shared" si="290"/>
        <v>14.85124344433247</v>
      </c>
      <c r="P1388" s="7"/>
      <c r="Q1388" s="46">
        <f t="shared" si="291"/>
        <v>6.3059967515150958E-2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c r="A1389" s="1">
        <v>1986.01</v>
      </c>
      <c r="B1389" s="11">
        <v>208.2</v>
      </c>
      <c r="C1389" s="4">
        <v>7.94</v>
      </c>
      <c r="D1389" s="11">
        <v>14.58</v>
      </c>
      <c r="E1389" s="11">
        <v>109.6</v>
      </c>
      <c r="F1389" s="4">
        <f t="shared" si="298"/>
        <v>1986.0416666665622</v>
      </c>
      <c r="G1389" s="22">
        <v>9.19</v>
      </c>
      <c r="H1389" s="4">
        <f t="shared" si="295"/>
        <v>578.8187956204381</v>
      </c>
      <c r="I1389" s="4">
        <f t="shared" si="296"/>
        <v>22.074069343065702</v>
      </c>
      <c r="J1389" s="33">
        <f t="shared" si="299"/>
        <v>169550.76406211811</v>
      </c>
      <c r="K1389" s="4">
        <f t="shared" si="300"/>
        <v>40.533996350364973</v>
      </c>
      <c r="L1389" s="33">
        <f t="shared" si="297"/>
        <v>11873.439673514322</v>
      </c>
      <c r="M1389" s="15">
        <f t="shared" si="289"/>
        <v>11.715007584487985</v>
      </c>
      <c r="N1389" s="6"/>
      <c r="O1389" s="7">
        <f t="shared" si="290"/>
        <v>14.879155972876072</v>
      </c>
      <c r="P1389" s="7"/>
      <c r="Q1389" s="46">
        <f t="shared" si="291"/>
        <v>6.3681859023227816E-2</v>
      </c>
      <c r="R1389" s="22">
        <f t="shared" si="301"/>
        <v>1.0401382661479719</v>
      </c>
      <c r="S1389" s="22">
        <f t="shared" si="302"/>
        <v>13.547294050074107</v>
      </c>
      <c r="T1389" s="39">
        <f t="shared" si="292"/>
        <v>0.11038663398724546</v>
      </c>
      <c r="U1389" s="39">
        <f t="shared" si="293"/>
        <v>6.7906278066288239E-2</v>
      </c>
      <c r="V1389" s="39">
        <f t="shared" si="294"/>
        <v>4.2480355920957225E-2</v>
      </c>
      <c r="Y1389" s="37"/>
      <c r="Z1389" s="37"/>
    </row>
    <row r="1390" spans="1:26">
      <c r="A1390" s="1">
        <v>1986.02</v>
      </c>
      <c r="B1390" s="11">
        <v>219.4</v>
      </c>
      <c r="C1390" s="4">
        <v>7.98</v>
      </c>
      <c r="D1390" s="11">
        <v>14.55</v>
      </c>
      <c r="E1390" s="11">
        <v>109.3</v>
      </c>
      <c r="F1390" s="4">
        <f t="shared" si="298"/>
        <v>1986.1249999998954</v>
      </c>
      <c r="G1390" s="22">
        <v>8.6999999999999993</v>
      </c>
      <c r="H1390" s="4">
        <f t="shared" si="295"/>
        <v>611.63019213174755</v>
      </c>
      <c r="I1390" s="4">
        <f t="shared" si="296"/>
        <v>22.246166514181155</v>
      </c>
      <c r="J1390" s="33">
        <f t="shared" si="299"/>
        <v>179705.09665072249</v>
      </c>
      <c r="K1390" s="4">
        <f t="shared" si="300"/>
        <v>40.561619396157376</v>
      </c>
      <c r="L1390" s="33">
        <f t="shared" si="297"/>
        <v>11917.544012160495</v>
      </c>
      <c r="M1390" s="15">
        <f t="shared" si="289"/>
        <v>12.388219099418123</v>
      </c>
      <c r="N1390" s="6"/>
      <c r="O1390" s="7">
        <f t="shared" si="290"/>
        <v>15.727961947238775</v>
      </c>
      <c r="P1390" s="7"/>
      <c r="Q1390" s="46">
        <f t="shared" si="291"/>
        <v>6.3265706562706359E-2</v>
      </c>
      <c r="R1390" s="22">
        <f t="shared" si="301"/>
        <v>1.0706964086423971</v>
      </c>
      <c r="S1390" s="22">
        <f t="shared" si="302"/>
        <v>14.129735226795914</v>
      </c>
      <c r="T1390" s="39">
        <f t="shared" si="292"/>
        <v>0.10994055977766304</v>
      </c>
      <c r="U1390" s="39">
        <f t="shared" si="293"/>
        <v>6.2294770018033185E-2</v>
      </c>
      <c r="V1390" s="39">
        <f t="shared" si="294"/>
        <v>4.7645789759629853E-2</v>
      </c>
      <c r="Y1390" s="37"/>
      <c r="Z1390" s="37"/>
    </row>
    <row r="1391" spans="1:26">
      <c r="A1391" s="1">
        <v>1986.03</v>
      </c>
      <c r="B1391" s="11">
        <v>232.3</v>
      </c>
      <c r="C1391" s="4">
        <v>8.02</v>
      </c>
      <c r="D1391" s="11">
        <v>14.52</v>
      </c>
      <c r="E1391" s="11">
        <v>108.8</v>
      </c>
      <c r="F1391" s="4">
        <f t="shared" si="298"/>
        <v>1986.2083333332287</v>
      </c>
      <c r="G1391" s="22">
        <v>7.78</v>
      </c>
      <c r="H1391" s="4">
        <f t="shared" si="295"/>
        <v>650.56810661764723</v>
      </c>
      <c r="I1391" s="4">
        <f t="shared" si="296"/>
        <v>22.460422794117651</v>
      </c>
      <c r="J1391" s="33">
        <f t="shared" si="299"/>
        <v>191695.50548135658</v>
      </c>
      <c r="K1391" s="4">
        <f t="shared" si="300"/>
        <v>40.664007352941184</v>
      </c>
      <c r="L1391" s="33">
        <f t="shared" si="297"/>
        <v>11982.000600900978</v>
      </c>
      <c r="M1391" s="15">
        <f t="shared" si="289"/>
        <v>13.189022981532716</v>
      </c>
      <c r="N1391" s="6"/>
      <c r="O1391" s="7">
        <f t="shared" si="290"/>
        <v>16.734740582959404</v>
      </c>
      <c r="P1391" s="7"/>
      <c r="Q1391" s="46">
        <f t="shared" si="291"/>
        <v>6.6882803250395945E-2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c r="A1392" s="1">
        <v>1986.04</v>
      </c>
      <c r="B1392" s="11">
        <v>238</v>
      </c>
      <c r="C1392" s="4">
        <v>8.0466700000000007</v>
      </c>
      <c r="D1392" s="11">
        <v>14.583299999999999</v>
      </c>
      <c r="E1392" s="11">
        <v>108.6</v>
      </c>
      <c r="F1392" s="4">
        <f t="shared" si="298"/>
        <v>1986.2916666665619</v>
      </c>
      <c r="G1392" s="22">
        <v>7.3</v>
      </c>
      <c r="H1392" s="4">
        <f t="shared" si="295"/>
        <v>667.75874769797429</v>
      </c>
      <c r="I1392" s="4">
        <f t="shared" si="296"/>
        <v>22.576614631675881</v>
      </c>
      <c r="J1392" s="33">
        <f t="shared" si="299"/>
        <v>197315.24238065357</v>
      </c>
      <c r="K1392" s="4">
        <f t="shared" si="300"/>
        <v>40.916496408839791</v>
      </c>
      <c r="L1392" s="33">
        <f t="shared" si="297"/>
        <v>12090.367118528511</v>
      </c>
      <c r="M1392" s="15">
        <f t="shared" si="289"/>
        <v>13.552504172869474</v>
      </c>
      <c r="N1392" s="6"/>
      <c r="O1392" s="7">
        <f t="shared" si="290"/>
        <v>17.183914355587909</v>
      </c>
      <c r="P1392" s="7"/>
      <c r="Q1392" s="46">
        <f t="shared" si="291"/>
        <v>6.9071033811458474E-2</v>
      </c>
      <c r="R1392" s="22">
        <f t="shared" si="301"/>
        <v>0.97772216546289359</v>
      </c>
      <c r="S1392" s="22">
        <f t="shared" si="302"/>
        <v>15.839576445202729</v>
      </c>
      <c r="T1392" s="39">
        <f t="shared" si="292"/>
        <v>9.8621454047865598E-2</v>
      </c>
      <c r="U1392" s="39">
        <f t="shared" si="293"/>
        <v>4.4902987607793987E-2</v>
      </c>
      <c r="V1392" s="39">
        <f t="shared" si="294"/>
        <v>5.3718466440071611E-2</v>
      </c>
      <c r="Y1392" s="37"/>
      <c r="Z1392" s="37"/>
    </row>
    <row r="1393" spans="1:26">
      <c r="A1393" s="1">
        <v>1986.05</v>
      </c>
      <c r="B1393" s="11">
        <v>238.5</v>
      </c>
      <c r="C1393" s="4">
        <v>8.0733300000000003</v>
      </c>
      <c r="D1393" s="11">
        <v>14.646699999999999</v>
      </c>
      <c r="E1393" s="11">
        <v>108.9</v>
      </c>
      <c r="F1393" s="4">
        <f t="shared" si="298"/>
        <v>1986.3749999998952</v>
      </c>
      <c r="G1393" s="22">
        <v>7.71</v>
      </c>
      <c r="H1393" s="4">
        <f t="shared" si="295"/>
        <v>667.31818181818187</v>
      </c>
      <c r="I1393" s="4">
        <f t="shared" si="296"/>
        <v>22.589014242424245</v>
      </c>
      <c r="J1393" s="33">
        <f t="shared" si="299"/>
        <v>197741.29351462505</v>
      </c>
      <c r="K1393" s="4">
        <f t="shared" si="300"/>
        <v>40.98117070707071</v>
      </c>
      <c r="L1393" s="33">
        <f t="shared" si="297"/>
        <v>12143.636912874879</v>
      </c>
      <c r="M1393" s="15">
        <f t="shared" si="289"/>
        <v>13.560046199232335</v>
      </c>
      <c r="N1393" s="6"/>
      <c r="O1393" s="7">
        <f t="shared" si="290"/>
        <v>17.180748515167277</v>
      </c>
      <c r="P1393" s="7"/>
      <c r="Q1393" s="46">
        <f t="shared" si="291"/>
        <v>6.4465796792934779E-2</v>
      </c>
      <c r="R1393" s="22">
        <f t="shared" si="301"/>
        <v>1.0002236733487426</v>
      </c>
      <c r="S1393" s="22">
        <f t="shared" si="302"/>
        <v>15.444041882894634</v>
      </c>
      <c r="T1393" s="39">
        <f t="shared" si="292"/>
        <v>0.10073370689638605</v>
      </c>
      <c r="U1393" s="39">
        <f t="shared" si="293"/>
        <v>4.6171339837853154E-2</v>
      </c>
      <c r="V1393" s="39">
        <f t="shared" si="294"/>
        <v>5.4562367058532901E-2</v>
      </c>
      <c r="Y1393" s="37"/>
      <c r="Z1393" s="37"/>
    </row>
    <row r="1394" spans="1:26">
      <c r="A1394" s="1">
        <v>1986.06</v>
      </c>
      <c r="B1394" s="11">
        <v>245.3</v>
      </c>
      <c r="C1394" s="4">
        <v>8.1</v>
      </c>
      <c r="D1394" s="11">
        <v>14.71</v>
      </c>
      <c r="E1394" s="11">
        <v>109.5</v>
      </c>
      <c r="F1394" s="4">
        <f t="shared" si="298"/>
        <v>1986.4583333332284</v>
      </c>
      <c r="G1394" s="22">
        <v>7.8</v>
      </c>
      <c r="H1394" s="4">
        <f t="shared" si="295"/>
        <v>682.58365296803674</v>
      </c>
      <c r="I1394" s="4">
        <f t="shared" si="296"/>
        <v>22.539452054794523</v>
      </c>
      <c r="J1394" s="33">
        <f t="shared" si="299"/>
        <v>202821.37245949684</v>
      </c>
      <c r="K1394" s="4">
        <f t="shared" si="300"/>
        <v>40.932757990867586</v>
      </c>
      <c r="L1394" s="33">
        <f t="shared" si="297"/>
        <v>12162.667708435378</v>
      </c>
      <c r="M1394" s="15">
        <f t="shared" si="289"/>
        <v>13.888688626457117</v>
      </c>
      <c r="N1394" s="6"/>
      <c r="O1394" s="7">
        <f t="shared" si="290"/>
        <v>17.582378520821564</v>
      </c>
      <c r="P1394" s="7"/>
      <c r="Q1394" s="46">
        <f t="shared" si="291"/>
        <v>6.184200539550401E-2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c r="A1395" s="1">
        <v>1986.07</v>
      </c>
      <c r="B1395" s="11">
        <v>240.2</v>
      </c>
      <c r="C1395" s="4">
        <v>8.1433300000000006</v>
      </c>
      <c r="D1395" s="11">
        <v>14.7567</v>
      </c>
      <c r="E1395" s="11">
        <v>109.5</v>
      </c>
      <c r="F1395" s="4">
        <f t="shared" si="298"/>
        <v>1986.5416666665617</v>
      </c>
      <c r="G1395" s="22">
        <v>7.3</v>
      </c>
      <c r="H1395" s="4">
        <f t="shared" si="295"/>
        <v>668.39214611872148</v>
      </c>
      <c r="I1395" s="4">
        <f t="shared" si="296"/>
        <v>22.66002421004567</v>
      </c>
      <c r="J1395" s="33">
        <f t="shared" si="299"/>
        <v>199165.63573319881</v>
      </c>
      <c r="K1395" s="4">
        <f t="shared" si="300"/>
        <v>41.062707671232879</v>
      </c>
      <c r="L1395" s="33">
        <f t="shared" si="297"/>
        <v>12235.751610425041</v>
      </c>
      <c r="M1395" s="15">
        <f t="shared" si="289"/>
        <v>13.619995534083808</v>
      </c>
      <c r="N1395" s="6"/>
      <c r="O1395" s="7">
        <f t="shared" si="290"/>
        <v>17.228549210852687</v>
      </c>
      <c r="P1395" s="7"/>
      <c r="Q1395" s="46">
        <f t="shared" si="291"/>
        <v>6.7700062192951271E-2</v>
      </c>
      <c r="R1395" s="22">
        <f t="shared" si="301"/>
        <v>1.0152906557195402</v>
      </c>
      <c r="S1395" s="22">
        <f t="shared" si="302"/>
        <v>16.003658119296013</v>
      </c>
      <c r="T1395" s="39">
        <f t="shared" si="292"/>
        <v>9.7174868748354237E-2</v>
      </c>
      <c r="U1395" s="39">
        <f t="shared" si="293"/>
        <v>4.2397614911459325E-2</v>
      </c>
      <c r="V1395" s="39">
        <f t="shared" si="294"/>
        <v>5.4777253836894912E-2</v>
      </c>
      <c r="Y1395" s="37"/>
      <c r="Z1395" s="37"/>
    </row>
    <row r="1396" spans="1:26">
      <c r="A1396" s="1">
        <v>1986.08</v>
      </c>
      <c r="B1396" s="11">
        <v>245</v>
      </c>
      <c r="C1396" s="4">
        <v>8.1866699999999994</v>
      </c>
      <c r="D1396" s="11">
        <v>14.8033</v>
      </c>
      <c r="E1396" s="11">
        <v>109.7</v>
      </c>
      <c r="F1396" s="4">
        <f t="shared" si="298"/>
        <v>1986.624999999895</v>
      </c>
      <c r="G1396" s="22">
        <v>7.17</v>
      </c>
      <c r="H1396" s="4">
        <f t="shared" si="295"/>
        <v>680.50592525068384</v>
      </c>
      <c r="I1396" s="4">
        <f t="shared" si="296"/>
        <v>22.73909160437557</v>
      </c>
      <c r="J1396" s="33">
        <f t="shared" si="299"/>
        <v>203339.91028310006</v>
      </c>
      <c r="K1396" s="4">
        <f t="shared" si="300"/>
        <v>41.117279033728352</v>
      </c>
      <c r="L1396" s="33">
        <f t="shared" si="297"/>
        <v>12286.129362831896</v>
      </c>
      <c r="M1396" s="15">
        <f t="shared" si="289"/>
        <v>13.887667550866059</v>
      </c>
      <c r="N1396" s="6"/>
      <c r="O1396" s="7">
        <f t="shared" si="290"/>
        <v>17.552178737142754</v>
      </c>
      <c r="P1396" s="7"/>
      <c r="Q1396" s="46">
        <f t="shared" si="291"/>
        <v>6.7220478286354107E-2</v>
      </c>
      <c r="R1396" s="22">
        <f t="shared" si="301"/>
        <v>0.98638563676862145</v>
      </c>
      <c r="S1396" s="22">
        <f t="shared" si="302"/>
        <v>16.218741274117846</v>
      </c>
      <c r="T1396" s="39">
        <f t="shared" si="292"/>
        <v>9.8015529275469859E-2</v>
      </c>
      <c r="U1396" s="39">
        <f t="shared" si="293"/>
        <v>4.3116512363074566E-2</v>
      </c>
      <c r="V1396" s="39">
        <f t="shared" si="294"/>
        <v>5.4899016912395293E-2</v>
      </c>
      <c r="Y1396" s="37"/>
      <c r="Z1396" s="37"/>
    </row>
    <row r="1397" spans="1:26">
      <c r="A1397" s="1">
        <v>1986.09</v>
      </c>
      <c r="B1397" s="11">
        <v>238.3</v>
      </c>
      <c r="C1397" s="4">
        <v>8.23</v>
      </c>
      <c r="D1397" s="11">
        <v>14.85</v>
      </c>
      <c r="E1397" s="11">
        <v>110.2</v>
      </c>
      <c r="F1397" s="4">
        <f t="shared" si="298"/>
        <v>1986.7083333332282</v>
      </c>
      <c r="G1397" s="22">
        <v>7.45</v>
      </c>
      <c r="H1397" s="4">
        <f t="shared" si="295"/>
        <v>658.89301270417434</v>
      </c>
      <c r="I1397" s="4">
        <f t="shared" si="296"/>
        <v>22.755725952813069</v>
      </c>
      <c r="J1397" s="33">
        <f t="shared" si="299"/>
        <v>197448.45226155894</v>
      </c>
      <c r="K1397" s="4">
        <f t="shared" si="300"/>
        <v>41.059845735027231</v>
      </c>
      <c r="L1397" s="33">
        <f t="shared" si="297"/>
        <v>12304.278288225558</v>
      </c>
      <c r="M1397" s="15">
        <f t="shared" si="289"/>
        <v>13.467314312977132</v>
      </c>
      <c r="N1397" s="6"/>
      <c r="O1397" s="7">
        <f t="shared" si="290"/>
        <v>17.007759947928378</v>
      </c>
      <c r="P1397" s="7"/>
      <c r="Q1397" s="46">
        <f t="shared" si="291"/>
        <v>6.6782088500137934E-2</v>
      </c>
      <c r="R1397" s="22">
        <f t="shared" si="301"/>
        <v>1.0076087971828867</v>
      </c>
      <c r="S1397" s="22">
        <f t="shared" si="302"/>
        <v>15.925347534359448</v>
      </c>
      <c r="T1397" s="39">
        <f t="shared" si="292"/>
        <v>0.10310882358663087</v>
      </c>
      <c r="U1397" s="39">
        <f t="shared" si="293"/>
        <v>4.383880223172576E-2</v>
      </c>
      <c r="V1397" s="39">
        <f t="shared" si="294"/>
        <v>5.9270021354905111E-2</v>
      </c>
      <c r="Y1397" s="37"/>
      <c r="Z1397" s="37"/>
    </row>
    <row r="1398" spans="1:26">
      <c r="A1398" s="1">
        <v>1986.1</v>
      </c>
      <c r="B1398" s="11">
        <v>237.4</v>
      </c>
      <c r="C1398" s="4">
        <v>8.2466699999999999</v>
      </c>
      <c r="D1398" s="11">
        <v>14.726699999999999</v>
      </c>
      <c r="E1398" s="11">
        <v>110.3</v>
      </c>
      <c r="F1398" s="4">
        <f t="shared" si="298"/>
        <v>1986.7916666665615</v>
      </c>
      <c r="G1398" s="22">
        <v>7.43</v>
      </c>
      <c r="H1398" s="4">
        <f t="shared" si="295"/>
        <v>655.80942883046248</v>
      </c>
      <c r="I1398" s="4">
        <f t="shared" si="296"/>
        <v>22.781145503173168</v>
      </c>
      <c r="J1398" s="33">
        <f t="shared" si="299"/>
        <v>197093.30046593261</v>
      </c>
      <c r="K1398" s="4">
        <f t="shared" si="300"/>
        <v>40.682008068903002</v>
      </c>
      <c r="L1398" s="33">
        <f t="shared" si="297"/>
        <v>12226.343336022115</v>
      </c>
      <c r="M1398" s="15">
        <f t="shared" si="289"/>
        <v>13.425918860857365</v>
      </c>
      <c r="N1398" s="6"/>
      <c r="O1398" s="7">
        <f t="shared" si="290"/>
        <v>16.942441583196953</v>
      </c>
      <c r="P1398" s="7"/>
      <c r="Q1398" s="46">
        <f t="shared" si="291"/>
        <v>6.6753610688413553E-2</v>
      </c>
      <c r="R1398" s="22">
        <f t="shared" si="301"/>
        <v>1.0188955773741608</v>
      </c>
      <c r="S1398" s="22">
        <f t="shared" si="302"/>
        <v>16.031972204664136</v>
      </c>
      <c r="T1398" s="39">
        <f t="shared" si="292"/>
        <v>0.10742104525516782</v>
      </c>
      <c r="U1398" s="39">
        <f t="shared" si="293"/>
        <v>4.565035799543482E-2</v>
      </c>
      <c r="V1398" s="39">
        <f t="shared" si="294"/>
        <v>6.1770687259733004E-2</v>
      </c>
      <c r="Y1398" s="37"/>
      <c r="Z1398" s="37"/>
    </row>
    <row r="1399" spans="1:26">
      <c r="A1399" s="1">
        <v>1986.11</v>
      </c>
      <c r="B1399" s="11">
        <v>245.1</v>
      </c>
      <c r="C1399" s="4">
        <v>8.2633299999999998</v>
      </c>
      <c r="D1399" s="11">
        <v>14.603300000000001</v>
      </c>
      <c r="E1399" s="11">
        <v>110.4</v>
      </c>
      <c r="F1399" s="4">
        <f t="shared" si="298"/>
        <v>1986.8749999998947</v>
      </c>
      <c r="G1399" s="22">
        <v>7.25</v>
      </c>
      <c r="H1399" s="4">
        <f t="shared" si="295"/>
        <v>676.46711956521744</v>
      </c>
      <c r="I1399" s="4">
        <f t="shared" si="296"/>
        <v>22.806491403985511</v>
      </c>
      <c r="J1399" s="33">
        <f t="shared" si="299"/>
        <v>203872.82534012952</v>
      </c>
      <c r="K1399" s="4">
        <f t="shared" si="300"/>
        <v>40.304578894927538</v>
      </c>
      <c r="L1399" s="33">
        <f t="shared" si="297"/>
        <v>12146.944228027389</v>
      </c>
      <c r="M1399" s="15">
        <f t="shared" si="289"/>
        <v>13.872985596138607</v>
      </c>
      <c r="N1399" s="6"/>
      <c r="O1399" s="7">
        <f t="shared" si="290"/>
        <v>17.491666180642543</v>
      </c>
      <c r="P1399" s="7"/>
      <c r="Q1399" s="46">
        <f t="shared" si="291"/>
        <v>6.6065956858145689E-2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c r="A1400" s="1">
        <v>1986.12</v>
      </c>
      <c r="B1400" s="11">
        <v>248.6</v>
      </c>
      <c r="C1400" s="4">
        <v>8.2799999999999994</v>
      </c>
      <c r="D1400" s="11">
        <v>14.48</v>
      </c>
      <c r="E1400" s="11">
        <v>110.5</v>
      </c>
      <c r="F1400" s="4">
        <f t="shared" si="298"/>
        <v>1986.958333333228</v>
      </c>
      <c r="G1400" s="22">
        <v>7.11</v>
      </c>
      <c r="H1400" s="4">
        <f t="shared" si="295"/>
        <v>685.50606334841643</v>
      </c>
      <c r="I1400" s="4">
        <f t="shared" si="296"/>
        <v>22.831819004524888</v>
      </c>
      <c r="J1400" s="33">
        <f t="shared" si="299"/>
        <v>207170.38984350703</v>
      </c>
      <c r="K1400" s="4">
        <f t="shared" si="300"/>
        <v>39.928108597285075</v>
      </c>
      <c r="L1400" s="33">
        <f t="shared" si="297"/>
        <v>12066.88352748987</v>
      </c>
      <c r="M1400" s="15">
        <f t="shared" si="289"/>
        <v>14.085139814743314</v>
      </c>
      <c r="N1400" s="6"/>
      <c r="O1400" s="7">
        <f t="shared" si="290"/>
        <v>17.743316425436966</v>
      </c>
      <c r="P1400" s="7"/>
      <c r="Q1400" s="46">
        <f t="shared" si="291"/>
        <v>6.6109702069103798E-2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c r="A1401" s="1">
        <v>1987.01</v>
      </c>
      <c r="B1401" s="11">
        <v>264.5</v>
      </c>
      <c r="C1401" s="4">
        <v>8.3000000000000007</v>
      </c>
      <c r="D1401" s="11">
        <v>14.6867</v>
      </c>
      <c r="E1401" s="11">
        <v>111.2</v>
      </c>
      <c r="F1401" s="4">
        <f t="shared" si="298"/>
        <v>1987.0416666665612</v>
      </c>
      <c r="G1401" s="22">
        <v>7.08</v>
      </c>
      <c r="H1401" s="4">
        <f t="shared" si="295"/>
        <v>724.7585431654677</v>
      </c>
      <c r="I1401" s="4">
        <f t="shared" si="296"/>
        <v>22.742895683453241</v>
      </c>
      <c r="J1401" s="33">
        <f t="shared" si="299"/>
        <v>219605.85888194712</v>
      </c>
      <c r="K1401" s="4">
        <f t="shared" si="300"/>
        <v>40.243142895683455</v>
      </c>
      <c r="L1401" s="33">
        <f t="shared" si="297"/>
        <v>12193.895529835512</v>
      </c>
      <c r="M1401" s="15">
        <f t="shared" si="289"/>
        <v>14.922208103718949</v>
      </c>
      <c r="N1401" s="6"/>
      <c r="O1401" s="7">
        <f t="shared" si="290"/>
        <v>18.777962794262134</v>
      </c>
      <c r="P1401" s="7"/>
      <c r="Q1401" s="46">
        <f t="shared" si="291"/>
        <v>6.2552225871873632E-2</v>
      </c>
      <c r="R1401" s="22">
        <f t="shared" si="301"/>
        <v>0.99390186210958875</v>
      </c>
      <c r="S1401" s="22">
        <f t="shared" si="302"/>
        <v>16.594324580558418</v>
      </c>
      <c r="T1401" s="39">
        <f t="shared" si="292"/>
        <v>0.10521712997774313</v>
      </c>
      <c r="U1401" s="39">
        <f t="shared" si="293"/>
        <v>4.2775765751370098E-2</v>
      </c>
      <c r="V1401" s="39">
        <f t="shared" si="294"/>
        <v>6.2441364226373031E-2</v>
      </c>
      <c r="Y1401" s="37"/>
      <c r="Z1401" s="37"/>
    </row>
    <row r="1402" spans="1:26">
      <c r="A1402" s="1">
        <v>1987.02</v>
      </c>
      <c r="B1402" s="11">
        <v>280.89999999999998</v>
      </c>
      <c r="C1402" s="4">
        <v>8.32</v>
      </c>
      <c r="D1402" s="11">
        <v>14.8933</v>
      </c>
      <c r="E1402" s="11">
        <v>111.6</v>
      </c>
      <c r="F1402" s="4">
        <f t="shared" si="298"/>
        <v>1987.1249999998945</v>
      </c>
      <c r="G1402" s="22">
        <v>7.25</v>
      </c>
      <c r="H1402" s="4">
        <f t="shared" si="295"/>
        <v>766.93754480286748</v>
      </c>
      <c r="I1402" s="4">
        <f t="shared" si="296"/>
        <v>22.715985663082442</v>
      </c>
      <c r="J1402" s="33">
        <f t="shared" si="299"/>
        <v>232959.91948754317</v>
      </c>
      <c r="K1402" s="4">
        <f t="shared" si="300"/>
        <v>40.662979480286751</v>
      </c>
      <c r="L1402" s="33">
        <f t="shared" si="297"/>
        <v>12351.520003217614</v>
      </c>
      <c r="M1402" s="15">
        <f t="shared" si="289"/>
        <v>15.822318142836457</v>
      </c>
      <c r="N1402" s="6"/>
      <c r="O1402" s="7">
        <f t="shared" si="290"/>
        <v>19.886426559991143</v>
      </c>
      <c r="P1402" s="7"/>
      <c r="Q1402" s="46">
        <f t="shared" si="291"/>
        <v>5.6334889356184401E-2</v>
      </c>
      <c r="R1402" s="22">
        <f t="shared" si="301"/>
        <v>1.0060416666666667</v>
      </c>
      <c r="S1402" s="22">
        <f t="shared" si="302"/>
        <v>16.434014939415359</v>
      </c>
      <c r="T1402" s="39">
        <f t="shared" si="292"/>
        <v>0.10306661670050477</v>
      </c>
      <c r="U1402" s="39">
        <f t="shared" si="293"/>
        <v>4.5241842361098072E-2</v>
      </c>
      <c r="V1402" s="39">
        <f t="shared" si="294"/>
        <v>5.7824774339406693E-2</v>
      </c>
      <c r="Y1402" s="37"/>
      <c r="Z1402" s="37"/>
    </row>
    <row r="1403" spans="1:26">
      <c r="A1403" s="1">
        <v>1987.03</v>
      </c>
      <c r="B1403" s="11">
        <v>292.5</v>
      </c>
      <c r="C1403" s="4">
        <v>8.34</v>
      </c>
      <c r="D1403" s="11">
        <v>15.1</v>
      </c>
      <c r="E1403" s="11">
        <v>112.1</v>
      </c>
      <c r="F1403" s="4">
        <f t="shared" si="298"/>
        <v>1987.2083333332278</v>
      </c>
      <c r="G1403" s="22">
        <v>7.25</v>
      </c>
      <c r="H1403" s="4">
        <f t="shared" si="295"/>
        <v>795.04683318465675</v>
      </c>
      <c r="I1403" s="4">
        <f t="shared" si="296"/>
        <v>22.66902765388047</v>
      </c>
      <c r="J1403" s="33">
        <f t="shared" si="299"/>
        <v>242072.02886818702</v>
      </c>
      <c r="K1403" s="4">
        <f t="shared" si="300"/>
        <v>41.043443354148089</v>
      </c>
      <c r="L1403" s="33">
        <f t="shared" si="297"/>
        <v>12496.709866357687</v>
      </c>
      <c r="M1403" s="15">
        <f t="shared" si="289"/>
        <v>16.433343976069928</v>
      </c>
      <c r="N1403" s="6"/>
      <c r="O1403" s="7">
        <f t="shared" si="290"/>
        <v>20.627202938129223</v>
      </c>
      <c r="P1403" s="7"/>
      <c r="Q1403" s="46">
        <f t="shared" si="291"/>
        <v>5.3742497442263136E-2</v>
      </c>
      <c r="R1403" s="22">
        <f t="shared" si="301"/>
        <v>0.95348909939056448</v>
      </c>
      <c r="S1403" s="22">
        <f t="shared" si="302"/>
        <v>16.459560230255619</v>
      </c>
      <c r="T1403" s="39">
        <f t="shared" si="292"/>
        <v>9.7880883802397678E-2</v>
      </c>
      <c r="U1403" s="39">
        <f t="shared" si="293"/>
        <v>4.3326612376116236E-2</v>
      </c>
      <c r="V1403" s="39">
        <f t="shared" si="294"/>
        <v>5.4554271426281442E-2</v>
      </c>
      <c r="Y1403" s="37"/>
      <c r="Z1403" s="37"/>
    </row>
    <row r="1404" spans="1:26">
      <c r="A1404" s="1">
        <v>1987.04</v>
      </c>
      <c r="B1404" s="11">
        <v>289.3</v>
      </c>
      <c r="C1404" s="4">
        <v>8.4</v>
      </c>
      <c r="D1404" s="11">
        <v>14.8733</v>
      </c>
      <c r="E1404" s="11">
        <v>112.7</v>
      </c>
      <c r="F1404" s="4">
        <f t="shared" si="298"/>
        <v>1987.291666666561</v>
      </c>
      <c r="G1404" s="22">
        <v>8.02</v>
      </c>
      <c r="H1404" s="4">
        <f t="shared" si="295"/>
        <v>782.16246672582088</v>
      </c>
      <c r="I1404" s="4">
        <f t="shared" si="296"/>
        <v>22.710559006211184</v>
      </c>
      <c r="J1404" s="33">
        <f t="shared" si="299"/>
        <v>238725.29251627545</v>
      </c>
      <c r="K1404" s="4">
        <f t="shared" si="300"/>
        <v>40.212018722271523</v>
      </c>
      <c r="L1404" s="33">
        <f t="shared" si="297"/>
        <v>12273.18663388289</v>
      </c>
      <c r="M1404" s="15">
        <f t="shared" si="289"/>
        <v>16.196534453220881</v>
      </c>
      <c r="N1404" s="6"/>
      <c r="O1404" s="7">
        <f t="shared" si="290"/>
        <v>20.303841071051377</v>
      </c>
      <c r="P1404" s="7"/>
      <c r="Q1404" s="46">
        <f t="shared" si="291"/>
        <v>4.6609431506182783E-2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c r="A1405" s="1">
        <v>1987.05</v>
      </c>
      <c r="B1405" s="11">
        <v>289.10000000000002</v>
      </c>
      <c r="C1405" s="4">
        <v>8.4600000000000009</v>
      </c>
      <c r="D1405" s="11">
        <v>14.646699999999999</v>
      </c>
      <c r="E1405" s="11">
        <v>113.1</v>
      </c>
      <c r="F1405" s="4">
        <f t="shared" si="298"/>
        <v>1987.3749999998943</v>
      </c>
      <c r="G1405" s="22">
        <v>8.61</v>
      </c>
      <c r="H1405" s="4">
        <f t="shared" si="295"/>
        <v>778.85738284703825</v>
      </c>
      <c r="I1405" s="4">
        <f t="shared" si="296"/>
        <v>22.791883289124677</v>
      </c>
      <c r="J1405" s="33">
        <f t="shared" si="299"/>
        <v>238296.23775302159</v>
      </c>
      <c r="K1405" s="4">
        <f t="shared" si="300"/>
        <v>39.459323519009729</v>
      </c>
      <c r="L1405" s="33">
        <f t="shared" si="297"/>
        <v>12072.824301270082</v>
      </c>
      <c r="M1405" s="15">
        <f t="shared" si="289"/>
        <v>16.160311952655743</v>
      </c>
      <c r="N1405" s="6"/>
      <c r="O1405" s="7">
        <f t="shared" si="290"/>
        <v>20.233478963142392</v>
      </c>
      <c r="P1405" s="7"/>
      <c r="Q1405" s="46">
        <f t="shared" si="291"/>
        <v>4.0693975709329581E-2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c r="A1406" s="1">
        <v>1987.06</v>
      </c>
      <c r="B1406" s="11">
        <v>301.39999999999998</v>
      </c>
      <c r="C1406" s="4">
        <v>8.52</v>
      </c>
      <c r="D1406" s="11">
        <v>14.42</v>
      </c>
      <c r="E1406" s="11">
        <v>113.5</v>
      </c>
      <c r="F1406" s="4">
        <f t="shared" si="298"/>
        <v>1987.4583333332275</v>
      </c>
      <c r="G1406" s="22">
        <v>8.4</v>
      </c>
      <c r="H1406" s="4">
        <f t="shared" si="295"/>
        <v>809.13286343612333</v>
      </c>
      <c r="I1406" s="4">
        <f t="shared" si="296"/>
        <v>22.872634361233484</v>
      </c>
      <c r="J1406" s="33">
        <f t="shared" si="299"/>
        <v>248142.37713071675</v>
      </c>
      <c r="K1406" s="4">
        <f t="shared" si="300"/>
        <v>38.711665198237888</v>
      </c>
      <c r="L1406" s="33">
        <f t="shared" si="297"/>
        <v>11871.974380308347</v>
      </c>
      <c r="M1406" s="15">
        <f t="shared" si="289"/>
        <v>16.825207307878717</v>
      </c>
      <c r="N1406" s="6"/>
      <c r="O1406" s="7">
        <f t="shared" si="290"/>
        <v>21.038765339298095</v>
      </c>
      <c r="P1406" s="7"/>
      <c r="Q1406" s="46">
        <f t="shared" si="291"/>
        <v>4.0020549424348607E-2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c r="A1407" s="1">
        <v>1987.07</v>
      </c>
      <c r="B1407" s="11">
        <v>310.10000000000002</v>
      </c>
      <c r="C1407" s="4">
        <v>8.5666700000000002</v>
      </c>
      <c r="D1407" s="11">
        <v>14.9</v>
      </c>
      <c r="E1407" s="11">
        <v>113.8</v>
      </c>
      <c r="F1407" s="4">
        <f t="shared" si="298"/>
        <v>1987.5416666665608</v>
      </c>
      <c r="G1407" s="22">
        <v>8.4499999999999993</v>
      </c>
      <c r="H1407" s="4">
        <f t="shared" si="295"/>
        <v>830.29411247803182</v>
      </c>
      <c r="I1407" s="4">
        <f t="shared" si="296"/>
        <v>22.937296564147633</v>
      </c>
      <c r="J1407" s="33">
        <f t="shared" si="299"/>
        <v>255218.23884255689</v>
      </c>
      <c r="K1407" s="4">
        <f t="shared" si="300"/>
        <v>39.894815465729359</v>
      </c>
      <c r="L1407" s="33">
        <f t="shared" si="297"/>
        <v>12262.985355543688</v>
      </c>
      <c r="M1407" s="15">
        <f t="shared" si="289"/>
        <v>17.306004390512225</v>
      </c>
      <c r="N1407" s="6"/>
      <c r="O1407" s="7">
        <f t="shared" si="290"/>
        <v>21.61145347379118</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c r="A1408" s="1">
        <v>1987.08</v>
      </c>
      <c r="B1408" s="11">
        <v>329.4</v>
      </c>
      <c r="C1408" s="4">
        <v>8.6133299999999995</v>
      </c>
      <c r="D1408" s="11">
        <v>15.38</v>
      </c>
      <c r="E1408" s="11">
        <v>114.4</v>
      </c>
      <c r="F1408" s="4">
        <f t="shared" si="298"/>
        <v>1987.624999999894</v>
      </c>
      <c r="G1408" s="22">
        <v>8.76</v>
      </c>
      <c r="H1408" s="4">
        <f t="shared" si="295"/>
        <v>877.34423076923076</v>
      </c>
      <c r="I1408" s="4">
        <f t="shared" si="296"/>
        <v>22.941273173076922</v>
      </c>
      <c r="J1408" s="33">
        <f t="shared" si="299"/>
        <v>270268.28847897123</v>
      </c>
      <c r="K1408" s="4">
        <f t="shared" si="300"/>
        <v>40.964038461538465</v>
      </c>
      <c r="L1408" s="33">
        <f t="shared" si="297"/>
        <v>12619.084021877894</v>
      </c>
      <c r="M1408" s="15">
        <f t="shared" si="289"/>
        <v>18.326907245856336</v>
      </c>
      <c r="N1408" s="6"/>
      <c r="O1408" s="7">
        <f t="shared" si="290"/>
        <v>22.852095511377346</v>
      </c>
      <c r="P1408" s="7"/>
      <c r="Q1408" s="46">
        <f t="shared" si="291"/>
        <v>3.1518001960628581E-2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c r="A1409" s="1">
        <v>1987.09</v>
      </c>
      <c r="B1409" s="11">
        <v>318.7</v>
      </c>
      <c r="C1409" s="4">
        <v>8.66</v>
      </c>
      <c r="D1409" s="11">
        <v>15.86</v>
      </c>
      <c r="E1409" s="11">
        <v>115</v>
      </c>
      <c r="F1409" s="4">
        <f t="shared" si="298"/>
        <v>1987.7083333332273</v>
      </c>
      <c r="G1409" s="22">
        <v>9.42</v>
      </c>
      <c r="H1409" s="4">
        <f t="shared" si="295"/>
        <v>844.4164347826088</v>
      </c>
      <c r="I1409" s="4">
        <f t="shared" si="296"/>
        <v>22.945234782608697</v>
      </c>
      <c r="J1409" s="33">
        <f t="shared" si="299"/>
        <v>260713.81944285243</v>
      </c>
      <c r="K1409" s="4">
        <f t="shared" si="300"/>
        <v>42.022104347826087</v>
      </c>
      <c r="L1409" s="33">
        <f t="shared" si="297"/>
        <v>12974.336919873358</v>
      </c>
      <c r="M1409" s="15">
        <f t="shared" ref="M1409:M1472" si="303">H1409/AVERAGE(K1289:K1408)</f>
        <v>17.675620449938215</v>
      </c>
      <c r="N1409" s="6"/>
      <c r="O1409" s="7">
        <f t="shared" ref="O1409:O1472" si="304">J1409/AVERAGE(L1289:L1408)</f>
        <v>22.007766234206706</v>
      </c>
      <c r="P1409" s="7"/>
      <c r="Q1409" s="46">
        <f t="shared" ref="Q1409:Q1472" si="305">1/M1409-(G1409/100-(((E1409/E1289)^(1/10))-1))</f>
        <v>2.7138089806860242E-2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c r="A1410" s="1">
        <v>1987.1</v>
      </c>
      <c r="B1410" s="11">
        <v>280.2</v>
      </c>
      <c r="C1410" s="4">
        <v>8.7100000000000009</v>
      </c>
      <c r="D1410" s="11">
        <v>16.406700000000001</v>
      </c>
      <c r="E1410" s="11">
        <v>115.3</v>
      </c>
      <c r="F1410" s="4">
        <f t="shared" si="298"/>
        <v>1987.7916666665606</v>
      </c>
      <c r="G1410" s="22">
        <v>9.52</v>
      </c>
      <c r="H1410" s="4">
        <f t="shared" si="295"/>
        <v>740.4764960971379</v>
      </c>
      <c r="I1410" s="4">
        <f t="shared" si="296"/>
        <v>23.01766695576757</v>
      </c>
      <c r="J1410" s="33">
        <f t="shared" si="299"/>
        <v>229214.55913775484</v>
      </c>
      <c r="K1410" s="4">
        <f t="shared" si="300"/>
        <v>43.357515091066794</v>
      </c>
      <c r="L1410" s="33">
        <f t="shared" si="297"/>
        <v>13421.322296236272</v>
      </c>
      <c r="M1410" s="15">
        <f t="shared" si="303"/>
        <v>15.530055563627309</v>
      </c>
      <c r="N1410" s="6"/>
      <c r="O1410" s="7">
        <f t="shared" si="304"/>
        <v>19.313386963315381</v>
      </c>
      <c r="P1410" s="7"/>
      <c r="Q1410" s="46">
        <f t="shared" si="305"/>
        <v>3.3885399558438375E-2</v>
      </c>
      <c r="R1410" s="22">
        <f t="shared" si="301"/>
        <v>1.0513845824386956</v>
      </c>
      <c r="S1410" s="22">
        <f t="shared" si="302"/>
        <v>14.423303897908639</v>
      </c>
      <c r="T1410" s="39">
        <f t="shared" ref="T1410:T1473" si="306">(($J1530/$J1410)^(1/10)-1)</f>
        <v>0.12427821516317117</v>
      </c>
      <c r="U1410" s="39">
        <f t="shared" ref="U1410:U1473" si="307">(($S1530/$S1410)^(1/10)-1)</f>
        <v>6.5242313112665595E-2</v>
      </c>
      <c r="V1410" s="39">
        <f t="shared" ref="V1410:V1473" si="308">T1410-U1410</f>
        <v>5.9035902050505573E-2</v>
      </c>
      <c r="Y1410" s="37"/>
      <c r="Z1410" s="37"/>
    </row>
    <row r="1411" spans="1:26">
      <c r="A1411" s="1">
        <v>1987.11</v>
      </c>
      <c r="B1411" s="11">
        <v>245</v>
      </c>
      <c r="C1411" s="4">
        <v>8.76</v>
      </c>
      <c r="D1411" s="11">
        <v>16.953299999999999</v>
      </c>
      <c r="E1411" s="11">
        <v>115.4</v>
      </c>
      <c r="F1411" s="4">
        <f t="shared" si="298"/>
        <v>1987.8749999998938</v>
      </c>
      <c r="G1411" s="22">
        <v>8.86</v>
      </c>
      <c r="H1411" s="4">
        <f t="shared" si="295"/>
        <v>646.89341421143854</v>
      </c>
      <c r="I1411" s="4">
        <f t="shared" si="296"/>
        <v>23.129740034662049</v>
      </c>
      <c r="J1411" s="33">
        <f t="shared" si="299"/>
        <v>200842.55966062041</v>
      </c>
      <c r="K1411" s="4">
        <f t="shared" si="300"/>
        <v>44.763175996533789</v>
      </c>
      <c r="L1411" s="33">
        <f t="shared" si="297"/>
        <v>13897.731292630186</v>
      </c>
      <c r="M1411" s="15">
        <f t="shared" si="303"/>
        <v>13.590885143189086</v>
      </c>
      <c r="N1411" s="6"/>
      <c r="O1411" s="7">
        <f t="shared" si="304"/>
        <v>16.887366309768474</v>
      </c>
      <c r="P1411" s="7"/>
      <c r="Q1411" s="46">
        <f t="shared" si="305"/>
        <v>4.9247979245253967E-2</v>
      </c>
      <c r="R1411" s="22">
        <f t="shared" si="301"/>
        <v>0.99887189891126138</v>
      </c>
      <c r="S1411" s="22">
        <f t="shared" si="302"/>
        <v>15.151298584090739</v>
      </c>
      <c r="T1411" s="39">
        <f t="shared" si="306"/>
        <v>0.13798440684227598</v>
      </c>
      <c r="U1411" s="39">
        <f t="shared" si="307"/>
        <v>6.1788332359404174E-2</v>
      </c>
      <c r="V1411" s="39">
        <f t="shared" si="308"/>
        <v>7.6196074482871801E-2</v>
      </c>
      <c r="Y1411" s="37"/>
      <c r="Z1411" s="37"/>
    </row>
    <row r="1412" spans="1:26">
      <c r="A1412" s="1">
        <v>1987.12</v>
      </c>
      <c r="B1412" s="11">
        <v>241</v>
      </c>
      <c r="C1412" s="4">
        <v>8.81</v>
      </c>
      <c r="D1412" s="11">
        <v>17.5</v>
      </c>
      <c r="E1412" s="11">
        <v>115.4</v>
      </c>
      <c r="F1412" s="4">
        <f t="shared" si="298"/>
        <v>1987.9583333332271</v>
      </c>
      <c r="G1412" s="22">
        <v>8.99</v>
      </c>
      <c r="H1412" s="4">
        <f t="shared" si="295"/>
        <v>636.33188908145587</v>
      </c>
      <c r="I1412" s="4">
        <f t="shared" si="296"/>
        <v>23.261759098786833</v>
      </c>
      <c r="J1412" s="33">
        <f t="shared" si="299"/>
        <v>198165.34200310352</v>
      </c>
      <c r="K1412" s="4">
        <f t="shared" si="300"/>
        <v>46.206672443674179</v>
      </c>
      <c r="L1412" s="33">
        <f t="shared" si="297"/>
        <v>14389.599523046936</v>
      </c>
      <c r="M1412" s="15">
        <f t="shared" si="303"/>
        <v>13.389028514426967</v>
      </c>
      <c r="N1412" s="6"/>
      <c r="O1412" s="7">
        <f t="shared" si="304"/>
        <v>16.622494633999864</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c r="A1413" s="1">
        <v>1988.01</v>
      </c>
      <c r="B1413" s="11">
        <v>250.5</v>
      </c>
      <c r="C1413" s="4">
        <v>8.8566699999999994</v>
      </c>
      <c r="D1413" s="11">
        <v>17.863299999999999</v>
      </c>
      <c r="E1413" s="11">
        <v>115.7</v>
      </c>
      <c r="F1413" s="4">
        <f t="shared" si="298"/>
        <v>1988.0416666665603</v>
      </c>
      <c r="G1413" s="22">
        <v>8.67</v>
      </c>
      <c r="H1413" s="4">
        <f t="shared" si="295"/>
        <v>659.70051858254112</v>
      </c>
      <c r="I1413" s="4">
        <f t="shared" si="296"/>
        <v>23.32435046672429</v>
      </c>
      <c r="J1413" s="33">
        <f t="shared" si="299"/>
        <v>206048.06122645864</v>
      </c>
      <c r="K1413" s="4">
        <f t="shared" si="300"/>
        <v>47.043625842696635</v>
      </c>
      <c r="L1413" s="33">
        <f t="shared" si="297"/>
        <v>14693.406515395603</v>
      </c>
      <c r="M1413" s="15">
        <f t="shared" si="303"/>
        <v>13.898336683569136</v>
      </c>
      <c r="N1413" s="6"/>
      <c r="O1413" s="7">
        <f t="shared" si="304"/>
        <v>17.237464801757405</v>
      </c>
      <c r="P1413" s="7"/>
      <c r="Q1413" s="46">
        <f t="shared" si="305"/>
        <v>4.8770254494573992E-2</v>
      </c>
      <c r="R1413" s="22">
        <f t="shared" si="301"/>
        <v>1.0383636955621693</v>
      </c>
      <c r="S1413" s="22">
        <f t="shared" si="302"/>
        <v>15.528646538247564</v>
      </c>
      <c r="T1413" s="39">
        <f t="shared" si="306"/>
        <v>0.13823197341745086</v>
      </c>
      <c r="U1413" s="39">
        <f t="shared" si="307"/>
        <v>6.284914000079489E-2</v>
      </c>
      <c r="V1413" s="39">
        <f t="shared" si="308"/>
        <v>7.538283341665597E-2</v>
      </c>
      <c r="Y1413" s="37"/>
      <c r="Z1413" s="37"/>
    </row>
    <row r="1414" spans="1:26">
      <c r="A1414" s="1">
        <v>1988.02</v>
      </c>
      <c r="B1414" s="11">
        <v>258.10000000000002</v>
      </c>
      <c r="C1414" s="4">
        <v>8.9033300000000004</v>
      </c>
      <c r="D1414" s="11">
        <v>18.226700000000001</v>
      </c>
      <c r="E1414" s="11">
        <v>116</v>
      </c>
      <c r="F1414" s="4">
        <f t="shared" si="298"/>
        <v>1988.1249999998936</v>
      </c>
      <c r="G1414" s="22">
        <v>8.2100000000000009</v>
      </c>
      <c r="H1414" s="4">
        <f t="shared" si="295"/>
        <v>677.95750000000021</v>
      </c>
      <c r="I1414" s="4">
        <f t="shared" si="296"/>
        <v>23.38659181896552</v>
      </c>
      <c r="J1414" s="33">
        <f t="shared" si="299"/>
        <v>212359.07508737931</v>
      </c>
      <c r="K1414" s="4">
        <f t="shared" si="300"/>
        <v>47.876512844827602</v>
      </c>
      <c r="L1414" s="33">
        <f t="shared" si="297"/>
        <v>14996.532948063295</v>
      </c>
      <c r="M1414" s="15">
        <f t="shared" si="303"/>
        <v>14.298270962469529</v>
      </c>
      <c r="N1414" s="6"/>
      <c r="O1414" s="7">
        <f t="shared" si="304"/>
        <v>17.714126170441727</v>
      </c>
      <c r="P1414" s="7"/>
      <c r="Q1414" s="46">
        <f t="shared" si="305"/>
        <v>5.0954722160582014E-2</v>
      </c>
      <c r="R1414" s="22">
        <f t="shared" si="301"/>
        <v>0.99608508963190345</v>
      </c>
      <c r="S1414" s="22">
        <f t="shared" si="302"/>
        <v>16.082681816516534</v>
      </c>
      <c r="T1414" s="39">
        <f t="shared" si="306"/>
        <v>0.14165589311359028</v>
      </c>
      <c r="U1414" s="39">
        <f t="shared" si="307"/>
        <v>5.918023773368275E-2</v>
      </c>
      <c r="V1414" s="39">
        <f t="shared" si="308"/>
        <v>8.2475655379907531E-2</v>
      </c>
      <c r="Y1414" s="37"/>
      <c r="Z1414" s="37"/>
    </row>
    <row r="1415" spans="1:26">
      <c r="A1415" s="1">
        <v>1988.03</v>
      </c>
      <c r="B1415" s="11">
        <v>265.7</v>
      </c>
      <c r="C1415" s="4">
        <v>8.9499999999999993</v>
      </c>
      <c r="D1415" s="11">
        <v>18.59</v>
      </c>
      <c r="E1415" s="11">
        <v>116.5</v>
      </c>
      <c r="F1415" s="4">
        <f t="shared" si="298"/>
        <v>1988.2083333332268</v>
      </c>
      <c r="G1415" s="22">
        <v>8.3699999999999992</v>
      </c>
      <c r="H1415" s="4">
        <f t="shared" si="295"/>
        <v>694.92523605150222</v>
      </c>
      <c r="I1415" s="4">
        <f t="shared" si="296"/>
        <v>23.408283261802577</v>
      </c>
      <c r="J1415" s="33">
        <f t="shared" si="299"/>
        <v>218284.96205836011</v>
      </c>
      <c r="K1415" s="4">
        <f t="shared" si="300"/>
        <v>48.62122746781116</v>
      </c>
      <c r="L1415" s="33">
        <f t="shared" si="297"/>
        <v>15272.553423654175</v>
      </c>
      <c r="M1415" s="15">
        <f t="shared" si="303"/>
        <v>14.668946811103467</v>
      </c>
      <c r="N1415" s="6"/>
      <c r="O1415" s="7">
        <f t="shared" si="304"/>
        <v>18.152060554951035</v>
      </c>
      <c r="P1415" s="7"/>
      <c r="Q1415" s="46">
        <f t="shared" si="305"/>
        <v>4.7202997059628798E-2</v>
      </c>
      <c r="R1415" s="22">
        <f t="shared" si="301"/>
        <v>0.98379483607185603</v>
      </c>
      <c r="S1415" s="22">
        <f t="shared" si="302"/>
        <v>15.950965397530005</v>
      </c>
      <c r="T1415" s="39">
        <f t="shared" si="306"/>
        <v>0.14421543923692326</v>
      </c>
      <c r="U1415" s="39">
        <f t="shared" si="307"/>
        <v>5.9704656860496863E-2</v>
      </c>
      <c r="V1415" s="39">
        <f t="shared" si="308"/>
        <v>8.4510782376426397E-2</v>
      </c>
      <c r="Y1415" s="37"/>
      <c r="Z1415" s="37"/>
    </row>
    <row r="1416" spans="1:26">
      <c r="A1416" s="1">
        <v>1988.04</v>
      </c>
      <c r="B1416" s="11">
        <v>262.60000000000002</v>
      </c>
      <c r="C1416" s="4">
        <v>9.0433299999999992</v>
      </c>
      <c r="D1416" s="11">
        <v>19.616700000000002</v>
      </c>
      <c r="E1416" s="11">
        <v>117.1</v>
      </c>
      <c r="F1416" s="4">
        <f t="shared" si="298"/>
        <v>1988.2916666665601</v>
      </c>
      <c r="G1416" s="22">
        <v>8.7200000000000006</v>
      </c>
      <c r="H1416" s="4">
        <f t="shared" si="295"/>
        <v>683.29820666097373</v>
      </c>
      <c r="I1416" s="4">
        <f t="shared" si="296"/>
        <v>23.531192578992318</v>
      </c>
      <c r="J1416" s="33">
        <f t="shared" si="299"/>
        <v>215248.71666586708</v>
      </c>
      <c r="K1416" s="4">
        <f t="shared" si="300"/>
        <v>51.043625021349293</v>
      </c>
      <c r="L1416" s="33">
        <f t="shared" si="297"/>
        <v>16079.472582708739</v>
      </c>
      <c r="M1416" s="15">
        <f t="shared" si="303"/>
        <v>14.433316420838951</v>
      </c>
      <c r="N1416" s="6"/>
      <c r="O1416" s="7">
        <f t="shared" si="304"/>
        <v>17.840595093043479</v>
      </c>
      <c r="P1416" s="7"/>
      <c r="Q1416" s="46">
        <f t="shared" si="305"/>
        <v>4.4527058308336545E-2</v>
      </c>
      <c r="R1416" s="22">
        <f t="shared" si="301"/>
        <v>0.98314430327257019</v>
      </c>
      <c r="S1416" s="22">
        <f t="shared" si="302"/>
        <v>15.61207186810015</v>
      </c>
      <c r="T1416" s="39">
        <f t="shared" si="306"/>
        <v>0.14945155386379416</v>
      </c>
      <c r="U1416" s="39">
        <f t="shared" si="307"/>
        <v>6.2365595392906759E-2</v>
      </c>
      <c r="V1416" s="39">
        <f t="shared" si="308"/>
        <v>8.7085958470887403E-2</v>
      </c>
      <c r="Y1416" s="37"/>
      <c r="Z1416" s="37"/>
    </row>
    <row r="1417" spans="1:26">
      <c r="A1417" s="1">
        <v>1988.05</v>
      </c>
      <c r="B1417" s="11">
        <v>256.10000000000002</v>
      </c>
      <c r="C1417" s="4">
        <v>9.1366700000000005</v>
      </c>
      <c r="D1417" s="11">
        <v>20.6433</v>
      </c>
      <c r="E1417" s="11">
        <v>117.5</v>
      </c>
      <c r="F1417" s="4">
        <f t="shared" si="298"/>
        <v>1988.3749999998934</v>
      </c>
      <c r="G1417" s="22">
        <v>9.09</v>
      </c>
      <c r="H1417" s="4">
        <f t="shared" si="295"/>
        <v>664.11634042553203</v>
      </c>
      <c r="I1417" s="4">
        <f t="shared" si="296"/>
        <v>23.693134885106389</v>
      </c>
      <c r="J1417" s="33">
        <f t="shared" si="299"/>
        <v>209828.12726408336</v>
      </c>
      <c r="K1417" s="4">
        <f t="shared" si="300"/>
        <v>53.532029872340431</v>
      </c>
      <c r="L1417" s="33">
        <f t="shared" si="297"/>
        <v>16913.490744047838</v>
      </c>
      <c r="M1417" s="15">
        <f t="shared" si="303"/>
        <v>14.031891348027777</v>
      </c>
      <c r="N1417" s="6"/>
      <c r="O1417" s="7">
        <f t="shared" si="304"/>
        <v>17.325317986212724</v>
      </c>
      <c r="P1417" s="7"/>
      <c r="Q1417" s="46">
        <f t="shared" si="305"/>
        <v>4.2178685061003043E-2</v>
      </c>
      <c r="R1417" s="22">
        <f t="shared" si="301"/>
        <v>1.0187384727016691</v>
      </c>
      <c r="S1417" s="22">
        <f t="shared" si="302"/>
        <v>15.296667878487494</v>
      </c>
      <c r="T1417" s="39">
        <f t="shared" si="306"/>
        <v>0.15191947926139204</v>
      </c>
      <c r="U1417" s="39">
        <f t="shared" si="307"/>
        <v>6.4758539388930059E-2</v>
      </c>
      <c r="V1417" s="39">
        <f t="shared" si="308"/>
        <v>8.7160939872461984E-2</v>
      </c>
      <c r="Y1417" s="37"/>
      <c r="Z1417" s="37"/>
    </row>
    <row r="1418" spans="1:26">
      <c r="A1418" s="1">
        <v>1988.06</v>
      </c>
      <c r="B1418" s="11">
        <v>270.7</v>
      </c>
      <c r="C1418" s="4">
        <v>9.23</v>
      </c>
      <c r="D1418" s="11">
        <v>21.67</v>
      </c>
      <c r="E1418" s="11">
        <v>118</v>
      </c>
      <c r="F1418" s="4">
        <f t="shared" si="298"/>
        <v>1988.4583333332266</v>
      </c>
      <c r="G1418" s="22">
        <v>8.92</v>
      </c>
      <c r="H1418" s="4">
        <f t="shared" ref="H1418:H1481" si="309">B1418*$E$1839/E1418</f>
        <v>699.0024576271187</v>
      </c>
      <c r="I1418" s="4">
        <f t="shared" ref="I1418:I1481" si="310">C1418*$E$1839/E1418</f>
        <v>23.833737288135598</v>
      </c>
      <c r="J1418" s="33">
        <f t="shared" si="299"/>
        <v>221477.95005473029</v>
      </c>
      <c r="K1418" s="4">
        <f t="shared" si="300"/>
        <v>55.956347457627125</v>
      </c>
      <c r="L1418" s="33">
        <f t="shared" ref="L1418:L1481" si="311">K1418*(J1418/H1418)</f>
        <v>17729.690349782068</v>
      </c>
      <c r="M1418" s="15">
        <f t="shared" si="303"/>
        <v>14.766468647879627</v>
      </c>
      <c r="N1418" s="6"/>
      <c r="O1418" s="7">
        <f t="shared" si="304"/>
        <v>18.208235569514841</v>
      </c>
      <c r="P1418" s="7"/>
      <c r="Q1418" s="46">
        <f t="shared" si="305"/>
        <v>3.9638410850633007E-2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c r="A1419" s="1">
        <v>1988.07</v>
      </c>
      <c r="B1419" s="11">
        <v>269.10000000000002</v>
      </c>
      <c r="C1419" s="4">
        <v>9.3066700000000004</v>
      </c>
      <c r="D1419" s="11">
        <v>22.023299999999999</v>
      </c>
      <c r="E1419" s="11">
        <v>118.5</v>
      </c>
      <c r="F1419" s="4">
        <f t="shared" ref="F1419:F1482" si="312">F1418+1/12</f>
        <v>1988.5416666665599</v>
      </c>
      <c r="G1419" s="22">
        <v>9.06</v>
      </c>
      <c r="H1419" s="4">
        <f t="shared" si="309"/>
        <v>691.9389873417723</v>
      </c>
      <c r="I1419" s="4">
        <f t="shared" si="310"/>
        <v>23.930315181434604</v>
      </c>
      <c r="J1419" s="33">
        <f t="shared" ref="J1419:J1482" si="313">J1418*((H1419+(I1419/12))/H1418)</f>
        <v>219871.75662254024</v>
      </c>
      <c r="K1419" s="4">
        <f t="shared" ref="K1419:K1482" si="314">D1419*$E$1839/E1419</f>
        <v>56.628687848101272</v>
      </c>
      <c r="L1419" s="33">
        <f t="shared" si="311"/>
        <v>17994.43202387659</v>
      </c>
      <c r="M1419" s="15">
        <f t="shared" si="303"/>
        <v>14.608315717522109</v>
      </c>
      <c r="N1419" s="6"/>
      <c r="O1419" s="7">
        <f t="shared" si="304"/>
        <v>17.98876320102843</v>
      </c>
      <c r="P1419" s="7"/>
      <c r="Q1419" s="46">
        <f t="shared" si="305"/>
        <v>3.8609675495086204E-2</v>
      </c>
      <c r="R1419" s="22">
        <f t="shared" ref="R1419:R1482" si="315">((G1419/G1420+G1419/1200+((1+G1420/1200)^(-119))*(1-G1419/G1420)))</f>
        <v>0.99460428504699416</v>
      </c>
      <c r="S1419" s="22">
        <f t="shared" ref="S1419:S1482" si="316">S1418*R1418*E1418/E1419</f>
        <v>15.425443938952597</v>
      </c>
      <c r="T1419" s="39">
        <f t="shared" si="306"/>
        <v>0.1514212597730793</v>
      </c>
      <c r="U1419" s="39">
        <f t="shared" si="307"/>
        <v>6.6122269687267643E-2</v>
      </c>
      <c r="V1419" s="39">
        <f t="shared" si="308"/>
        <v>8.5298990085811655E-2</v>
      </c>
      <c r="Y1419" s="37"/>
      <c r="Z1419" s="37"/>
    </row>
    <row r="1420" spans="1:26">
      <c r="A1420" s="1">
        <v>1988.08</v>
      </c>
      <c r="B1420" s="11">
        <v>263.7</v>
      </c>
      <c r="C1420" s="4">
        <v>9.3833300000000008</v>
      </c>
      <c r="D1420" s="11">
        <v>22.3767</v>
      </c>
      <c r="E1420" s="11">
        <v>119</v>
      </c>
      <c r="F1420" s="4">
        <f t="shared" si="312"/>
        <v>1988.6249999998931</v>
      </c>
      <c r="G1420" s="22">
        <v>9.26</v>
      </c>
      <c r="H1420" s="4">
        <f t="shared" si="309"/>
        <v>675.20495798319337</v>
      </c>
      <c r="I1420" s="4">
        <f t="shared" si="310"/>
        <v>24.026055890756307</v>
      </c>
      <c r="J1420" s="33">
        <f t="shared" si="313"/>
        <v>215190.53535363908</v>
      </c>
      <c r="K1420" s="4">
        <f t="shared" si="314"/>
        <v>57.295634369747901</v>
      </c>
      <c r="L1420" s="33">
        <f t="shared" si="311"/>
        <v>18260.349080196338</v>
      </c>
      <c r="M1420" s="15">
        <f t="shared" si="303"/>
        <v>14.244946310675658</v>
      </c>
      <c r="N1420" s="6"/>
      <c r="O1420" s="7">
        <f t="shared" si="304"/>
        <v>17.518725933895698</v>
      </c>
      <c r="P1420" s="7"/>
      <c r="Q1420" s="46">
        <f t="shared" si="305"/>
        <v>3.8319223452196405E-2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c r="A1421" s="1">
        <v>1988.09</v>
      </c>
      <c r="B1421" s="11">
        <v>268</v>
      </c>
      <c r="C1421" s="4">
        <v>9.4600000000000009</v>
      </c>
      <c r="D1421" s="11">
        <v>22.73</v>
      </c>
      <c r="E1421" s="11">
        <v>119.8</v>
      </c>
      <c r="F1421" s="4">
        <f t="shared" si="312"/>
        <v>1988.7083333332264</v>
      </c>
      <c r="G1421" s="22">
        <v>8.98</v>
      </c>
      <c r="H1421" s="4">
        <f t="shared" si="309"/>
        <v>681.63272120200338</v>
      </c>
      <c r="I1421" s="4">
        <f t="shared" si="310"/>
        <v>24.060617696160275</v>
      </c>
      <c r="J1421" s="33">
        <f t="shared" si="313"/>
        <v>217878.10730786534</v>
      </c>
      <c r="K1421" s="4">
        <f t="shared" si="314"/>
        <v>57.811611018363948</v>
      </c>
      <c r="L1421" s="33">
        <f t="shared" si="311"/>
        <v>18478.990220551415</v>
      </c>
      <c r="M1421" s="15">
        <f t="shared" si="303"/>
        <v>14.369428776140163</v>
      </c>
      <c r="N1421" s="6"/>
      <c r="O1421" s="7">
        <f t="shared" si="304"/>
        <v>17.648292003694426</v>
      </c>
      <c r="P1421" s="7"/>
      <c r="Q1421" s="46">
        <f t="shared" si="305"/>
        <v>4.0421236973085847E-2</v>
      </c>
      <c r="R1421" s="22">
        <f t="shared" si="315"/>
        <v>1.019363978978598</v>
      </c>
      <c r="S1421" s="22">
        <f t="shared" si="316"/>
        <v>15.57115829940911</v>
      </c>
      <c r="T1421" s="39">
        <f t="shared" si="306"/>
        <v>0.1381631772933567</v>
      </c>
      <c r="U1421" s="39">
        <f t="shared" si="307"/>
        <v>7.1142595418593579E-2</v>
      </c>
      <c r="V1421" s="39">
        <f t="shared" si="308"/>
        <v>6.7020581874763119E-2</v>
      </c>
      <c r="Y1421" s="37"/>
      <c r="Z1421" s="37"/>
    </row>
    <row r="1422" spans="1:26">
      <c r="A1422" s="1">
        <v>1988.1</v>
      </c>
      <c r="B1422" s="11">
        <v>277.39999999999998</v>
      </c>
      <c r="C1422" s="4">
        <v>9.5500000000000007</v>
      </c>
      <c r="D1422" s="11">
        <v>23.0733</v>
      </c>
      <c r="E1422" s="11">
        <v>120.2</v>
      </c>
      <c r="F1422" s="4">
        <f t="shared" si="312"/>
        <v>1988.7916666665596</v>
      </c>
      <c r="G1422" s="22">
        <v>8.8000000000000007</v>
      </c>
      <c r="H1422" s="4">
        <f t="shared" si="309"/>
        <v>703.19284525790351</v>
      </c>
      <c r="I1422" s="4">
        <f t="shared" si="310"/>
        <v>24.208693843594016</v>
      </c>
      <c r="J1422" s="33">
        <f t="shared" si="313"/>
        <v>225414.45969983493</v>
      </c>
      <c r="K1422" s="4">
        <f t="shared" si="314"/>
        <v>58.489471797004995</v>
      </c>
      <c r="L1422" s="33">
        <f t="shared" si="311"/>
        <v>18749.298676972609</v>
      </c>
      <c r="M1422" s="15">
        <f t="shared" si="303"/>
        <v>14.811450153277733</v>
      </c>
      <c r="N1422" s="6"/>
      <c r="O1422" s="7">
        <f t="shared" si="304"/>
        <v>18.165517397941191</v>
      </c>
      <c r="P1422" s="7"/>
      <c r="Q1422" s="46">
        <f t="shared" si="305"/>
        <v>3.954542721848528E-2</v>
      </c>
      <c r="R1422" s="22">
        <f t="shared" si="315"/>
        <v>0.99684437266514558</v>
      </c>
      <c r="S1422" s="22">
        <f t="shared" si="316"/>
        <v>15.819856989939071</v>
      </c>
      <c r="T1422" s="39">
        <f t="shared" si="306"/>
        <v>0.13547813605330106</v>
      </c>
      <c r="U1422" s="39">
        <f t="shared" si="307"/>
        <v>7.1969206543410325E-2</v>
      </c>
      <c r="V1422" s="39">
        <f t="shared" si="308"/>
        <v>6.3508929509890732E-2</v>
      </c>
      <c r="Y1422" s="37"/>
      <c r="Z1422" s="37"/>
    </row>
    <row r="1423" spans="1:26">
      <c r="A1423" s="1">
        <v>1988.11</v>
      </c>
      <c r="B1423" s="11">
        <v>271</v>
      </c>
      <c r="C1423" s="4">
        <v>9.64</v>
      </c>
      <c r="D1423" s="11">
        <v>23.416699999999999</v>
      </c>
      <c r="E1423" s="11">
        <v>120.3</v>
      </c>
      <c r="F1423" s="4">
        <f t="shared" si="312"/>
        <v>1988.8749999998929</v>
      </c>
      <c r="G1423" s="22">
        <v>8.9600000000000009</v>
      </c>
      <c r="H1423" s="4">
        <f t="shared" si="309"/>
        <v>686.3981712385704</v>
      </c>
      <c r="I1423" s="4">
        <f t="shared" si="310"/>
        <v>24.416525353283461</v>
      </c>
      <c r="J1423" s="33">
        <f t="shared" si="313"/>
        <v>220683.02758063047</v>
      </c>
      <c r="K1423" s="4">
        <f t="shared" si="314"/>
        <v>59.310627514546972</v>
      </c>
      <c r="L1423" s="33">
        <f t="shared" si="311"/>
        <v>19068.886538551102</v>
      </c>
      <c r="M1423" s="15">
        <f t="shared" si="303"/>
        <v>14.445530680872892</v>
      </c>
      <c r="N1423" s="6"/>
      <c r="O1423" s="7">
        <f t="shared" si="304"/>
        <v>17.692871543397231</v>
      </c>
      <c r="P1423" s="7"/>
      <c r="Q1423" s="46">
        <f t="shared" si="305"/>
        <v>3.9271002237617855E-2</v>
      </c>
      <c r="R1423" s="22">
        <f t="shared" si="315"/>
        <v>0.99769560940182367</v>
      </c>
      <c r="S1423" s="22">
        <f t="shared" si="316"/>
        <v>15.756826576042673</v>
      </c>
      <c r="T1423" s="39">
        <f t="shared" si="306"/>
        <v>0.14980021837972379</v>
      </c>
      <c r="U1423" s="39">
        <f t="shared" si="307"/>
        <v>7.0251831338317583E-2</v>
      </c>
      <c r="V1423" s="39">
        <f t="shared" si="308"/>
        <v>7.954838704140621E-2</v>
      </c>
      <c r="Y1423" s="37"/>
      <c r="Z1423" s="37"/>
    </row>
    <row r="1424" spans="1:26">
      <c r="A1424" s="1">
        <v>1988.12</v>
      </c>
      <c r="B1424" s="11">
        <v>276.5</v>
      </c>
      <c r="C1424" s="4">
        <v>9.75</v>
      </c>
      <c r="D1424" s="11">
        <v>23.75</v>
      </c>
      <c r="E1424" s="11">
        <v>120.5</v>
      </c>
      <c r="F1424" s="4">
        <f t="shared" si="312"/>
        <v>1988.9583333332262</v>
      </c>
      <c r="G1424" s="22">
        <v>9.11</v>
      </c>
      <c r="H1424" s="4">
        <f t="shared" si="309"/>
        <v>699.16639004149397</v>
      </c>
      <c r="I1424" s="4">
        <f t="shared" si="310"/>
        <v>24.654149377593363</v>
      </c>
      <c r="J1424" s="33">
        <f t="shared" si="313"/>
        <v>225448.6655828334</v>
      </c>
      <c r="K1424" s="4">
        <f t="shared" si="314"/>
        <v>60.054979253112037</v>
      </c>
      <c r="L1424" s="33">
        <f t="shared" si="311"/>
        <v>19364.939629628545</v>
      </c>
      <c r="M1424" s="15">
        <f t="shared" si="303"/>
        <v>14.702086748572002</v>
      </c>
      <c r="N1424" s="6"/>
      <c r="O1424" s="7">
        <f t="shared" si="304"/>
        <v>17.981586492014188</v>
      </c>
      <c r="P1424" s="7"/>
      <c r="Q1424" s="46">
        <f t="shared" si="305"/>
        <v>3.6268450358792823E-2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c r="A1425" s="1">
        <v>1989.01</v>
      </c>
      <c r="B1425" s="11">
        <v>285.39999999999998</v>
      </c>
      <c r="C1425" s="4">
        <v>9.8133300000000006</v>
      </c>
      <c r="D1425" s="11">
        <v>24.16</v>
      </c>
      <c r="E1425" s="11">
        <v>121.1</v>
      </c>
      <c r="F1425" s="4">
        <f t="shared" si="312"/>
        <v>1989.0416666665594</v>
      </c>
      <c r="G1425" s="22">
        <v>9.09</v>
      </c>
      <c r="H1425" s="4">
        <f t="shared" si="309"/>
        <v>718.09562345169286</v>
      </c>
      <c r="I1425" s="4">
        <f t="shared" si="310"/>
        <v>24.691343113129651</v>
      </c>
      <c r="J1425" s="33">
        <f t="shared" si="313"/>
        <v>232215.94779669927</v>
      </c>
      <c r="K1425" s="4">
        <f t="shared" si="314"/>
        <v>60.789033856317111</v>
      </c>
      <c r="L1425" s="33">
        <f t="shared" si="311"/>
        <v>19657.804130232151</v>
      </c>
      <c r="M1425" s="15">
        <f t="shared" si="303"/>
        <v>15.088072442713289</v>
      </c>
      <c r="N1425" s="6"/>
      <c r="O1425" s="7">
        <f t="shared" si="304"/>
        <v>18.425435496743237</v>
      </c>
      <c r="P1425" s="7"/>
      <c r="Q1425" s="46">
        <f t="shared" si="305"/>
        <v>3.4319933499708771E-2</v>
      </c>
      <c r="R1425" s="22">
        <f t="shared" si="315"/>
        <v>1.0023769837262066</v>
      </c>
      <c r="S1425" s="22">
        <f t="shared" si="316"/>
        <v>15.755584486950456</v>
      </c>
      <c r="T1425" s="39">
        <f t="shared" si="306"/>
        <v>0.15402822616148026</v>
      </c>
      <c r="U1425" s="39">
        <f t="shared" si="307"/>
        <v>7.182926250160282E-2</v>
      </c>
      <c r="V1425" s="39">
        <f t="shared" si="308"/>
        <v>8.2198963659877444E-2</v>
      </c>
      <c r="Y1425" s="37"/>
      <c r="Z1425" s="37"/>
    </row>
    <row r="1426" spans="1:26">
      <c r="A1426" s="1">
        <v>1989.02</v>
      </c>
      <c r="B1426" s="11">
        <v>294</v>
      </c>
      <c r="C1426" s="4">
        <v>9.8966700000000003</v>
      </c>
      <c r="D1426" s="11">
        <v>24.56</v>
      </c>
      <c r="E1426" s="11">
        <v>121.6</v>
      </c>
      <c r="F1426" s="4">
        <f t="shared" si="312"/>
        <v>1989.1249999998927</v>
      </c>
      <c r="G1426" s="22">
        <v>9.17</v>
      </c>
      <c r="H1426" s="4">
        <f t="shared" si="309"/>
        <v>736.69243421052647</v>
      </c>
      <c r="I1426" s="4">
        <f t="shared" si="310"/>
        <v>24.798645962171058</v>
      </c>
      <c r="J1426" s="33">
        <f t="shared" si="313"/>
        <v>238898.01441290049</v>
      </c>
      <c r="K1426" s="4">
        <f t="shared" si="314"/>
        <v>61.54138157894738</v>
      </c>
      <c r="L1426" s="33">
        <f t="shared" si="311"/>
        <v>19956.922564560668</v>
      </c>
      <c r="M1426" s="15">
        <f t="shared" si="303"/>
        <v>15.467060462734754</v>
      </c>
      <c r="N1426" s="6"/>
      <c r="O1426" s="7">
        <f t="shared" si="304"/>
        <v>18.857435717731374</v>
      </c>
      <c r="P1426" s="7"/>
      <c r="Q1426" s="46">
        <f t="shared" si="305"/>
        <v>3.1099424417409927E-2</v>
      </c>
      <c r="R1426" s="22">
        <f t="shared" si="315"/>
        <v>0.99539500079332033</v>
      </c>
      <c r="S1426" s="22">
        <f t="shared" si="316"/>
        <v>15.728096787541919</v>
      </c>
      <c r="T1426" s="39">
        <f t="shared" si="306"/>
        <v>0.1505428762996861</v>
      </c>
      <c r="U1426" s="39">
        <f t="shared" si="307"/>
        <v>6.9949108517790792E-2</v>
      </c>
      <c r="V1426" s="39">
        <f t="shared" si="308"/>
        <v>8.0593767781895309E-2</v>
      </c>
      <c r="Y1426" s="37"/>
      <c r="Z1426" s="37"/>
    </row>
    <row r="1427" spans="1:26">
      <c r="A1427" s="1">
        <v>1989.03</v>
      </c>
      <c r="B1427" s="11">
        <v>292.7</v>
      </c>
      <c r="C1427" s="4">
        <v>10.01</v>
      </c>
      <c r="D1427" s="11">
        <v>24.96</v>
      </c>
      <c r="E1427" s="11">
        <v>122.3</v>
      </c>
      <c r="F1427" s="4">
        <f t="shared" si="312"/>
        <v>1989.2083333332259</v>
      </c>
      <c r="G1427" s="22">
        <v>9.36</v>
      </c>
      <c r="H1427" s="4">
        <f t="shared" si="309"/>
        <v>729.23704006541311</v>
      </c>
      <c r="I1427" s="4">
        <f t="shared" si="310"/>
        <v>24.939059689288641</v>
      </c>
      <c r="J1427" s="33">
        <f t="shared" si="313"/>
        <v>237154.29096533748</v>
      </c>
      <c r="K1427" s="4">
        <f t="shared" si="314"/>
        <v>62.185707277187262</v>
      </c>
      <c r="L1427" s="33">
        <f t="shared" si="311"/>
        <v>20223.338238793382</v>
      </c>
      <c r="M1427" s="15">
        <f t="shared" si="303"/>
        <v>15.298969108882366</v>
      </c>
      <c r="N1427" s="6"/>
      <c r="O1427" s="7">
        <f t="shared" si="304"/>
        <v>18.622276927610915</v>
      </c>
      <c r="P1427" s="7"/>
      <c r="Q1427" s="46">
        <f t="shared" si="305"/>
        <v>2.9450727706516772E-2</v>
      </c>
      <c r="R1427" s="22">
        <f t="shared" si="315"/>
        <v>1.019490591915486</v>
      </c>
      <c r="S1427" s="22">
        <f t="shared" si="316"/>
        <v>15.566061651516151</v>
      </c>
      <c r="T1427" s="39">
        <f t="shared" si="306"/>
        <v>0.15435889228086785</v>
      </c>
      <c r="U1427" s="39">
        <f t="shared" si="307"/>
        <v>6.9267490958713207E-2</v>
      </c>
      <c r="V1427" s="39">
        <f t="shared" si="308"/>
        <v>8.5091401322154647E-2</v>
      </c>
      <c r="Y1427" s="37"/>
      <c r="Z1427" s="37"/>
    </row>
    <row r="1428" spans="1:26">
      <c r="A1428" s="1">
        <v>1989.04</v>
      </c>
      <c r="B1428" s="11">
        <v>302.3</v>
      </c>
      <c r="C1428" s="4">
        <v>10.0867</v>
      </c>
      <c r="D1428" s="11">
        <v>25.046700000000001</v>
      </c>
      <c r="E1428" s="11">
        <v>123.1</v>
      </c>
      <c r="F1428" s="4">
        <f t="shared" si="312"/>
        <v>1989.2916666665592</v>
      </c>
      <c r="G1428" s="22">
        <v>9.18</v>
      </c>
      <c r="H1428" s="4">
        <f t="shared" si="309"/>
        <v>748.26003249390749</v>
      </c>
      <c r="I1428" s="4">
        <f t="shared" si="310"/>
        <v>24.966835824532907</v>
      </c>
      <c r="J1428" s="33">
        <f t="shared" si="313"/>
        <v>244017.35472524224</v>
      </c>
      <c r="K1428" s="4">
        <f t="shared" si="314"/>
        <v>61.996177822908223</v>
      </c>
      <c r="L1428" s="33">
        <f t="shared" si="311"/>
        <v>20217.762085996448</v>
      </c>
      <c r="M1428" s="15">
        <f t="shared" si="303"/>
        <v>15.686742656144585</v>
      </c>
      <c r="N1428" s="6"/>
      <c r="O1428" s="7">
        <f t="shared" si="304"/>
        <v>19.061417959765532</v>
      </c>
      <c r="P1428" s="7"/>
      <c r="Q1428" s="46">
        <f t="shared" si="305"/>
        <v>2.911932630234805E-2</v>
      </c>
      <c r="R1428" s="22">
        <f t="shared" si="315"/>
        <v>1.028717272293509</v>
      </c>
      <c r="S1428" s="22">
        <f t="shared" si="316"/>
        <v>15.766321297022916</v>
      </c>
      <c r="T1428" s="39">
        <f t="shared" si="306"/>
        <v>0.15503405201669507</v>
      </c>
      <c r="U1428" s="39">
        <f t="shared" si="307"/>
        <v>6.8002900034639602E-2</v>
      </c>
      <c r="V1428" s="39">
        <f t="shared" si="308"/>
        <v>8.7031151982055466E-2</v>
      </c>
      <c r="Y1428" s="37"/>
      <c r="Z1428" s="37"/>
    </row>
    <row r="1429" spans="1:26">
      <c r="A1429" s="1">
        <v>1989.05</v>
      </c>
      <c r="B1429" s="11">
        <v>313.89999999999998</v>
      </c>
      <c r="C1429" s="4">
        <v>10.193300000000001</v>
      </c>
      <c r="D1429" s="11">
        <v>25.133299999999998</v>
      </c>
      <c r="E1429" s="11">
        <v>123.8</v>
      </c>
      <c r="F1429" s="4">
        <f t="shared" si="312"/>
        <v>1989.3749999998925</v>
      </c>
      <c r="G1429" s="22">
        <v>8.86</v>
      </c>
      <c r="H1429" s="4">
        <f t="shared" si="309"/>
        <v>772.57940226171252</v>
      </c>
      <c r="I1429" s="4">
        <f t="shared" si="310"/>
        <v>25.088033198707599</v>
      </c>
      <c r="J1429" s="33">
        <f t="shared" si="313"/>
        <v>252630.01292448654</v>
      </c>
      <c r="K1429" s="4">
        <f t="shared" si="314"/>
        <v>61.858776332794839</v>
      </c>
      <c r="L1429" s="33">
        <f t="shared" si="311"/>
        <v>20227.543497403625</v>
      </c>
      <c r="M1429" s="15">
        <f t="shared" si="303"/>
        <v>16.186353538544555</v>
      </c>
      <c r="N1429" s="6"/>
      <c r="O1429" s="7">
        <f t="shared" si="304"/>
        <v>19.633569215559827</v>
      </c>
      <c r="P1429" s="7"/>
      <c r="Q1429" s="46">
        <f t="shared" si="305"/>
        <v>2.9612224452634339E-2</v>
      </c>
      <c r="R1429" s="22">
        <f t="shared" si="315"/>
        <v>1.046527044792438</v>
      </c>
      <c r="S1429" s="22">
        <f t="shared" si="316"/>
        <v>16.127379761497444</v>
      </c>
      <c r="T1429" s="39">
        <f t="shared" si="306"/>
        <v>0.15092075456629961</v>
      </c>
      <c r="U1429" s="39">
        <f t="shared" si="307"/>
        <v>6.3099585755091114E-2</v>
      </c>
      <c r="V1429" s="39">
        <f t="shared" si="308"/>
        <v>8.7821168811208494E-2</v>
      </c>
      <c r="Y1429" s="37"/>
      <c r="Z1429" s="37"/>
    </row>
    <row r="1430" spans="1:26">
      <c r="A1430" s="1">
        <v>1989.06</v>
      </c>
      <c r="B1430" s="11">
        <v>323.7</v>
      </c>
      <c r="C1430" s="4">
        <v>10.37</v>
      </c>
      <c r="D1430" s="11">
        <v>25.22</v>
      </c>
      <c r="E1430" s="11">
        <v>124.1</v>
      </c>
      <c r="F1430" s="4">
        <f t="shared" si="312"/>
        <v>1989.4583333332257</v>
      </c>
      <c r="G1430" s="22">
        <v>8.2799999999999994</v>
      </c>
      <c r="H1430" s="4">
        <f t="shared" si="309"/>
        <v>794.77348912167622</v>
      </c>
      <c r="I1430" s="4">
        <f t="shared" si="310"/>
        <v>25.46123287671233</v>
      </c>
      <c r="J1430" s="33">
        <f t="shared" si="313"/>
        <v>260581.18928882692</v>
      </c>
      <c r="K1430" s="4">
        <f t="shared" si="314"/>
        <v>61.92211120064465</v>
      </c>
      <c r="L1430" s="33">
        <f t="shared" si="311"/>
        <v>20302.30952692065</v>
      </c>
      <c r="M1430" s="15">
        <f t="shared" si="303"/>
        <v>16.641904235808589</v>
      </c>
      <c r="N1430" s="6"/>
      <c r="O1430" s="7">
        <f t="shared" si="304"/>
        <v>20.149986195019601</v>
      </c>
      <c r="P1430" s="7"/>
      <c r="Q1430" s="46">
        <f t="shared" si="305"/>
        <v>3.2801698589948143E-2</v>
      </c>
      <c r="R1430" s="22">
        <f t="shared" si="315"/>
        <v>1.0246450227166057</v>
      </c>
      <c r="S1430" s="22">
        <f t="shared" si="316"/>
        <v>16.836938745827617</v>
      </c>
      <c r="T1430" s="39">
        <f t="shared" si="306"/>
        <v>0.14665589177332139</v>
      </c>
      <c r="U1430" s="39">
        <f t="shared" si="307"/>
        <v>5.6140869351618328E-2</v>
      </c>
      <c r="V1430" s="39">
        <f t="shared" si="308"/>
        <v>9.0515022421703062E-2</v>
      </c>
      <c r="Y1430" s="37"/>
      <c r="Z1430" s="37"/>
    </row>
    <row r="1431" spans="1:26">
      <c r="A1431" s="1">
        <v>1989.07</v>
      </c>
      <c r="B1431" s="11">
        <v>331.9</v>
      </c>
      <c r="C1431" s="4">
        <v>10.423299999999999</v>
      </c>
      <c r="D1431" s="11">
        <v>24.71</v>
      </c>
      <c r="E1431" s="11">
        <v>124.4</v>
      </c>
      <c r="F1431" s="4">
        <f t="shared" si="312"/>
        <v>1989.541666666559</v>
      </c>
      <c r="G1431" s="22">
        <v>8.02</v>
      </c>
      <c r="H1431" s="4">
        <f t="shared" si="309"/>
        <v>812.94155948553055</v>
      </c>
      <c r="I1431" s="4">
        <f t="shared" si="310"/>
        <v>25.53038191318328</v>
      </c>
      <c r="J1431" s="33">
        <f t="shared" si="313"/>
        <v>267235.47787340899</v>
      </c>
      <c r="K1431" s="4">
        <f t="shared" si="314"/>
        <v>60.523609324758851</v>
      </c>
      <c r="L1431" s="33">
        <f t="shared" si="311"/>
        <v>19895.717560264951</v>
      </c>
      <c r="M1431" s="15">
        <f t="shared" si="303"/>
        <v>17.013407650499133</v>
      </c>
      <c r="N1431" s="6"/>
      <c r="O1431" s="7">
        <f t="shared" si="304"/>
        <v>20.562062434197983</v>
      </c>
      <c r="P1431" s="7"/>
      <c r="Q1431" s="46">
        <f t="shared" si="305"/>
        <v>3.3183324471873207E-2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c r="A1432" s="1">
        <v>1989.08</v>
      </c>
      <c r="B1432" s="11">
        <v>346.6</v>
      </c>
      <c r="C1432" s="4">
        <v>10.5467</v>
      </c>
      <c r="D1432" s="11">
        <v>24.2</v>
      </c>
      <c r="E1432" s="11">
        <v>124.6</v>
      </c>
      <c r="F1432" s="4">
        <f t="shared" si="312"/>
        <v>1989.6249999998922</v>
      </c>
      <c r="G1432" s="22">
        <v>8.11</v>
      </c>
      <c r="H1432" s="4">
        <f t="shared" si="309"/>
        <v>847.58443017656521</v>
      </c>
      <c r="I1432" s="4">
        <f t="shared" si="310"/>
        <v>25.791167656500807</v>
      </c>
      <c r="J1432" s="33">
        <f t="shared" si="313"/>
        <v>279330.02953431086</v>
      </c>
      <c r="K1432" s="4">
        <f t="shared" si="314"/>
        <v>59.179293739967903</v>
      </c>
      <c r="L1432" s="33">
        <f t="shared" si="311"/>
        <v>19503.135356983039</v>
      </c>
      <c r="M1432" s="15">
        <f t="shared" si="303"/>
        <v>17.734251436577331</v>
      </c>
      <c r="N1432" s="6"/>
      <c r="O1432" s="7">
        <f t="shared" si="304"/>
        <v>21.393656539479547</v>
      </c>
      <c r="P1432" s="7"/>
      <c r="Q1432" s="46">
        <f t="shared" si="305"/>
        <v>2.9058877372121782E-2</v>
      </c>
      <c r="R1432" s="22">
        <f t="shared" si="315"/>
        <v>1.0013382399471198</v>
      </c>
      <c r="S1432" s="22">
        <f t="shared" si="316"/>
        <v>17.192358709358597</v>
      </c>
      <c r="T1432" s="39">
        <f t="shared" si="306"/>
        <v>0.13875801545657529</v>
      </c>
      <c r="U1432" s="39">
        <f t="shared" si="307"/>
        <v>5.4073698343590992E-2</v>
      </c>
      <c r="V1432" s="39">
        <f t="shared" si="308"/>
        <v>8.4684317112984298E-2</v>
      </c>
      <c r="Y1432" s="37"/>
      <c r="Z1432" s="37"/>
    </row>
    <row r="1433" spans="1:26">
      <c r="A1433" s="1">
        <v>1989.09</v>
      </c>
      <c r="B1433" s="11">
        <v>347.3</v>
      </c>
      <c r="C1433" s="4">
        <v>10.73</v>
      </c>
      <c r="D1433" s="11">
        <v>23.69</v>
      </c>
      <c r="E1433" s="11">
        <v>125</v>
      </c>
      <c r="F1433" s="4">
        <f t="shared" si="312"/>
        <v>1989.7083333332255</v>
      </c>
      <c r="G1433" s="22">
        <v>8.19</v>
      </c>
      <c r="H1433" s="4">
        <f t="shared" si="309"/>
        <v>846.57848000000013</v>
      </c>
      <c r="I1433" s="4">
        <f t="shared" si="310"/>
        <v>26.155448000000003</v>
      </c>
      <c r="J1433" s="33">
        <f t="shared" si="313"/>
        <v>279716.82452604442</v>
      </c>
      <c r="K1433" s="4">
        <f t="shared" si="314"/>
        <v>57.746744000000014</v>
      </c>
      <c r="L1433" s="33">
        <f t="shared" si="311"/>
        <v>19080.021805418924</v>
      </c>
      <c r="M1433" s="15">
        <f t="shared" si="303"/>
        <v>17.714220678979085</v>
      </c>
      <c r="N1433" s="6"/>
      <c r="O1433" s="7">
        <f t="shared" si="304"/>
        <v>21.332067137506517</v>
      </c>
      <c r="P1433" s="7"/>
      <c r="Q1433" s="46">
        <f t="shared" si="305"/>
        <v>2.7524537130818802E-2</v>
      </c>
      <c r="R1433" s="22">
        <f t="shared" si="315"/>
        <v>1.0191153280183949</v>
      </c>
      <c r="S1433" s="22">
        <f t="shared" si="316"/>
        <v>17.160277038694854</v>
      </c>
      <c r="T1433" s="39">
        <f t="shared" si="306"/>
        <v>0.13737480809721969</v>
      </c>
      <c r="U1433" s="39">
        <f t="shared" si="307"/>
        <v>5.4444628685262897E-2</v>
      </c>
      <c r="V1433" s="39">
        <f t="shared" si="308"/>
        <v>8.2930179411956795E-2</v>
      </c>
      <c r="Y1433" s="37"/>
      <c r="Z1433" s="37"/>
    </row>
    <row r="1434" spans="1:26">
      <c r="A1434" s="1">
        <v>1989.1</v>
      </c>
      <c r="B1434" s="11">
        <v>347.4</v>
      </c>
      <c r="C1434" s="4">
        <v>10.7967</v>
      </c>
      <c r="D1434" s="11">
        <v>23.4267</v>
      </c>
      <c r="E1434" s="11">
        <v>125.6</v>
      </c>
      <c r="F1434" s="4">
        <f t="shared" si="312"/>
        <v>1989.7916666665587</v>
      </c>
      <c r="G1434" s="22">
        <v>8.01</v>
      </c>
      <c r="H1434" s="4">
        <f t="shared" si="309"/>
        <v>842.77691082802562</v>
      </c>
      <c r="I1434" s="4">
        <f t="shared" si="310"/>
        <v>26.19231281847134</v>
      </c>
      <c r="J1434" s="33">
        <f t="shared" si="313"/>
        <v>279181.9338018127</v>
      </c>
      <c r="K1434" s="4">
        <f t="shared" si="314"/>
        <v>56.832129697452238</v>
      </c>
      <c r="L1434" s="33">
        <f t="shared" si="311"/>
        <v>18826.457710405659</v>
      </c>
      <c r="M1434" s="15">
        <f t="shared" si="303"/>
        <v>17.640853852797957</v>
      </c>
      <c r="N1434" s="6"/>
      <c r="O1434" s="7">
        <f t="shared" si="304"/>
        <v>21.208128697438635</v>
      </c>
      <c r="P1434" s="7"/>
      <c r="Q1434" s="46">
        <f t="shared" si="305"/>
        <v>2.9220080548534866E-2</v>
      </c>
      <c r="R1434" s="22">
        <f t="shared" si="315"/>
        <v>1.0162922597252051</v>
      </c>
      <c r="S1434" s="22">
        <f t="shared" si="316"/>
        <v>17.404758522269141</v>
      </c>
      <c r="T1434" s="39">
        <f t="shared" si="306"/>
        <v>0.13593394065898257</v>
      </c>
      <c r="U1434" s="39">
        <f t="shared" si="307"/>
        <v>5.179651449017264E-2</v>
      </c>
      <c r="V1434" s="39">
        <f t="shared" si="308"/>
        <v>8.4137426168809926E-2</v>
      </c>
      <c r="Y1434" s="37"/>
      <c r="Z1434" s="37"/>
    </row>
    <row r="1435" spans="1:26">
      <c r="A1435" s="1">
        <v>1989.11</v>
      </c>
      <c r="B1435" s="11">
        <v>340.2</v>
      </c>
      <c r="C1435" s="4">
        <v>10.923299999999999</v>
      </c>
      <c r="D1435" s="11">
        <v>23.1633</v>
      </c>
      <c r="E1435" s="11">
        <v>125.9</v>
      </c>
      <c r="F1435" s="4">
        <f t="shared" si="312"/>
        <v>1989.874999999892</v>
      </c>
      <c r="G1435" s="22">
        <v>7.87</v>
      </c>
      <c r="H1435" s="4">
        <f t="shared" si="309"/>
        <v>823.34344718030195</v>
      </c>
      <c r="I1435" s="4">
        <f t="shared" si="310"/>
        <v>26.436294757744243</v>
      </c>
      <c r="J1435" s="33">
        <f t="shared" si="313"/>
        <v>273474.10383864882</v>
      </c>
      <c r="K1435" s="4">
        <f t="shared" si="314"/>
        <v>56.059233598093726</v>
      </c>
      <c r="L1435" s="33">
        <f t="shared" si="311"/>
        <v>18620.113784379111</v>
      </c>
      <c r="M1435" s="15">
        <f t="shared" si="303"/>
        <v>17.242369266947438</v>
      </c>
      <c r="N1435" s="6"/>
      <c r="O1435" s="7">
        <f t="shared" si="304"/>
        <v>20.697305291068098</v>
      </c>
      <c r="P1435" s="7"/>
      <c r="Q1435" s="46">
        <f t="shared" si="305"/>
        <v>3.1206213805868188E-2</v>
      </c>
      <c r="R1435" s="22">
        <f t="shared" si="315"/>
        <v>1.0086218574336216</v>
      </c>
      <c r="S1435" s="22">
        <f t="shared" si="316"/>
        <v>17.646172866498762</v>
      </c>
      <c r="T1435" s="39">
        <f t="shared" si="306"/>
        <v>0.14605583554374513</v>
      </c>
      <c r="U1435" s="39">
        <f t="shared" si="307"/>
        <v>5.1441238974060166E-2</v>
      </c>
      <c r="V1435" s="39">
        <f t="shared" si="308"/>
        <v>9.4614596569684961E-2</v>
      </c>
      <c r="Y1435" s="37"/>
      <c r="Z1435" s="37"/>
    </row>
    <row r="1436" spans="1:26">
      <c r="A1436" s="1">
        <v>1989.12</v>
      </c>
      <c r="B1436" s="11">
        <v>348.6</v>
      </c>
      <c r="C1436" s="4">
        <v>11.06</v>
      </c>
      <c r="D1436" s="11">
        <v>22.87</v>
      </c>
      <c r="E1436" s="11">
        <v>126.1</v>
      </c>
      <c r="F1436" s="4">
        <f t="shared" si="312"/>
        <v>1989.9583333332253</v>
      </c>
      <c r="G1436" s="22">
        <v>7.84</v>
      </c>
      <c r="H1436" s="4">
        <f t="shared" si="309"/>
        <v>842.3348136399685</v>
      </c>
      <c r="I1436" s="4">
        <f t="shared" si="310"/>
        <v>26.724678826328319</v>
      </c>
      <c r="J1436" s="33">
        <f t="shared" si="313"/>
        <v>280521.81793957262</v>
      </c>
      <c r="K1436" s="4">
        <f t="shared" si="314"/>
        <v>55.261609833465521</v>
      </c>
      <c r="L1436" s="33">
        <f t="shared" si="311"/>
        <v>18403.711922771159</v>
      </c>
      <c r="M1436" s="15">
        <f t="shared" si="303"/>
        <v>17.650212904947335</v>
      </c>
      <c r="N1436" s="6"/>
      <c r="O1436" s="7">
        <f t="shared" si="304"/>
        <v>21.154881971751617</v>
      </c>
      <c r="P1436" s="7"/>
      <c r="Q1436" s="46">
        <f t="shared" si="305"/>
        <v>2.9230540597029078E-2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c r="A1437" s="1">
        <v>1990.01</v>
      </c>
      <c r="B1437" s="11">
        <v>339.97</v>
      </c>
      <c r="C1437" s="4">
        <v>11.14</v>
      </c>
      <c r="D1437" s="11">
        <v>22.49</v>
      </c>
      <c r="E1437" s="11">
        <v>127.4</v>
      </c>
      <c r="F1437" s="4">
        <f t="shared" si="312"/>
        <v>1990.0416666665585</v>
      </c>
      <c r="G1437" s="22">
        <v>8.2100000000000009</v>
      </c>
      <c r="H1437" s="4">
        <f t="shared" si="309"/>
        <v>813.09936420722147</v>
      </c>
      <c r="I1437" s="4">
        <f t="shared" si="310"/>
        <v>26.643312401883833</v>
      </c>
      <c r="J1437" s="33">
        <f t="shared" si="313"/>
        <v>271524.98505175207</v>
      </c>
      <c r="K1437" s="4">
        <f t="shared" si="314"/>
        <v>53.788877551020413</v>
      </c>
      <c r="L1437" s="33">
        <f t="shared" si="311"/>
        <v>17962.164055104578</v>
      </c>
      <c r="M1437" s="15">
        <f t="shared" si="303"/>
        <v>17.048843606878279</v>
      </c>
      <c r="N1437" s="6"/>
      <c r="O1437" s="7">
        <f t="shared" si="304"/>
        <v>20.406154475024771</v>
      </c>
      <c r="P1437" s="7"/>
      <c r="Q1437" s="46">
        <f t="shared" si="305"/>
        <v>2.7110461834883456E-2</v>
      </c>
      <c r="R1437" s="22">
        <f t="shared" si="315"/>
        <v>0.98943705760592193</v>
      </c>
      <c r="S1437" s="22">
        <f t="shared" si="316"/>
        <v>17.263138490783998</v>
      </c>
      <c r="T1437" s="39">
        <f t="shared" si="306"/>
        <v>0.14957948186985726</v>
      </c>
      <c r="U1437" s="39">
        <f t="shared" si="307"/>
        <v>4.9650027587865075E-2</v>
      </c>
      <c r="V1437" s="39">
        <f t="shared" si="308"/>
        <v>9.992945428199218E-2</v>
      </c>
      <c r="Y1437" s="37"/>
      <c r="Z1437" s="37"/>
    </row>
    <row r="1438" spans="1:26">
      <c r="A1438" s="1">
        <v>1990.02</v>
      </c>
      <c r="B1438" s="11">
        <v>330.45</v>
      </c>
      <c r="C1438" s="4">
        <v>11.23</v>
      </c>
      <c r="D1438" s="11">
        <v>22.08</v>
      </c>
      <c r="E1438" s="11">
        <v>128</v>
      </c>
      <c r="F1438" s="4">
        <f t="shared" si="312"/>
        <v>1990.1249999998918</v>
      </c>
      <c r="G1438" s="22">
        <v>8.4700000000000006</v>
      </c>
      <c r="H1438" s="4">
        <f t="shared" si="309"/>
        <v>786.62589843750004</v>
      </c>
      <c r="I1438" s="4">
        <f t="shared" si="310"/>
        <v>26.732664062500007</v>
      </c>
      <c r="J1438" s="33">
        <f t="shared" si="313"/>
        <v>263428.40362145315</v>
      </c>
      <c r="K1438" s="4">
        <f t="shared" si="314"/>
        <v>52.560750000000006</v>
      </c>
      <c r="L1438" s="33">
        <f t="shared" si="311"/>
        <v>17601.752616013575</v>
      </c>
      <c r="M1438" s="15">
        <f t="shared" si="303"/>
        <v>16.508093516490298</v>
      </c>
      <c r="N1438" s="6"/>
      <c r="O1438" s="7">
        <f t="shared" si="304"/>
        <v>19.735353262096403</v>
      </c>
      <c r="P1438" s="7"/>
      <c r="Q1438" s="46">
        <f t="shared" si="305"/>
        <v>2.5450909551059976E-2</v>
      </c>
      <c r="R1438" s="22">
        <f t="shared" si="315"/>
        <v>0.99906659921708174</v>
      </c>
      <c r="S1438" s="22">
        <f t="shared" si="316"/>
        <v>17.000722755145958</v>
      </c>
      <c r="T1438" s="39">
        <f t="shared" si="306"/>
        <v>0.14949605587691828</v>
      </c>
      <c r="U1438" s="39">
        <f t="shared" si="307"/>
        <v>5.2281929357698598E-2</v>
      </c>
      <c r="V1438" s="39">
        <f t="shared" si="308"/>
        <v>9.7214126519219679E-2</v>
      </c>
      <c r="Y1438" s="37"/>
      <c r="Z1438" s="37"/>
    </row>
    <row r="1439" spans="1:26">
      <c r="A1439" s="1">
        <v>1990.03</v>
      </c>
      <c r="B1439" s="11">
        <v>338.46</v>
      </c>
      <c r="C1439" s="4">
        <v>11.32</v>
      </c>
      <c r="D1439" s="11">
        <v>21.67</v>
      </c>
      <c r="E1439" s="11">
        <v>128.69999999999999</v>
      </c>
      <c r="F1439" s="4">
        <f t="shared" si="312"/>
        <v>1990.208333333225</v>
      </c>
      <c r="G1439" s="22">
        <v>8.59</v>
      </c>
      <c r="H1439" s="4">
        <f t="shared" si="309"/>
        <v>801.31128205128209</v>
      </c>
      <c r="I1439" s="4">
        <f t="shared" si="310"/>
        <v>26.800341880341886</v>
      </c>
      <c r="J1439" s="33">
        <f t="shared" si="313"/>
        <v>269094.22025759163</v>
      </c>
      <c r="K1439" s="4">
        <f t="shared" si="314"/>
        <v>51.304188034188044</v>
      </c>
      <c r="L1439" s="33">
        <f t="shared" si="311"/>
        <v>17228.835764882147</v>
      </c>
      <c r="M1439" s="15">
        <f t="shared" si="303"/>
        <v>16.833748233480954</v>
      </c>
      <c r="N1439" s="6"/>
      <c r="O1439" s="7">
        <f t="shared" si="304"/>
        <v>20.101015892206547</v>
      </c>
      <c r="P1439" s="7"/>
      <c r="Q1439" s="46">
        <f t="shared" si="305"/>
        <v>2.2067655369177056E-2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c r="A1440" s="1">
        <v>1990.04</v>
      </c>
      <c r="B1440" s="11">
        <v>338.18</v>
      </c>
      <c r="C1440" s="4">
        <v>11.4367</v>
      </c>
      <c r="D1440" s="11">
        <v>21.533300000000001</v>
      </c>
      <c r="E1440" s="11">
        <v>128.9</v>
      </c>
      <c r="F1440" s="4">
        <f t="shared" si="312"/>
        <v>1990.2916666665583</v>
      </c>
      <c r="G1440" s="22">
        <v>8.7899999999999991</v>
      </c>
      <c r="H1440" s="4">
        <f t="shared" si="309"/>
        <v>799.40609775019402</v>
      </c>
      <c r="I1440" s="4">
        <f t="shared" si="310"/>
        <v>27.034619782777348</v>
      </c>
      <c r="J1440" s="33">
        <f t="shared" si="313"/>
        <v>269210.98417403881</v>
      </c>
      <c r="K1440" s="4">
        <f t="shared" si="314"/>
        <v>50.901446935609009</v>
      </c>
      <c r="L1440" s="33">
        <f t="shared" si="311"/>
        <v>17141.761445132266</v>
      </c>
      <c r="M1440" s="15">
        <f t="shared" si="303"/>
        <v>16.813913898735773</v>
      </c>
      <c r="N1440" s="6"/>
      <c r="O1440" s="7">
        <f t="shared" si="304"/>
        <v>20.0557192609099</v>
      </c>
      <c r="P1440" s="7"/>
      <c r="Q1440" s="46">
        <f t="shared" si="305"/>
        <v>1.9129445488778138E-2</v>
      </c>
      <c r="R1440" s="22">
        <f t="shared" si="315"/>
        <v>1.0093084852269141</v>
      </c>
      <c r="S1440" s="22">
        <f t="shared" si="316"/>
        <v>16.764256053826799</v>
      </c>
      <c r="T1440" s="39">
        <f t="shared" si="306"/>
        <v>0.15206116521608415</v>
      </c>
      <c r="U1440" s="39">
        <f t="shared" si="307"/>
        <v>5.804009692346046E-2</v>
      </c>
      <c r="V1440" s="39">
        <f t="shared" si="308"/>
        <v>9.4021068292623688E-2</v>
      </c>
      <c r="Y1440" s="37"/>
      <c r="Z1440" s="37"/>
    </row>
    <row r="1441" spans="1:26">
      <c r="A1441" s="1">
        <v>1990.05</v>
      </c>
      <c r="B1441" s="11">
        <v>350.25</v>
      </c>
      <c r="C1441" s="4">
        <v>11.5533</v>
      </c>
      <c r="D1441" s="11">
        <v>21.396699999999999</v>
      </c>
      <c r="E1441" s="11">
        <v>129.19999999999999</v>
      </c>
      <c r="F1441" s="4">
        <f t="shared" si="312"/>
        <v>1990.3749999998915</v>
      </c>
      <c r="G1441" s="22">
        <v>8.76</v>
      </c>
      <c r="H1441" s="4">
        <f t="shared" si="309"/>
        <v>826.01528637770923</v>
      </c>
      <c r="I1441" s="4">
        <f t="shared" si="310"/>
        <v>27.246830572755425</v>
      </c>
      <c r="J1441" s="33">
        <f t="shared" si="313"/>
        <v>278936.63932379277</v>
      </c>
      <c r="K1441" s="4">
        <f t="shared" si="314"/>
        <v>50.4611028637771</v>
      </c>
      <c r="L1441" s="33">
        <f t="shared" si="311"/>
        <v>17040.181557799846</v>
      </c>
      <c r="M1441" s="15">
        <f t="shared" si="303"/>
        <v>17.392413588645013</v>
      </c>
      <c r="N1441" s="6"/>
      <c r="O1441" s="7">
        <f t="shared" si="304"/>
        <v>20.723389021046025</v>
      </c>
      <c r="P1441" s="7"/>
      <c r="Q1441" s="46">
        <f t="shared" si="305"/>
        <v>1.6665497777807604E-2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c r="A1442" s="1">
        <v>1990.06</v>
      </c>
      <c r="B1442" s="11">
        <v>360.39</v>
      </c>
      <c r="C1442" s="4">
        <v>11.66</v>
      </c>
      <c r="D1442" s="11">
        <v>21.26</v>
      </c>
      <c r="E1442" s="11">
        <v>129.9</v>
      </c>
      <c r="F1442" s="4">
        <f t="shared" si="312"/>
        <v>1990.4583333332248</v>
      </c>
      <c r="G1442" s="22">
        <v>8.48</v>
      </c>
      <c r="H1442" s="4">
        <f t="shared" si="309"/>
        <v>845.34898383371831</v>
      </c>
      <c r="I1442" s="4">
        <f t="shared" si="310"/>
        <v>27.350284834488072</v>
      </c>
      <c r="J1442" s="33">
        <f t="shared" si="313"/>
        <v>286235.08331733668</v>
      </c>
      <c r="K1442" s="4">
        <f t="shared" si="314"/>
        <v>49.868529638183226</v>
      </c>
      <c r="L1442" s="33">
        <f t="shared" si="311"/>
        <v>16885.479262261932</v>
      </c>
      <c r="M1442" s="15">
        <f t="shared" si="303"/>
        <v>17.817082821653017</v>
      </c>
      <c r="N1442" s="6"/>
      <c r="O1442" s="7">
        <f t="shared" si="304"/>
        <v>21.206758327830482</v>
      </c>
      <c r="P1442" s="7"/>
      <c r="Q1442" s="46">
        <f t="shared" si="305"/>
        <v>1.7515428083202993E-2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c r="A1443" s="1">
        <v>1990.07</v>
      </c>
      <c r="B1443" s="11">
        <v>360.03</v>
      </c>
      <c r="C1443" s="4">
        <v>11.726699999999999</v>
      </c>
      <c r="D1443" s="11">
        <v>21.42</v>
      </c>
      <c r="E1443" s="11">
        <v>130.4</v>
      </c>
      <c r="F1443" s="4">
        <f t="shared" si="312"/>
        <v>1990.5416666665581</v>
      </c>
      <c r="G1443" s="22">
        <v>8.4700000000000006</v>
      </c>
      <c r="H1443" s="4">
        <f t="shared" si="309"/>
        <v>841.26641871165646</v>
      </c>
      <c r="I1443" s="4">
        <f t="shared" si="310"/>
        <v>27.401269095092026</v>
      </c>
      <c r="J1443" s="33">
        <f t="shared" si="313"/>
        <v>285625.89941911964</v>
      </c>
      <c r="K1443" s="4">
        <f t="shared" si="314"/>
        <v>50.051180981595103</v>
      </c>
      <c r="L1443" s="33">
        <f t="shared" si="311"/>
        <v>16993.324905028869</v>
      </c>
      <c r="M1443" s="15">
        <f t="shared" si="303"/>
        <v>17.747171587070252</v>
      </c>
      <c r="N1443" s="6"/>
      <c r="O1443" s="7">
        <f t="shared" si="304"/>
        <v>21.102886533307021</v>
      </c>
      <c r="P1443" s="7"/>
      <c r="Q1443" s="46">
        <f t="shared" si="305"/>
        <v>1.8238518796174483E-2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c r="A1444" s="1">
        <v>1990.08</v>
      </c>
      <c r="B1444" s="11">
        <v>330.75</v>
      </c>
      <c r="C1444" s="4">
        <v>11.783300000000001</v>
      </c>
      <c r="D1444" s="11">
        <v>21.58</v>
      </c>
      <c r="E1444" s="11">
        <v>131.6</v>
      </c>
      <c r="F1444" s="4">
        <f t="shared" si="312"/>
        <v>1990.6249999998913</v>
      </c>
      <c r="G1444" s="22">
        <v>8.75</v>
      </c>
      <c r="H1444" s="4">
        <f t="shared" si="309"/>
        <v>765.80186170212778</v>
      </c>
      <c r="I1444" s="4">
        <f t="shared" si="310"/>
        <v>27.282458282674781</v>
      </c>
      <c r="J1444" s="33">
        <f t="shared" si="313"/>
        <v>260776.16084084508</v>
      </c>
      <c r="K1444" s="4">
        <f t="shared" si="314"/>
        <v>49.965243161094229</v>
      </c>
      <c r="L1444" s="33">
        <f t="shared" si="311"/>
        <v>17014.511113969573</v>
      </c>
      <c r="M1444" s="15">
        <f t="shared" si="303"/>
        <v>16.168334756508983</v>
      </c>
      <c r="N1444" s="6"/>
      <c r="O1444" s="7">
        <f t="shared" si="304"/>
        <v>19.211937494842864</v>
      </c>
      <c r="P1444" s="7"/>
      <c r="Q1444" s="46">
        <f t="shared" si="305"/>
        <v>2.1142960868162926E-2</v>
      </c>
      <c r="R1444" s="22">
        <f t="shared" si="315"/>
        <v>0.99808648765267027</v>
      </c>
      <c r="S1444" s="22">
        <f t="shared" si="316"/>
        <v>16.939778042071008</v>
      </c>
      <c r="T1444" s="39">
        <f t="shared" si="306"/>
        <v>0.15705645456359396</v>
      </c>
      <c r="U1444" s="39">
        <f t="shared" si="307"/>
        <v>5.9397281524164791E-2</v>
      </c>
      <c r="V1444" s="39">
        <f t="shared" si="308"/>
        <v>9.765917303942917E-2</v>
      </c>
      <c r="Y1444" s="37"/>
      <c r="Z1444" s="37"/>
    </row>
    <row r="1445" spans="1:26">
      <c r="A1445" s="1">
        <v>1990.09</v>
      </c>
      <c r="B1445" s="11">
        <v>315.41000000000003</v>
      </c>
      <c r="C1445" s="4">
        <v>11.83</v>
      </c>
      <c r="D1445" s="11">
        <v>21.74</v>
      </c>
      <c r="E1445" s="11">
        <v>132.69999999999999</v>
      </c>
      <c r="F1445" s="4">
        <f t="shared" si="312"/>
        <v>1990.7083333332246</v>
      </c>
      <c r="G1445" s="22">
        <v>8.89</v>
      </c>
      <c r="H1445" s="4">
        <f t="shared" si="309"/>
        <v>724.23079879427303</v>
      </c>
      <c r="I1445" s="4">
        <f t="shared" si="310"/>
        <v>27.163534287867378</v>
      </c>
      <c r="J1445" s="33">
        <f t="shared" si="313"/>
        <v>247390.92045739217</v>
      </c>
      <c r="K1445" s="4">
        <f t="shared" si="314"/>
        <v>49.918447626224577</v>
      </c>
      <c r="L1445" s="33">
        <f t="shared" si="311"/>
        <v>17051.706067479488</v>
      </c>
      <c r="M1445" s="15">
        <f t="shared" si="303"/>
        <v>15.301285443522632</v>
      </c>
      <c r="N1445" s="6"/>
      <c r="O1445" s="7">
        <f t="shared" si="304"/>
        <v>18.172367021965119</v>
      </c>
      <c r="P1445" s="7"/>
      <c r="Q1445" s="46">
        <f t="shared" si="305"/>
        <v>2.3243018638749557E-2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c r="A1446" s="1">
        <v>1990.1</v>
      </c>
      <c r="B1446" s="11">
        <v>307.12</v>
      </c>
      <c r="C1446" s="4">
        <v>11.9267</v>
      </c>
      <c r="D1446" s="11">
        <v>21.6067</v>
      </c>
      <c r="E1446" s="11">
        <v>133.5</v>
      </c>
      <c r="F1446" s="4">
        <f t="shared" si="312"/>
        <v>1990.7916666665578</v>
      </c>
      <c r="G1446" s="22">
        <v>8.7200000000000006</v>
      </c>
      <c r="H1446" s="4">
        <f t="shared" si="309"/>
        <v>700.96976779026238</v>
      </c>
      <c r="I1446" s="4">
        <f t="shared" si="310"/>
        <v>27.221464344569291</v>
      </c>
      <c r="J1446" s="33">
        <f t="shared" si="313"/>
        <v>240220.03982171247</v>
      </c>
      <c r="K1446" s="4">
        <f t="shared" si="314"/>
        <v>49.31506734082398</v>
      </c>
      <c r="L1446" s="33">
        <f t="shared" si="311"/>
        <v>16900.111794789642</v>
      </c>
      <c r="M1446" s="15">
        <f t="shared" si="303"/>
        <v>14.818147965500813</v>
      </c>
      <c r="N1446" s="6"/>
      <c r="O1446" s="7">
        <f t="shared" si="304"/>
        <v>17.592164749355895</v>
      </c>
      <c r="P1446" s="7"/>
      <c r="Q1446" s="46">
        <f t="shared" si="305"/>
        <v>2.6710863834608703E-2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c r="A1447" s="1">
        <v>1990.11</v>
      </c>
      <c r="B1447" s="11">
        <v>315.29000000000002</v>
      </c>
      <c r="C1447" s="4">
        <v>12.013299999999999</v>
      </c>
      <c r="D1447" s="11">
        <v>21.473299999999998</v>
      </c>
      <c r="E1447" s="11">
        <v>133.80000000000001</v>
      </c>
      <c r="F1447" s="4">
        <f t="shared" si="312"/>
        <v>1990.8749999998911</v>
      </c>
      <c r="G1447" s="22">
        <v>8.39</v>
      </c>
      <c r="H1447" s="4">
        <f t="shared" si="309"/>
        <v>718.00346038863995</v>
      </c>
      <c r="I1447" s="4">
        <f t="shared" si="310"/>
        <v>27.357642077727952</v>
      </c>
      <c r="J1447" s="33">
        <f t="shared" si="313"/>
        <v>246838.71157702978</v>
      </c>
      <c r="K1447" s="4">
        <f t="shared" si="314"/>
        <v>48.900706352765319</v>
      </c>
      <c r="L1447" s="33">
        <f t="shared" si="311"/>
        <v>16811.321974395101</v>
      </c>
      <c r="M1447" s="15">
        <f t="shared" si="303"/>
        <v>15.187607599503201</v>
      </c>
      <c r="N1447" s="6"/>
      <c r="O1447" s="7">
        <f t="shared" si="304"/>
        <v>18.023739754098461</v>
      </c>
      <c r="P1447" s="7"/>
      <c r="Q1447" s="46">
        <f t="shared" si="305"/>
        <v>2.7744027536762056E-2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c r="A1448" s="1">
        <v>1990.12</v>
      </c>
      <c r="B1448" s="11">
        <v>328.75</v>
      </c>
      <c r="C1448" s="4">
        <v>12.09</v>
      </c>
      <c r="D1448" s="11">
        <v>21.34</v>
      </c>
      <c r="E1448" s="11">
        <v>133.80000000000001</v>
      </c>
      <c r="F1448" s="4">
        <f t="shared" si="312"/>
        <v>1990.9583333332243</v>
      </c>
      <c r="G1448" s="22">
        <v>8.08</v>
      </c>
      <c r="H1448" s="4">
        <f t="shared" si="309"/>
        <v>748.65564275037377</v>
      </c>
      <c r="I1448" s="4">
        <f t="shared" si="310"/>
        <v>27.532309417040359</v>
      </c>
      <c r="J1448" s="33">
        <f t="shared" si="313"/>
        <v>258165.23338152937</v>
      </c>
      <c r="K1448" s="4">
        <f t="shared" si="314"/>
        <v>48.597144992526161</v>
      </c>
      <c r="L1448" s="33">
        <f t="shared" si="311"/>
        <v>16758.162982089238</v>
      </c>
      <c r="M1448" s="15">
        <f t="shared" si="303"/>
        <v>15.846314974728777</v>
      </c>
      <c r="N1448" s="6"/>
      <c r="O1448" s="7">
        <f t="shared" si="304"/>
        <v>18.796495662019172</v>
      </c>
      <c r="P1448" s="7"/>
      <c r="Q1448" s="46">
        <f t="shared" si="305"/>
        <v>2.7133502870889809E-2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c r="A1449" s="1">
        <v>1991.01</v>
      </c>
      <c r="B1449" s="11">
        <v>325.49</v>
      </c>
      <c r="C1449" s="4">
        <v>12.1067</v>
      </c>
      <c r="D1449" s="11">
        <v>21.183299999999999</v>
      </c>
      <c r="E1449" s="11">
        <v>134.6</v>
      </c>
      <c r="F1449" s="4">
        <f t="shared" si="312"/>
        <v>1991.0416666665576</v>
      </c>
      <c r="G1449" s="22">
        <v>8.09</v>
      </c>
      <c r="H1449" s="4">
        <f t="shared" si="309"/>
        <v>736.82617384843991</v>
      </c>
      <c r="I1449" s="4">
        <f t="shared" si="310"/>
        <v>27.406474665676082</v>
      </c>
      <c r="J1449" s="33">
        <f t="shared" si="313"/>
        <v>254873.54507815733</v>
      </c>
      <c r="K1449" s="4">
        <f t="shared" si="314"/>
        <v>47.953577340267472</v>
      </c>
      <c r="L1449" s="33">
        <f t="shared" si="311"/>
        <v>16587.491988860274</v>
      </c>
      <c r="M1449" s="15">
        <f t="shared" si="303"/>
        <v>15.60619011880237</v>
      </c>
      <c r="N1449" s="6"/>
      <c r="O1449" s="7">
        <f t="shared" si="304"/>
        <v>18.503950717933993</v>
      </c>
      <c r="P1449" s="7"/>
      <c r="Q1449" s="46">
        <f t="shared" si="305"/>
        <v>2.7783293808916643E-2</v>
      </c>
      <c r="R1449" s="22">
        <f t="shared" si="315"/>
        <v>1.02324270106363</v>
      </c>
      <c r="S1449" s="22">
        <f t="shared" si="316"/>
        <v>17.929616603442895</v>
      </c>
      <c r="T1449" s="39">
        <f t="shared" si="306"/>
        <v>0.14649112480055959</v>
      </c>
      <c r="U1449" s="39">
        <f t="shared" si="307"/>
        <v>5.9838163099276143E-2</v>
      </c>
      <c r="V1449" s="39">
        <f t="shared" si="308"/>
        <v>8.6652961701283449E-2</v>
      </c>
      <c r="Y1449" s="37"/>
      <c r="Z1449" s="37"/>
    </row>
    <row r="1450" spans="1:26">
      <c r="A1450" s="1">
        <v>1991.02</v>
      </c>
      <c r="B1450" s="11">
        <v>362.26</v>
      </c>
      <c r="C1450" s="4">
        <v>12.113300000000001</v>
      </c>
      <c r="D1450" s="11">
        <v>21.026700000000002</v>
      </c>
      <c r="E1450" s="11">
        <v>134.80000000000001</v>
      </c>
      <c r="F1450" s="4">
        <f t="shared" si="312"/>
        <v>1991.1249999998909</v>
      </c>
      <c r="G1450" s="22">
        <v>7.85</v>
      </c>
      <c r="H1450" s="4">
        <f t="shared" si="309"/>
        <v>818.84734421364988</v>
      </c>
      <c r="I1450" s="4">
        <f t="shared" si="310"/>
        <v>27.380730786350153</v>
      </c>
      <c r="J1450" s="33">
        <f t="shared" si="313"/>
        <v>284034.53204981337</v>
      </c>
      <c r="K1450" s="4">
        <f t="shared" si="314"/>
        <v>47.528453189910984</v>
      </c>
      <c r="L1450" s="33">
        <f t="shared" si="311"/>
        <v>16486.249917329573</v>
      </c>
      <c r="M1450" s="15">
        <f t="shared" si="303"/>
        <v>17.354664745205124</v>
      </c>
      <c r="N1450" s="6"/>
      <c r="O1450" s="7">
        <f t="shared" si="304"/>
        <v>20.56314129301618</v>
      </c>
      <c r="P1450" s="7"/>
      <c r="Q1450" s="46">
        <f t="shared" si="305"/>
        <v>2.2807981407616154E-2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c r="A1451" s="1">
        <v>1991.03</v>
      </c>
      <c r="B1451" s="11">
        <v>372.28</v>
      </c>
      <c r="C1451" s="4">
        <v>12.11</v>
      </c>
      <c r="D1451" s="11">
        <v>20.94</v>
      </c>
      <c r="E1451" s="11">
        <v>135</v>
      </c>
      <c r="F1451" s="4">
        <f t="shared" si="312"/>
        <v>1991.2083333332241</v>
      </c>
      <c r="G1451" s="22">
        <v>8.11</v>
      </c>
      <c r="H1451" s="4">
        <f t="shared" si="309"/>
        <v>840.24974814814823</v>
      </c>
      <c r="I1451" s="4">
        <f t="shared" si="310"/>
        <v>27.332718518518522</v>
      </c>
      <c r="J1451" s="33">
        <f t="shared" si="313"/>
        <v>292248.4864903366</v>
      </c>
      <c r="K1451" s="4">
        <f t="shared" si="314"/>
        <v>47.262355555555565</v>
      </c>
      <c r="L1451" s="33">
        <f t="shared" si="311"/>
        <v>16438.388597581521</v>
      </c>
      <c r="M1451" s="15">
        <f t="shared" si="303"/>
        <v>17.818620083397388</v>
      </c>
      <c r="N1451" s="6"/>
      <c r="O1451" s="7">
        <f t="shared" si="304"/>
        <v>21.098075248981402</v>
      </c>
      <c r="P1451" s="7"/>
      <c r="Q1451" s="46">
        <f t="shared" si="305"/>
        <v>1.8152543511216597E-2</v>
      </c>
      <c r="R1451" s="22">
        <f t="shared" si="315"/>
        <v>1.0115317115191491</v>
      </c>
      <c r="S1451" s="22">
        <f t="shared" si="316"/>
        <v>18.088317416388001</v>
      </c>
      <c r="T1451" s="39">
        <f t="shared" si="306"/>
        <v>0.11707815588530535</v>
      </c>
      <c r="U1451" s="39">
        <f t="shared" si="307"/>
        <v>6.1361340287137134E-2</v>
      </c>
      <c r="V1451" s="39">
        <f t="shared" si="308"/>
        <v>5.5716815598168212E-2</v>
      </c>
      <c r="Y1451" s="37"/>
      <c r="Z1451" s="37"/>
    </row>
    <row r="1452" spans="1:26">
      <c r="A1452" s="1">
        <v>1991.04</v>
      </c>
      <c r="B1452" s="11">
        <v>379.68</v>
      </c>
      <c r="C1452" s="4">
        <v>12.13</v>
      </c>
      <c r="D1452" s="11">
        <v>20.363299999999999</v>
      </c>
      <c r="E1452" s="11">
        <v>135.19999999999999</v>
      </c>
      <c r="F1452" s="4">
        <f t="shared" si="312"/>
        <v>1991.2916666665574</v>
      </c>
      <c r="G1452" s="22">
        <v>8.0399999999999991</v>
      </c>
      <c r="H1452" s="4">
        <f t="shared" si="309"/>
        <v>855.68414201183452</v>
      </c>
      <c r="I1452" s="4">
        <f t="shared" si="310"/>
        <v>27.337359467455631</v>
      </c>
      <c r="J1452" s="33">
        <f t="shared" si="313"/>
        <v>298409.09935421083</v>
      </c>
      <c r="K1452" s="4">
        <f t="shared" si="314"/>
        <v>45.892733062130191</v>
      </c>
      <c r="L1452" s="33">
        <f t="shared" si="311"/>
        <v>16004.51436177729</v>
      </c>
      <c r="M1452" s="15">
        <f t="shared" si="303"/>
        <v>18.155345895198028</v>
      </c>
      <c r="N1452" s="6"/>
      <c r="O1452" s="7">
        <f t="shared" si="304"/>
        <v>21.481531873630122</v>
      </c>
      <c r="P1452" s="7"/>
      <c r="Q1452" s="46">
        <f t="shared" si="305"/>
        <v>1.7261417915378822E-2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c r="A1453" s="1">
        <v>1991.05</v>
      </c>
      <c r="B1453" s="11">
        <v>377.99</v>
      </c>
      <c r="C1453" s="4">
        <v>12.14</v>
      </c>
      <c r="D1453" s="11">
        <v>19.8567</v>
      </c>
      <c r="E1453" s="11">
        <v>135.6</v>
      </c>
      <c r="F1453" s="4">
        <f t="shared" si="312"/>
        <v>1991.3749999998906</v>
      </c>
      <c r="G1453" s="22">
        <v>8.07</v>
      </c>
      <c r="H1453" s="4">
        <f t="shared" si="309"/>
        <v>849.36248525073756</v>
      </c>
      <c r="I1453" s="4">
        <f t="shared" si="310"/>
        <v>27.279188790560479</v>
      </c>
      <c r="J1453" s="33">
        <f t="shared" si="313"/>
        <v>296997.27382029011</v>
      </c>
      <c r="K1453" s="4">
        <f t="shared" si="314"/>
        <v>44.619000663716818</v>
      </c>
      <c r="L1453" s="33">
        <f t="shared" si="311"/>
        <v>15601.962398654341</v>
      </c>
      <c r="M1453" s="15">
        <f t="shared" si="303"/>
        <v>18.03543091100406</v>
      </c>
      <c r="N1453" s="6"/>
      <c r="O1453" s="7">
        <f t="shared" si="304"/>
        <v>21.325816065887039</v>
      </c>
      <c r="P1453" s="7"/>
      <c r="Q1453" s="46">
        <f t="shared" si="305"/>
        <v>1.6819875859940409E-2</v>
      </c>
      <c r="R1453" s="22">
        <f t="shared" si="315"/>
        <v>0.99255227688549663</v>
      </c>
      <c r="S1453" s="22">
        <f t="shared" si="316"/>
        <v>18.300777046004207</v>
      </c>
      <c r="T1453" s="39">
        <f t="shared" si="306"/>
        <v>0.12227332751167408</v>
      </c>
      <c r="U1453" s="39">
        <f t="shared" si="307"/>
        <v>5.6005569106184705E-2</v>
      </c>
      <c r="V1453" s="39">
        <f t="shared" si="308"/>
        <v>6.6267758405489374E-2</v>
      </c>
      <c r="Y1453" s="37"/>
      <c r="Z1453" s="37"/>
    </row>
    <row r="1454" spans="1:26">
      <c r="A1454" s="1">
        <v>1991.06</v>
      </c>
      <c r="B1454" s="11">
        <v>378.29</v>
      </c>
      <c r="C1454" s="4">
        <v>12.15</v>
      </c>
      <c r="D1454" s="11">
        <v>19.41</v>
      </c>
      <c r="E1454" s="11">
        <v>136</v>
      </c>
      <c r="F1454" s="4">
        <f t="shared" si="312"/>
        <v>1991.4583333332239</v>
      </c>
      <c r="G1454" s="22">
        <v>8.2799999999999994</v>
      </c>
      <c r="H1454" s="4">
        <f t="shared" si="309"/>
        <v>847.53649264705894</v>
      </c>
      <c r="I1454" s="4">
        <f t="shared" si="310"/>
        <v>27.221360294117652</v>
      </c>
      <c r="J1454" s="33">
        <f t="shared" si="313"/>
        <v>297151.98710238043</v>
      </c>
      <c r="K1454" s="4">
        <f t="shared" si="314"/>
        <v>43.486963235294127</v>
      </c>
      <c r="L1454" s="33">
        <f t="shared" si="311"/>
        <v>15246.821405951003</v>
      </c>
      <c r="M1454" s="15">
        <f t="shared" si="303"/>
        <v>18.015227044688338</v>
      </c>
      <c r="N1454" s="6"/>
      <c r="O1454" s="7">
        <f t="shared" si="304"/>
        <v>21.289084627258891</v>
      </c>
      <c r="P1454" s="7"/>
      <c r="Q1454" s="46">
        <f t="shared" si="305"/>
        <v>1.4164945242447324E-2</v>
      </c>
      <c r="R1454" s="22">
        <f t="shared" si="315"/>
        <v>1.0075751819767564</v>
      </c>
      <c r="S1454" s="22">
        <f t="shared" si="316"/>
        <v>18.111052990709467</v>
      </c>
      <c r="T1454" s="39">
        <f t="shared" si="306"/>
        <v>0.11931551815623909</v>
      </c>
      <c r="U1454" s="39">
        <f t="shared" si="307"/>
        <v>5.8291164082351576E-2</v>
      </c>
      <c r="V1454" s="39">
        <f t="shared" si="308"/>
        <v>6.102435407388751E-2</v>
      </c>
      <c r="Y1454" s="37"/>
      <c r="Z1454" s="37"/>
    </row>
    <row r="1455" spans="1:26">
      <c r="A1455" s="1">
        <v>1991.07</v>
      </c>
      <c r="B1455" s="11">
        <v>380.23</v>
      </c>
      <c r="C1455" s="4">
        <v>12.193300000000001</v>
      </c>
      <c r="D1455" s="11">
        <v>18.84</v>
      </c>
      <c r="E1455" s="11">
        <v>136.19999999999999</v>
      </c>
      <c r="F1455" s="4">
        <f t="shared" si="312"/>
        <v>1991.5416666665571</v>
      </c>
      <c r="G1455" s="22">
        <v>8.27</v>
      </c>
      <c r="H1455" s="4">
        <f t="shared" si="309"/>
        <v>850.63201908957433</v>
      </c>
      <c r="I1455" s="4">
        <f t="shared" si="310"/>
        <v>27.27825631424377</v>
      </c>
      <c r="J1455" s="33">
        <f t="shared" si="313"/>
        <v>299034.29445598787</v>
      </c>
      <c r="K1455" s="4">
        <f t="shared" si="314"/>
        <v>42.147929515418511</v>
      </c>
      <c r="L1455" s="33">
        <f t="shared" si="311"/>
        <v>14816.83746035508</v>
      </c>
      <c r="M1455" s="15">
        <f t="shared" si="303"/>
        <v>18.103452345519756</v>
      </c>
      <c r="N1455" s="6"/>
      <c r="O1455" s="7">
        <f t="shared" si="304"/>
        <v>21.381252264915336</v>
      </c>
      <c r="P1455" s="7"/>
      <c r="Q1455" s="46">
        <f t="shared" si="305"/>
        <v>1.3004730493853887E-2</v>
      </c>
      <c r="R1455" s="22">
        <f t="shared" si="315"/>
        <v>1.0322756849824446</v>
      </c>
      <c r="S1455" s="22">
        <f t="shared" si="316"/>
        <v>18.221451261050287</v>
      </c>
      <c r="T1455" s="39">
        <f t="shared" si="306"/>
        <v>0.11591094263251822</v>
      </c>
      <c r="U1455" s="39">
        <f t="shared" si="307"/>
        <v>5.8735355995332084E-2</v>
      </c>
      <c r="V1455" s="39">
        <f t="shared" si="308"/>
        <v>5.7175586637186138E-2</v>
      </c>
      <c r="Y1455" s="37"/>
      <c r="Z1455" s="37"/>
    </row>
    <row r="1456" spans="1:26">
      <c r="A1456" s="1">
        <v>1991.08</v>
      </c>
      <c r="B1456" s="11">
        <v>389.4</v>
      </c>
      <c r="C1456" s="4">
        <v>12.236700000000001</v>
      </c>
      <c r="D1456" s="11">
        <v>18.329999999999998</v>
      </c>
      <c r="E1456" s="11">
        <v>136.6</v>
      </c>
      <c r="F1456" s="4">
        <f t="shared" si="312"/>
        <v>1991.6249999998904</v>
      </c>
      <c r="G1456" s="22">
        <v>7.9</v>
      </c>
      <c r="H1456" s="4">
        <f t="shared" si="309"/>
        <v>868.59575402635437</v>
      </c>
      <c r="I1456" s="4">
        <f t="shared" si="310"/>
        <v>27.29518660322109</v>
      </c>
      <c r="J1456" s="33">
        <f t="shared" si="313"/>
        <v>306148.9524269164</v>
      </c>
      <c r="K1456" s="4">
        <f t="shared" si="314"/>
        <v>40.886903367496345</v>
      </c>
      <c r="L1456" s="33">
        <f t="shared" si="311"/>
        <v>14411.171797599842</v>
      </c>
      <c r="M1456" s="15">
        <f t="shared" si="303"/>
        <v>18.512258455337726</v>
      </c>
      <c r="N1456" s="6"/>
      <c r="O1456" s="7">
        <f t="shared" si="304"/>
        <v>21.85184912250191</v>
      </c>
      <c r="P1456" s="7"/>
      <c r="Q1456" s="46">
        <f t="shared" si="305"/>
        <v>1.4998050819334093E-2</v>
      </c>
      <c r="R1456" s="22">
        <f t="shared" si="315"/>
        <v>1.0239219311221082</v>
      </c>
      <c r="S1456" s="22">
        <f t="shared" si="316"/>
        <v>18.754481840053902</v>
      </c>
      <c r="T1456" s="39">
        <f t="shared" si="306"/>
        <v>0.11099140275102304</v>
      </c>
      <c r="U1456" s="39">
        <f t="shared" si="307"/>
        <v>5.834582142913658E-2</v>
      </c>
      <c r="V1456" s="39">
        <f t="shared" si="308"/>
        <v>5.2645581321886459E-2</v>
      </c>
      <c r="Y1456" s="37"/>
      <c r="Z1456" s="37"/>
    </row>
    <row r="1457" spans="1:26">
      <c r="A1457" s="1">
        <v>1991.09</v>
      </c>
      <c r="B1457" s="11">
        <v>387.2</v>
      </c>
      <c r="C1457" s="4">
        <v>12.28</v>
      </c>
      <c r="D1457" s="11">
        <v>17.82</v>
      </c>
      <c r="E1457" s="11">
        <v>137.19999999999999</v>
      </c>
      <c r="F1457" s="4">
        <f t="shared" si="312"/>
        <v>1991.7083333332237</v>
      </c>
      <c r="G1457" s="22">
        <v>7.65</v>
      </c>
      <c r="H1457" s="4">
        <f t="shared" si="309"/>
        <v>859.91137026239085</v>
      </c>
      <c r="I1457" s="4">
        <f t="shared" si="310"/>
        <v>27.271982507288634</v>
      </c>
      <c r="J1457" s="33">
        <f t="shared" si="313"/>
        <v>303889.05084464716</v>
      </c>
      <c r="K1457" s="4">
        <f t="shared" si="314"/>
        <v>39.575466472303219</v>
      </c>
      <c r="L1457" s="33">
        <f t="shared" si="311"/>
        <v>13985.802908191148</v>
      </c>
      <c r="M1457" s="15">
        <f t="shared" si="303"/>
        <v>18.357282591774332</v>
      </c>
      <c r="N1457" s="6"/>
      <c r="O1457" s="7">
        <f t="shared" si="304"/>
        <v>21.65841297607264</v>
      </c>
      <c r="P1457" s="7"/>
      <c r="Q1457" s="46">
        <f t="shared" si="305"/>
        <v>1.7400877305726377E-2</v>
      </c>
      <c r="R1457" s="22">
        <f t="shared" si="315"/>
        <v>1.0147411661972181</v>
      </c>
      <c r="S1457" s="22">
        <f t="shared" si="316"/>
        <v>19.119146580954936</v>
      </c>
      <c r="T1457" s="39">
        <f t="shared" si="306"/>
        <v>9.8134093264453881E-2</v>
      </c>
      <c r="U1457" s="39">
        <f t="shared" si="307"/>
        <v>5.8249776345245863E-2</v>
      </c>
      <c r="V1457" s="39">
        <f t="shared" si="308"/>
        <v>3.9884316919208018E-2</v>
      </c>
      <c r="Y1457" s="37"/>
      <c r="Z1457" s="37"/>
    </row>
    <row r="1458" spans="1:26">
      <c r="A1458" s="1">
        <v>1991.1</v>
      </c>
      <c r="B1458" s="11">
        <v>386.88</v>
      </c>
      <c r="C1458" s="4">
        <v>12.253299999999999</v>
      </c>
      <c r="D1458" s="11">
        <v>17.203299999999999</v>
      </c>
      <c r="E1458" s="11">
        <v>137.4</v>
      </c>
      <c r="F1458" s="4">
        <f t="shared" si="312"/>
        <v>1991.7916666665569</v>
      </c>
      <c r="G1458" s="22">
        <v>7.53</v>
      </c>
      <c r="H1458" s="4">
        <f t="shared" si="309"/>
        <v>857.95004366812236</v>
      </c>
      <c r="I1458" s="4">
        <f t="shared" si="310"/>
        <v>27.173075036390102</v>
      </c>
      <c r="J1458" s="33">
        <f t="shared" si="313"/>
        <v>303996.1638074884</v>
      </c>
      <c r="K1458" s="4">
        <f t="shared" si="314"/>
        <v>38.150258442503642</v>
      </c>
      <c r="L1458" s="33">
        <f t="shared" si="311"/>
        <v>13517.724371457209</v>
      </c>
      <c r="M1458" s="15">
        <f t="shared" si="303"/>
        <v>18.34918799200199</v>
      </c>
      <c r="N1458" s="6"/>
      <c r="O1458" s="7">
        <f t="shared" si="304"/>
        <v>21.639545015859099</v>
      </c>
      <c r="P1458" s="7"/>
      <c r="Q1458" s="46">
        <f t="shared" si="305"/>
        <v>1.8553506314309715E-2</v>
      </c>
      <c r="R1458" s="22">
        <f t="shared" si="315"/>
        <v>1.0139809192833882</v>
      </c>
      <c r="S1458" s="22">
        <f t="shared" si="316"/>
        <v>19.37274494527232</v>
      </c>
      <c r="T1458" s="39">
        <f t="shared" si="306"/>
        <v>0.10191402515917058</v>
      </c>
      <c r="U1458" s="39">
        <f t="shared" si="307"/>
        <v>5.8962949864526548E-2</v>
      </c>
      <c r="V1458" s="39">
        <f t="shared" si="308"/>
        <v>4.2951075294644037E-2</v>
      </c>
      <c r="Y1458" s="37"/>
      <c r="Z1458" s="37"/>
    </row>
    <row r="1459" spans="1:26">
      <c r="A1459" s="1">
        <v>1991.11</v>
      </c>
      <c r="B1459" s="11">
        <v>385.92</v>
      </c>
      <c r="C1459" s="4">
        <v>12.226699999999999</v>
      </c>
      <c r="D1459" s="11">
        <v>16.5867</v>
      </c>
      <c r="E1459" s="11">
        <v>137.80000000000001</v>
      </c>
      <c r="F1459" s="4">
        <f t="shared" si="312"/>
        <v>1991.8749999998902</v>
      </c>
      <c r="G1459" s="22">
        <v>7.42</v>
      </c>
      <c r="H1459" s="4">
        <f t="shared" si="309"/>
        <v>853.33689404934694</v>
      </c>
      <c r="I1459" s="4">
        <f t="shared" si="310"/>
        <v>27.035380914368648</v>
      </c>
      <c r="J1459" s="33">
        <f t="shared" si="313"/>
        <v>303159.87722096808</v>
      </c>
      <c r="K1459" s="4">
        <f t="shared" si="314"/>
        <v>36.67610660377359</v>
      </c>
      <c r="L1459" s="33">
        <f t="shared" si="311"/>
        <v>13029.700288922657</v>
      </c>
      <c r="M1459" s="15">
        <f t="shared" si="303"/>
        <v>18.288868169301352</v>
      </c>
      <c r="N1459" s="6"/>
      <c r="O1459" s="7">
        <f t="shared" si="304"/>
        <v>21.560296784423311</v>
      </c>
      <c r="P1459" s="7"/>
      <c r="Q1459" s="46">
        <f t="shared" si="305"/>
        <v>1.9802084951974282E-2</v>
      </c>
      <c r="R1459" s="22">
        <f t="shared" si="315"/>
        <v>1.0296381101008161</v>
      </c>
      <c r="S1459" s="22">
        <f t="shared" si="316"/>
        <v>19.58657313727495</v>
      </c>
      <c r="T1459" s="39">
        <f t="shared" si="306"/>
        <v>0.10785172037249691</v>
      </c>
      <c r="U1459" s="39">
        <f t="shared" si="307"/>
        <v>5.7711108473060824E-2</v>
      </c>
      <c r="V1459" s="39">
        <f t="shared" si="308"/>
        <v>5.0140611899436083E-2</v>
      </c>
      <c r="Y1459" s="37"/>
      <c r="Z1459" s="37"/>
    </row>
    <row r="1460" spans="1:26">
      <c r="A1460" s="1">
        <v>1991.12</v>
      </c>
      <c r="B1460" s="11">
        <v>388.51</v>
      </c>
      <c r="C1460" s="4">
        <v>12.2</v>
      </c>
      <c r="D1460" s="11">
        <v>15.97</v>
      </c>
      <c r="E1460" s="11">
        <v>137.9</v>
      </c>
      <c r="F1460" s="4">
        <f t="shared" si="312"/>
        <v>1991.9583333332234</v>
      </c>
      <c r="G1460" s="22">
        <v>7.09</v>
      </c>
      <c r="H1460" s="4">
        <f t="shared" si="309"/>
        <v>858.44087744742581</v>
      </c>
      <c r="I1460" s="4">
        <f t="shared" si="310"/>
        <v>26.956780275562</v>
      </c>
      <c r="J1460" s="33">
        <f t="shared" si="313"/>
        <v>305771.2032350229</v>
      </c>
      <c r="K1460" s="4">
        <f t="shared" si="314"/>
        <v>35.286867295141413</v>
      </c>
      <c r="L1460" s="33">
        <f t="shared" si="311"/>
        <v>12568.958625680976</v>
      </c>
      <c r="M1460" s="15">
        <f t="shared" si="303"/>
        <v>18.441652313512737</v>
      </c>
      <c r="N1460" s="6"/>
      <c r="O1460" s="7">
        <f t="shared" si="304"/>
        <v>21.732934673031163</v>
      </c>
      <c r="P1460" s="7"/>
      <c r="Q1460" s="46">
        <f t="shared" si="305"/>
        <v>2.2392289241092427E-2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c r="A1461" s="1">
        <v>1992.01</v>
      </c>
      <c r="B1461" s="11">
        <v>416.08</v>
      </c>
      <c r="C1461" s="4">
        <v>12.24</v>
      </c>
      <c r="D1461" s="11">
        <v>16.046700000000001</v>
      </c>
      <c r="E1461" s="11">
        <v>138.1</v>
      </c>
      <c r="F1461" s="4">
        <f t="shared" si="312"/>
        <v>1992.0416666665567</v>
      </c>
      <c r="G1461" s="22">
        <v>7.03</v>
      </c>
      <c r="H1461" s="4">
        <f t="shared" si="309"/>
        <v>918.02734250543097</v>
      </c>
      <c r="I1461" s="4">
        <f t="shared" si="310"/>
        <v>27.005995655322238</v>
      </c>
      <c r="J1461" s="33">
        <f t="shared" si="313"/>
        <v>327797.13838818652</v>
      </c>
      <c r="K1461" s="4">
        <f t="shared" si="314"/>
        <v>35.404992686459096</v>
      </c>
      <c r="L1461" s="33">
        <f t="shared" si="311"/>
        <v>12641.949482247916</v>
      </c>
      <c r="M1461" s="15">
        <f t="shared" si="303"/>
        <v>19.773068211462647</v>
      </c>
      <c r="N1461" s="6"/>
      <c r="O1461" s="7">
        <f t="shared" si="304"/>
        <v>23.291329926002017</v>
      </c>
      <c r="P1461" s="7"/>
      <c r="Q1461" s="46">
        <f t="shared" si="305"/>
        <v>1.9160569763829335E-2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c r="A1462" s="1">
        <v>1992.02</v>
      </c>
      <c r="B1462" s="11">
        <v>412.56</v>
      </c>
      <c r="C1462" s="4">
        <v>12.28</v>
      </c>
      <c r="D1462" s="11">
        <v>16.1233</v>
      </c>
      <c r="E1462" s="11">
        <v>138.6</v>
      </c>
      <c r="F1462" s="4">
        <f t="shared" si="312"/>
        <v>1992.12499999989</v>
      </c>
      <c r="G1462" s="22">
        <v>7.34</v>
      </c>
      <c r="H1462" s="4">
        <f t="shared" si="309"/>
        <v>906.97714285714301</v>
      </c>
      <c r="I1462" s="4">
        <f t="shared" si="310"/>
        <v>26.996507936507939</v>
      </c>
      <c r="J1462" s="33">
        <f t="shared" si="313"/>
        <v>324654.77484508965</v>
      </c>
      <c r="K1462" s="4">
        <f t="shared" si="314"/>
        <v>35.445667460317466</v>
      </c>
      <c r="L1462" s="33">
        <f t="shared" si="311"/>
        <v>12687.866810305977</v>
      </c>
      <c r="M1462" s="15">
        <f t="shared" si="303"/>
        <v>19.582982970386748</v>
      </c>
      <c r="N1462" s="6"/>
      <c r="O1462" s="7">
        <f t="shared" si="304"/>
        <v>23.058298827241988</v>
      </c>
      <c r="P1462" s="7"/>
      <c r="Q1462" s="46">
        <f t="shared" si="305"/>
        <v>1.6596949753805747E-2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c r="A1463" s="1">
        <v>1992.03</v>
      </c>
      <c r="B1463" s="11">
        <v>407.36</v>
      </c>
      <c r="C1463" s="4">
        <v>12.32</v>
      </c>
      <c r="D1463" s="11">
        <v>16.190000000000001</v>
      </c>
      <c r="E1463" s="11">
        <v>139.30000000000001</v>
      </c>
      <c r="F1463" s="4">
        <f t="shared" si="312"/>
        <v>1992.2083333332232</v>
      </c>
      <c r="G1463" s="22">
        <v>7.54</v>
      </c>
      <c r="H1463" s="4">
        <f t="shared" si="309"/>
        <v>891.04516870064617</v>
      </c>
      <c r="I1463" s="4">
        <f t="shared" si="310"/>
        <v>26.948341708542713</v>
      </c>
      <c r="J1463" s="33">
        <f t="shared" si="313"/>
        <v>319755.73646602046</v>
      </c>
      <c r="K1463" s="4">
        <f t="shared" si="314"/>
        <v>35.413445800430729</v>
      </c>
      <c r="L1463" s="33">
        <f t="shared" si="311"/>
        <v>12708.2810619228</v>
      </c>
      <c r="M1463" s="15">
        <f t="shared" si="303"/>
        <v>19.283561861298562</v>
      </c>
      <c r="N1463" s="6"/>
      <c r="O1463" s="7">
        <f t="shared" si="304"/>
        <v>22.698465263289918</v>
      </c>
      <c r="P1463" s="7"/>
      <c r="Q1463" s="46">
        <f t="shared" si="305"/>
        <v>1.6023313388900992E-2</v>
      </c>
      <c r="R1463" s="22">
        <f t="shared" si="315"/>
        <v>1.0104755563451913</v>
      </c>
      <c r="S1463" s="22">
        <f t="shared" si="316"/>
        <v>19.676860305121114</v>
      </c>
      <c r="T1463" s="39">
        <f t="shared" si="306"/>
        <v>0.10393468426540964</v>
      </c>
      <c r="U1463" s="39">
        <f t="shared" si="307"/>
        <v>5.28993096145427E-2</v>
      </c>
      <c r="V1463" s="39">
        <f t="shared" si="308"/>
        <v>5.1035374650866938E-2</v>
      </c>
      <c r="Y1463" s="37"/>
      <c r="Z1463" s="37"/>
    </row>
    <row r="1464" spans="1:26">
      <c r="A1464" s="1">
        <v>1992.04</v>
      </c>
      <c r="B1464" s="11">
        <v>407.41</v>
      </c>
      <c r="C1464" s="4">
        <v>12.32</v>
      </c>
      <c r="D1464" s="11">
        <v>16.4833</v>
      </c>
      <c r="E1464" s="11">
        <v>139.5</v>
      </c>
      <c r="F1464" s="4">
        <f t="shared" si="312"/>
        <v>1992.2916666665565</v>
      </c>
      <c r="G1464" s="22">
        <v>7.48</v>
      </c>
      <c r="H1464" s="4">
        <f t="shared" si="309"/>
        <v>889.87689605734784</v>
      </c>
      <c r="I1464" s="4">
        <f t="shared" si="310"/>
        <v>26.909706093189968</v>
      </c>
      <c r="J1464" s="33">
        <f t="shared" si="313"/>
        <v>320141.21920034988</v>
      </c>
      <c r="K1464" s="4">
        <f t="shared" si="314"/>
        <v>36.003308315412191</v>
      </c>
      <c r="L1464" s="33">
        <f t="shared" si="311"/>
        <v>12952.514072912121</v>
      </c>
      <c r="M1464" s="15">
        <f t="shared" si="303"/>
        <v>19.30122950788105</v>
      </c>
      <c r="N1464" s="6"/>
      <c r="O1464" s="7">
        <f t="shared" si="304"/>
        <v>22.712689513614702</v>
      </c>
      <c r="P1464" s="7"/>
      <c r="Q1464" s="46">
        <f t="shared" si="305"/>
        <v>1.6285934688981187E-2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c r="A1465" s="1">
        <v>1992.05</v>
      </c>
      <c r="B1465" s="11">
        <v>414.81</v>
      </c>
      <c r="C1465" s="4">
        <v>12.32</v>
      </c>
      <c r="D1465" s="11">
        <v>16.7667</v>
      </c>
      <c r="E1465" s="11">
        <v>139.69999999999999</v>
      </c>
      <c r="F1465" s="4">
        <f t="shared" si="312"/>
        <v>1992.3749999998897</v>
      </c>
      <c r="G1465" s="22">
        <v>7.39</v>
      </c>
      <c r="H1465" s="4">
        <f t="shared" si="309"/>
        <v>904.74307086614192</v>
      </c>
      <c r="I1465" s="4">
        <f t="shared" si="310"/>
        <v>26.871181102362211</v>
      </c>
      <c r="J1465" s="33">
        <f t="shared" si="313"/>
        <v>326295.05509497452</v>
      </c>
      <c r="K1465" s="4">
        <f t="shared" si="314"/>
        <v>36.56988897637796</v>
      </c>
      <c r="L1465" s="33">
        <f t="shared" si="311"/>
        <v>13188.908898678696</v>
      </c>
      <c r="M1465" s="15">
        <f t="shared" si="303"/>
        <v>19.662279795641695</v>
      </c>
      <c r="N1465" s="6"/>
      <c r="O1465" s="7">
        <f t="shared" si="304"/>
        <v>23.130349591325842</v>
      </c>
      <c r="P1465" s="7"/>
      <c r="Q1465" s="46">
        <f t="shared" si="305"/>
        <v>1.5402822169063295E-2</v>
      </c>
      <c r="R1465" s="22">
        <f t="shared" si="315"/>
        <v>1.0153293568561221</v>
      </c>
      <c r="S1465" s="22">
        <f t="shared" si="316"/>
        <v>20.074802533454232</v>
      </c>
      <c r="T1465" s="39">
        <f t="shared" si="306"/>
        <v>9.4022837076815691E-2</v>
      </c>
      <c r="U1465" s="39">
        <f t="shared" si="307"/>
        <v>5.2093917979996407E-2</v>
      </c>
      <c r="V1465" s="39">
        <f t="shared" si="308"/>
        <v>4.1928919096819284E-2</v>
      </c>
      <c r="Y1465" s="37"/>
      <c r="Z1465" s="37"/>
    </row>
    <row r="1466" spans="1:26">
      <c r="A1466" s="1">
        <v>1992.06</v>
      </c>
      <c r="B1466" s="11">
        <v>408.27</v>
      </c>
      <c r="C1466" s="4">
        <v>12.32</v>
      </c>
      <c r="D1466" s="11">
        <v>17.05</v>
      </c>
      <c r="E1466" s="11">
        <v>140.19999999999999</v>
      </c>
      <c r="F1466" s="4">
        <f t="shared" si="312"/>
        <v>1992.458333333223</v>
      </c>
      <c r="G1466" s="22">
        <v>7.26</v>
      </c>
      <c r="H1466" s="4">
        <f t="shared" si="309"/>
        <v>887.30291726105577</v>
      </c>
      <c r="I1466" s="4">
        <f t="shared" si="310"/>
        <v>26.775349500713272</v>
      </c>
      <c r="J1466" s="33">
        <f t="shared" si="313"/>
        <v>320809.98348050832</v>
      </c>
      <c r="K1466" s="4">
        <f t="shared" si="314"/>
        <v>37.055171184022832</v>
      </c>
      <c r="L1466" s="33">
        <f t="shared" si="311"/>
        <v>13397.531580431252</v>
      </c>
      <c r="M1466" s="15">
        <f t="shared" si="303"/>
        <v>19.315365967644599</v>
      </c>
      <c r="N1466" s="6"/>
      <c r="O1466" s="7">
        <f t="shared" si="304"/>
        <v>22.716805900471652</v>
      </c>
      <c r="P1466" s="7"/>
      <c r="Q1466" s="46">
        <f t="shared" si="305"/>
        <v>1.6695001272217132E-2</v>
      </c>
      <c r="R1466" s="22">
        <f t="shared" si="315"/>
        <v>1.0362324502452476</v>
      </c>
      <c r="S1466" s="22">
        <f t="shared" si="316"/>
        <v>20.309845416827471</v>
      </c>
      <c r="T1466" s="39">
        <f t="shared" si="306"/>
        <v>8.9151160617102709E-2</v>
      </c>
      <c r="U1466" s="39">
        <f t="shared" si="307"/>
        <v>5.3132868783135168E-2</v>
      </c>
      <c r="V1466" s="39">
        <f t="shared" si="308"/>
        <v>3.6018291833967542E-2</v>
      </c>
      <c r="Y1466" s="37"/>
      <c r="Z1466" s="37"/>
    </row>
    <row r="1467" spans="1:26">
      <c r="A1467" s="1">
        <v>1992.07</v>
      </c>
      <c r="B1467" s="11">
        <v>415.05</v>
      </c>
      <c r="C1467" s="4">
        <v>12.343299999999999</v>
      </c>
      <c r="D1467" s="11">
        <v>17.38</v>
      </c>
      <c r="E1467" s="11">
        <v>140.5</v>
      </c>
      <c r="F1467" s="4">
        <f t="shared" si="312"/>
        <v>1992.5416666665562</v>
      </c>
      <c r="G1467" s="22">
        <v>6.84</v>
      </c>
      <c r="H1467" s="4">
        <f t="shared" si="309"/>
        <v>900.11199288256239</v>
      </c>
      <c r="I1467" s="4">
        <f t="shared" si="310"/>
        <v>26.768708256227761</v>
      </c>
      <c r="J1467" s="33">
        <f t="shared" si="313"/>
        <v>326247.71879704791</v>
      </c>
      <c r="K1467" s="4">
        <f t="shared" si="314"/>
        <v>37.691715302491104</v>
      </c>
      <c r="L1467" s="33">
        <f t="shared" si="311"/>
        <v>13661.451277418846</v>
      </c>
      <c r="M1467" s="15">
        <f t="shared" si="303"/>
        <v>19.620740694824413</v>
      </c>
      <c r="N1467" s="6"/>
      <c r="O1467" s="7">
        <f t="shared" si="304"/>
        <v>23.07054366253529</v>
      </c>
      <c r="P1467" s="7"/>
      <c r="Q1467" s="46">
        <f t="shared" si="305"/>
        <v>1.9777611352638613E-2</v>
      </c>
      <c r="R1467" s="22">
        <f t="shared" si="315"/>
        <v>1.0238658423844582</v>
      </c>
      <c r="S1467" s="22">
        <f t="shared" si="316"/>
        <v>21.000783398074475</v>
      </c>
      <c r="T1467" s="39">
        <f t="shared" si="306"/>
        <v>7.4895659986007779E-2</v>
      </c>
      <c r="U1467" s="39">
        <f t="shared" si="307"/>
        <v>5.2229038110436443E-2</v>
      </c>
      <c r="V1467" s="39">
        <f t="shared" si="308"/>
        <v>2.2666621875571336E-2</v>
      </c>
      <c r="Y1467" s="37"/>
      <c r="Z1467" s="37"/>
    </row>
    <row r="1468" spans="1:26">
      <c r="A1468" s="1">
        <v>1992.08</v>
      </c>
      <c r="B1468" s="11">
        <v>417.93</v>
      </c>
      <c r="C1468" s="4">
        <v>12.3667</v>
      </c>
      <c r="D1468" s="11">
        <v>17.71</v>
      </c>
      <c r="E1468" s="11">
        <v>140.9</v>
      </c>
      <c r="F1468" s="4">
        <f t="shared" si="312"/>
        <v>1992.6249999998895</v>
      </c>
      <c r="G1468" s="22">
        <v>6.59</v>
      </c>
      <c r="H1468" s="4">
        <f t="shared" si="309"/>
        <v>903.78474804826135</v>
      </c>
      <c r="I1468" s="4">
        <f t="shared" si="310"/>
        <v>26.743317885024844</v>
      </c>
      <c r="J1468" s="33">
        <f t="shared" si="313"/>
        <v>328386.68248247937</v>
      </c>
      <c r="K1468" s="4">
        <f t="shared" si="314"/>
        <v>38.298346344925484</v>
      </c>
      <c r="L1468" s="33">
        <f t="shared" si="311"/>
        <v>13915.555587693416</v>
      </c>
      <c r="M1468" s="15">
        <f t="shared" si="303"/>
        <v>19.722137498351533</v>
      </c>
      <c r="N1468" s="6"/>
      <c r="O1468" s="7">
        <f t="shared" si="304"/>
        <v>23.184600663955536</v>
      </c>
      <c r="P1468" s="7"/>
      <c r="Q1468" s="46">
        <f t="shared" si="305"/>
        <v>2.2097910826092235E-2</v>
      </c>
      <c r="R1468" s="22">
        <f t="shared" si="315"/>
        <v>1.0179381983966895</v>
      </c>
      <c r="S1468" s="22">
        <f t="shared" si="316"/>
        <v>21.44094295412868</v>
      </c>
      <c r="T1468" s="39">
        <f t="shared" si="306"/>
        <v>7.5052117723350298E-2</v>
      </c>
      <c r="U1468" s="39">
        <f t="shared" si="307"/>
        <v>5.3354955817823901E-2</v>
      </c>
      <c r="V1468" s="39">
        <f t="shared" si="308"/>
        <v>2.1697161905526396E-2</v>
      </c>
      <c r="Y1468" s="37"/>
      <c r="Z1468" s="37"/>
    </row>
    <row r="1469" spans="1:26">
      <c r="A1469" s="1">
        <v>1992.09</v>
      </c>
      <c r="B1469" s="11">
        <v>418.48</v>
      </c>
      <c r="C1469" s="4">
        <v>12.4</v>
      </c>
      <c r="D1469" s="11">
        <v>18.04</v>
      </c>
      <c r="E1469" s="11">
        <v>141.30000000000001</v>
      </c>
      <c r="F1469" s="4">
        <f t="shared" si="312"/>
        <v>1992.7083333332228</v>
      </c>
      <c r="G1469" s="22">
        <v>6.42</v>
      </c>
      <c r="H1469" s="4">
        <f t="shared" si="309"/>
        <v>902.41228591648985</v>
      </c>
      <c r="I1469" s="4">
        <f t="shared" si="310"/>
        <v>26.739419674451526</v>
      </c>
      <c r="J1469" s="33">
        <f t="shared" si="313"/>
        <v>328697.64239211305</v>
      </c>
      <c r="K1469" s="4">
        <f t="shared" si="314"/>
        <v>38.901542816702054</v>
      </c>
      <c r="L1469" s="33">
        <f t="shared" si="311"/>
        <v>14169.626908702252</v>
      </c>
      <c r="M1469" s="15">
        <f t="shared" si="303"/>
        <v>19.708766424745306</v>
      </c>
      <c r="N1469" s="6"/>
      <c r="O1469" s="7">
        <f t="shared" si="304"/>
        <v>23.164274166851882</v>
      </c>
      <c r="P1469" s="7"/>
      <c r="Q1469" s="46">
        <f t="shared" si="305"/>
        <v>2.3914247386812443E-2</v>
      </c>
      <c r="R1469" s="22">
        <f t="shared" si="315"/>
        <v>0.99299722717856842</v>
      </c>
      <c r="S1469" s="22">
        <f t="shared" si="316"/>
        <v>21.76376983248166</v>
      </c>
      <c r="T1469" s="39">
        <f t="shared" si="306"/>
        <v>6.9544877641060099E-2</v>
      </c>
      <c r="U1469" s="39">
        <f t="shared" si="307"/>
        <v>5.5295238713414685E-2</v>
      </c>
      <c r="V1469" s="39">
        <f t="shared" si="308"/>
        <v>1.4249638927645414E-2</v>
      </c>
      <c r="Y1469" s="37"/>
      <c r="Z1469" s="37"/>
    </row>
    <row r="1470" spans="1:26">
      <c r="A1470" s="1">
        <v>1992.1</v>
      </c>
      <c r="B1470" s="11">
        <v>412.5</v>
      </c>
      <c r="C1470" s="4">
        <v>12.386699999999999</v>
      </c>
      <c r="D1470" s="11">
        <v>18.39</v>
      </c>
      <c r="E1470" s="11">
        <v>141.80000000000001</v>
      </c>
      <c r="F1470" s="4">
        <f t="shared" si="312"/>
        <v>1992.791666666556</v>
      </c>
      <c r="G1470" s="22">
        <v>6.59</v>
      </c>
      <c r="H1470" s="4">
        <f t="shared" si="309"/>
        <v>886.38046544428778</v>
      </c>
      <c r="I1470" s="4">
        <f t="shared" si="310"/>
        <v>26.616554936530324</v>
      </c>
      <c r="J1470" s="33">
        <f t="shared" si="313"/>
        <v>323666.06747677166</v>
      </c>
      <c r="K1470" s="4">
        <f t="shared" si="314"/>
        <v>39.516452750352613</v>
      </c>
      <c r="L1470" s="33">
        <f t="shared" si="311"/>
        <v>14429.62177187353</v>
      </c>
      <c r="M1470" s="15">
        <f t="shared" si="303"/>
        <v>19.370271076906977</v>
      </c>
      <c r="N1470" s="6"/>
      <c r="O1470" s="7">
        <f t="shared" si="304"/>
        <v>22.763052023573362</v>
      </c>
      <c r="P1470" s="7"/>
      <c r="Q1470" s="46">
        <f t="shared" si="305"/>
        <v>2.3149941896531717E-2</v>
      </c>
      <c r="R1470" s="22">
        <f t="shared" si="315"/>
        <v>0.98539668996090102</v>
      </c>
      <c r="S1470" s="22">
        <f t="shared" si="316"/>
        <v>21.535159418551128</v>
      </c>
      <c r="T1470" s="39">
        <f t="shared" si="306"/>
        <v>6.9546367268539244E-2</v>
      </c>
      <c r="U1470" s="39">
        <f t="shared" si="307"/>
        <v>5.5969470126490783E-2</v>
      </c>
      <c r="V1470" s="39">
        <f t="shared" si="308"/>
        <v>1.3576897142048461E-2</v>
      </c>
      <c r="Y1470" s="37"/>
      <c r="Z1470" s="37"/>
    </row>
    <row r="1471" spans="1:26">
      <c r="A1471" s="1">
        <v>1992.11</v>
      </c>
      <c r="B1471" s="11">
        <v>422.84</v>
      </c>
      <c r="C1471" s="4">
        <v>12.3833</v>
      </c>
      <c r="D1471" s="11">
        <v>18.739999999999998</v>
      </c>
      <c r="E1471" s="11">
        <v>142</v>
      </c>
      <c r="F1471" s="4">
        <f t="shared" si="312"/>
        <v>1992.8749999998893</v>
      </c>
      <c r="G1471" s="22">
        <v>6.87</v>
      </c>
      <c r="H1471" s="4">
        <f t="shared" si="309"/>
        <v>907.31935211267614</v>
      </c>
      <c r="I1471" s="4">
        <f t="shared" si="310"/>
        <v>26.571771197183104</v>
      </c>
      <c r="J1471" s="33">
        <f t="shared" si="313"/>
        <v>332120.56956501043</v>
      </c>
      <c r="K1471" s="4">
        <f t="shared" si="314"/>
        <v>40.211816901408454</v>
      </c>
      <c r="L1471" s="33">
        <f t="shared" si="311"/>
        <v>14719.372513594493</v>
      </c>
      <c r="M1471" s="15">
        <f t="shared" si="303"/>
        <v>19.83365603880123</v>
      </c>
      <c r="N1471" s="6"/>
      <c r="O1471" s="7">
        <f t="shared" si="304"/>
        <v>23.303331550784883</v>
      </c>
      <c r="P1471" s="7"/>
      <c r="Q1471" s="46">
        <f t="shared" si="305"/>
        <v>1.9501570278503674E-2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c r="A1472" s="1">
        <v>1992.12</v>
      </c>
      <c r="B1472" s="11">
        <v>435.64</v>
      </c>
      <c r="C1472" s="4">
        <v>12.39</v>
      </c>
      <c r="D1472" s="11">
        <v>19.09</v>
      </c>
      <c r="E1472" s="11">
        <v>141.9</v>
      </c>
      <c r="F1472" s="4">
        <f t="shared" si="312"/>
        <v>1992.9583333332225</v>
      </c>
      <c r="G1472" s="22">
        <v>6.77</v>
      </c>
      <c r="H1472" s="4">
        <f t="shared" si="309"/>
        <v>935.44403100775196</v>
      </c>
      <c r="I1472" s="4">
        <f t="shared" si="310"/>
        <v>26.604883720930236</v>
      </c>
      <c r="J1472" s="33">
        <f t="shared" si="313"/>
        <v>343227.04504271119</v>
      </c>
      <c r="K1472" s="4">
        <f t="shared" si="314"/>
        <v>40.991705426356596</v>
      </c>
      <c r="L1472" s="33">
        <f t="shared" si="311"/>
        <v>15040.410177819662</v>
      </c>
      <c r="M1472" s="15">
        <f t="shared" si="303"/>
        <v>20.44860672124296</v>
      </c>
      <c r="N1472" s="6"/>
      <c r="O1472" s="7">
        <f t="shared" si="304"/>
        <v>24.020186324731124</v>
      </c>
      <c r="P1472" s="7"/>
      <c r="Q1472" s="46">
        <f t="shared" si="305"/>
        <v>1.9336711772753916E-2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c r="A1473" s="1">
        <v>1993.01</v>
      </c>
      <c r="B1473" s="11">
        <v>435.23</v>
      </c>
      <c r="C1473" s="4">
        <v>12.4133</v>
      </c>
      <c r="D1473" s="11">
        <v>19.34</v>
      </c>
      <c r="E1473" s="11">
        <v>142.6</v>
      </c>
      <c r="F1473" s="4">
        <f t="shared" si="312"/>
        <v>1993.0416666665558</v>
      </c>
      <c r="G1473" s="22">
        <v>6.6</v>
      </c>
      <c r="H1473" s="4">
        <f t="shared" si="309"/>
        <v>929.97602384291758</v>
      </c>
      <c r="I1473" s="4">
        <f t="shared" si="310"/>
        <v>26.524070897615715</v>
      </c>
      <c r="J1473" s="33">
        <f t="shared" si="313"/>
        <v>342031.76269763819</v>
      </c>
      <c r="K1473" s="4">
        <f t="shared" si="314"/>
        <v>41.324670406732125</v>
      </c>
      <c r="L1473" s="33">
        <f t="shared" si="311"/>
        <v>15198.617490918185</v>
      </c>
      <c r="M1473" s="15">
        <f t="shared" ref="M1473:M1536" si="317">H1473/AVERAGE(K1353:K1472)</f>
        <v>20.32341080299571</v>
      </c>
      <c r="N1473" s="6"/>
      <c r="O1473" s="7">
        <f t="shared" ref="O1473:O1536" si="318">J1473/AVERAGE(L1353:L1472)</f>
        <v>23.867950224169565</v>
      </c>
      <c r="P1473" s="7"/>
      <c r="Q1473" s="46">
        <f t="shared" ref="Q1473:Q1536" si="319">1/M1473-(G1473/100-(((E1473/E1353)^(1/10))-1))</f>
        <v>2.1636349599385971E-2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c r="A1474" s="1">
        <v>1993.02</v>
      </c>
      <c r="B1474" s="11">
        <v>441.7</v>
      </c>
      <c r="C1474" s="4">
        <v>12.4467</v>
      </c>
      <c r="D1474" s="11">
        <v>19.59</v>
      </c>
      <c r="E1474" s="11">
        <v>143.1</v>
      </c>
      <c r="F1474" s="4">
        <f t="shared" si="312"/>
        <v>1993.124999999889</v>
      </c>
      <c r="G1474" s="22">
        <v>6.26</v>
      </c>
      <c r="H1474" s="4">
        <f t="shared" si="309"/>
        <v>940.50307477288629</v>
      </c>
      <c r="I1474" s="4">
        <f t="shared" si="310"/>
        <v>26.502512159329143</v>
      </c>
      <c r="J1474" s="33">
        <f t="shared" si="313"/>
        <v>346715.73026209127</v>
      </c>
      <c r="K1474" s="4">
        <f t="shared" si="314"/>
        <v>41.712599580712798</v>
      </c>
      <c r="L1474" s="33">
        <f t="shared" si="311"/>
        <v>15377.317536414688</v>
      </c>
      <c r="M1474" s="15">
        <f t="shared" si="317"/>
        <v>20.545336792900446</v>
      </c>
      <c r="N1474" s="6"/>
      <c r="O1474" s="7">
        <f t="shared" si="318"/>
        <v>24.122919609042594</v>
      </c>
      <c r="P1474" s="7"/>
      <c r="Q1474" s="46">
        <f t="shared" si="319"/>
        <v>2.4762232417321631E-2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c r="A1475" s="1">
        <v>1993.03</v>
      </c>
      <c r="B1475" s="11">
        <v>450.16</v>
      </c>
      <c r="C1475" s="4">
        <v>12.48</v>
      </c>
      <c r="D1475" s="11">
        <v>19.84</v>
      </c>
      <c r="E1475" s="11">
        <v>143.6</v>
      </c>
      <c r="F1475" s="4">
        <f t="shared" si="312"/>
        <v>1993.2083333332223</v>
      </c>
      <c r="G1475" s="22">
        <v>5.98</v>
      </c>
      <c r="H1475" s="4">
        <f t="shared" si="309"/>
        <v>955.17933147632345</v>
      </c>
      <c r="I1475" s="4">
        <f t="shared" si="310"/>
        <v>26.480891364902515</v>
      </c>
      <c r="J1475" s="33">
        <f t="shared" si="313"/>
        <v>352939.63427306339</v>
      </c>
      <c r="K1475" s="4">
        <f t="shared" si="314"/>
        <v>42.097827298050142</v>
      </c>
      <c r="L1475" s="33">
        <f t="shared" si="311"/>
        <v>15555.185587296906</v>
      </c>
      <c r="M1475" s="15">
        <f t="shared" si="317"/>
        <v>20.855200148690916</v>
      </c>
      <c r="N1475" s="6"/>
      <c r="O1475" s="7">
        <f t="shared" si="318"/>
        <v>24.480250697934423</v>
      </c>
      <c r="P1475" s="7"/>
      <c r="Q1475" s="46">
        <f t="shared" si="319"/>
        <v>2.7201413706418549E-2</v>
      </c>
      <c r="R1475" s="22">
        <f t="shared" si="315"/>
        <v>1.0057303710261363</v>
      </c>
      <c r="S1475" s="22">
        <f t="shared" si="316"/>
        <v>22.849836012483646</v>
      </c>
      <c r="T1475" s="39">
        <f t="shared" si="320"/>
        <v>5.8458949850014097E-2</v>
      </c>
      <c r="U1475" s="39">
        <f t="shared" si="321"/>
        <v>5.0921333723028761E-2</v>
      </c>
      <c r="V1475" s="39">
        <f t="shared" si="322"/>
        <v>7.5376161269853359E-3</v>
      </c>
      <c r="Y1475" s="37"/>
      <c r="Z1475" s="37"/>
    </row>
    <row r="1476" spans="1:26">
      <c r="A1476" s="1">
        <v>1993.04</v>
      </c>
      <c r="B1476" s="11">
        <v>443.08</v>
      </c>
      <c r="C1476" s="4">
        <v>12.4933</v>
      </c>
      <c r="D1476" s="11">
        <v>19.670000000000002</v>
      </c>
      <c r="E1476" s="11">
        <v>144</v>
      </c>
      <c r="F1476" s="4">
        <f t="shared" si="312"/>
        <v>1993.2916666665556</v>
      </c>
      <c r="G1476" s="22">
        <v>5.97</v>
      </c>
      <c r="H1476" s="4">
        <f t="shared" si="309"/>
        <v>937.54497222222244</v>
      </c>
      <c r="I1476" s="4">
        <f t="shared" si="310"/>
        <v>26.435475763888892</v>
      </c>
      <c r="J1476" s="33">
        <f t="shared" si="313"/>
        <v>347237.71681039949</v>
      </c>
      <c r="K1476" s="4">
        <f t="shared" si="314"/>
        <v>41.621173611111118</v>
      </c>
      <c r="L1476" s="33">
        <f t="shared" si="311"/>
        <v>15415.197909317862</v>
      </c>
      <c r="M1476" s="15">
        <f t="shared" si="317"/>
        <v>20.45736201664219</v>
      </c>
      <c r="N1476" s="6"/>
      <c r="O1476" s="7">
        <f t="shared" si="318"/>
        <v>24.007988301251135</v>
      </c>
      <c r="P1476" s="7"/>
      <c r="Q1476" s="46">
        <f t="shared" si="319"/>
        <v>2.778273053625141E-2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c r="A1477" s="1">
        <v>1993.05</v>
      </c>
      <c r="B1477" s="11">
        <v>445.25</v>
      </c>
      <c r="C1477" s="4">
        <v>12.5067</v>
      </c>
      <c r="D1477" s="11">
        <v>19.5</v>
      </c>
      <c r="E1477" s="11">
        <v>144.19999999999999</v>
      </c>
      <c r="F1477" s="4">
        <f t="shared" si="312"/>
        <v>1993.3749999998888</v>
      </c>
      <c r="G1477" s="22">
        <v>6.04</v>
      </c>
      <c r="H1477" s="4">
        <f t="shared" si="309"/>
        <v>940.82992371705984</v>
      </c>
      <c r="I1477" s="4">
        <f t="shared" si="310"/>
        <v>26.427125450762833</v>
      </c>
      <c r="J1477" s="33">
        <f t="shared" si="313"/>
        <v>349270.01073261292</v>
      </c>
      <c r="K1477" s="4">
        <f t="shared" si="314"/>
        <v>41.204230235783641</v>
      </c>
      <c r="L1477" s="33">
        <f t="shared" si="311"/>
        <v>15296.496820406403</v>
      </c>
      <c r="M1477" s="15">
        <f t="shared" si="317"/>
        <v>20.51760563376487</v>
      </c>
      <c r="N1477" s="6"/>
      <c r="O1477" s="7">
        <f t="shared" si="318"/>
        <v>24.073856030062402</v>
      </c>
      <c r="P1477" s="7"/>
      <c r="Q1477" s="46">
        <f t="shared" si="319"/>
        <v>2.6453373546910568E-2</v>
      </c>
      <c r="R1477" s="22">
        <f t="shared" si="315"/>
        <v>1.011012320562737</v>
      </c>
      <c r="S1477" s="22">
        <f t="shared" si="316"/>
        <v>22.879710266790326</v>
      </c>
      <c r="T1477" s="39">
        <f t="shared" si="320"/>
        <v>7.0971797155078731E-2</v>
      </c>
      <c r="U1477" s="39">
        <f t="shared" si="321"/>
        <v>5.3926187685223281E-2</v>
      </c>
      <c r="V1477" s="39">
        <f t="shared" si="322"/>
        <v>1.7045609469855449E-2</v>
      </c>
      <c r="Y1477" s="37"/>
      <c r="Z1477" s="37"/>
    </row>
    <row r="1478" spans="1:26">
      <c r="A1478" s="1">
        <v>1993.06</v>
      </c>
      <c r="B1478" s="11">
        <v>448.06</v>
      </c>
      <c r="C1478" s="4">
        <v>12.52</v>
      </c>
      <c r="D1478" s="11">
        <v>19.329999999999998</v>
      </c>
      <c r="E1478" s="11">
        <v>144.4</v>
      </c>
      <c r="F1478" s="4">
        <f t="shared" si="312"/>
        <v>1993.4583333332221</v>
      </c>
      <c r="G1478" s="22">
        <v>5.96</v>
      </c>
      <c r="H1478" s="4">
        <f t="shared" si="309"/>
        <v>945.45624653739617</v>
      </c>
      <c r="I1478" s="4">
        <f t="shared" si="310"/>
        <v>26.41858725761773</v>
      </c>
      <c r="J1478" s="33">
        <f t="shared" si="313"/>
        <v>351804.76306376787</v>
      </c>
      <c r="K1478" s="4">
        <f t="shared" si="314"/>
        <v>40.788441828254847</v>
      </c>
      <c r="L1478" s="33">
        <f t="shared" si="311"/>
        <v>15177.400504447245</v>
      </c>
      <c r="M1478" s="15">
        <f t="shared" si="317"/>
        <v>20.608357012960195</v>
      </c>
      <c r="N1478" s="6"/>
      <c r="O1478" s="7">
        <f t="shared" si="318"/>
        <v>24.175761110239701</v>
      </c>
      <c r="P1478" s="7"/>
      <c r="Q1478" s="46">
        <f t="shared" si="319"/>
        <v>2.6869171617220376E-2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c r="A1479" s="1">
        <v>1993.07</v>
      </c>
      <c r="B1479" s="11">
        <v>447.29</v>
      </c>
      <c r="C1479" s="4">
        <v>12.52</v>
      </c>
      <c r="D1479" s="11">
        <v>19.690000000000001</v>
      </c>
      <c r="E1479" s="11">
        <v>144.4</v>
      </c>
      <c r="F1479" s="4">
        <f t="shared" si="312"/>
        <v>1993.5416666665553</v>
      </c>
      <c r="G1479" s="22">
        <v>5.81</v>
      </c>
      <c r="H1479" s="4">
        <f t="shared" si="309"/>
        <v>943.83146121883681</v>
      </c>
      <c r="I1479" s="4">
        <f t="shared" si="310"/>
        <v>26.41858725761773</v>
      </c>
      <c r="J1479" s="33">
        <f t="shared" si="313"/>
        <v>352019.37710780394</v>
      </c>
      <c r="K1479" s="4">
        <f t="shared" si="314"/>
        <v>41.548081717451531</v>
      </c>
      <c r="L1479" s="33">
        <f t="shared" si="311"/>
        <v>15496.124517097765</v>
      </c>
      <c r="M1479" s="15">
        <f t="shared" si="317"/>
        <v>20.564596413297142</v>
      </c>
      <c r="N1479" s="6"/>
      <c r="O1479" s="7">
        <f t="shared" si="318"/>
        <v>24.1204242506805</v>
      </c>
      <c r="P1479" s="7"/>
      <c r="Q1479" s="46">
        <f t="shared" si="319"/>
        <v>2.8056084282618188E-2</v>
      </c>
      <c r="R1479" s="22">
        <f t="shared" si="315"/>
        <v>1.0146808528422979</v>
      </c>
      <c r="S1479" s="22">
        <f t="shared" si="316"/>
        <v>23.475073285038576</v>
      </c>
      <c r="T1479" s="39">
        <f t="shared" si="320"/>
        <v>7.6491577847394243E-2</v>
      </c>
      <c r="U1479" s="39">
        <f t="shared" si="321"/>
        <v>4.7973867483517729E-2</v>
      </c>
      <c r="V1479" s="39">
        <f t="shared" si="322"/>
        <v>2.8517710363876514E-2</v>
      </c>
      <c r="Y1479" s="37"/>
      <c r="Z1479" s="37"/>
    </row>
    <row r="1480" spans="1:26">
      <c r="A1480" s="1">
        <v>1993.08</v>
      </c>
      <c r="B1480" s="11">
        <v>454.13</v>
      </c>
      <c r="C1480" s="4">
        <v>12.52</v>
      </c>
      <c r="D1480" s="11">
        <v>20.05</v>
      </c>
      <c r="E1480" s="11">
        <v>144.80000000000001</v>
      </c>
      <c r="F1480" s="4">
        <f t="shared" si="312"/>
        <v>1993.6249999998886</v>
      </c>
      <c r="G1480" s="22">
        <v>5.68</v>
      </c>
      <c r="H1480" s="4">
        <f t="shared" si="309"/>
        <v>955.61747928176806</v>
      </c>
      <c r="I1480" s="4">
        <f t="shared" si="310"/>
        <v>26.345607734806631</v>
      </c>
      <c r="J1480" s="33">
        <f t="shared" si="313"/>
        <v>357234.03033211973</v>
      </c>
      <c r="K1480" s="4">
        <f t="shared" si="314"/>
        <v>42.19084944751382</v>
      </c>
      <c r="L1480" s="33">
        <f t="shared" si="311"/>
        <v>15772.008693896023</v>
      </c>
      <c r="M1480" s="15">
        <f t="shared" si="317"/>
        <v>20.812227546627387</v>
      </c>
      <c r="N1480" s="6"/>
      <c r="O1480" s="7">
        <f t="shared" si="318"/>
        <v>24.405153638797504</v>
      </c>
      <c r="P1480" s="7"/>
      <c r="Q1480" s="46">
        <f t="shared" si="319"/>
        <v>2.8753403914616525E-2</v>
      </c>
      <c r="R1480" s="22">
        <f t="shared" si="315"/>
        <v>1.0293065194781301</v>
      </c>
      <c r="S1480" s="22">
        <f t="shared" si="316"/>
        <v>23.753907084764691</v>
      </c>
      <c r="T1480" s="39">
        <f t="shared" si="320"/>
        <v>7.432388632524578E-2</v>
      </c>
      <c r="U1480" s="39">
        <f t="shared" si="321"/>
        <v>4.2692712610931327E-2</v>
      </c>
      <c r="V1480" s="39">
        <f t="shared" si="322"/>
        <v>3.1631173714314453E-2</v>
      </c>
      <c r="Y1480" s="37"/>
      <c r="Z1480" s="37"/>
    </row>
    <row r="1481" spans="1:26">
      <c r="A1481" s="1">
        <v>1993.09</v>
      </c>
      <c r="B1481" s="11">
        <v>459.24</v>
      </c>
      <c r="C1481" s="4">
        <v>12.52</v>
      </c>
      <c r="D1481" s="11">
        <v>20.41</v>
      </c>
      <c r="E1481" s="11">
        <v>145.1</v>
      </c>
      <c r="F1481" s="4">
        <f t="shared" si="312"/>
        <v>1993.7083333332218</v>
      </c>
      <c r="G1481" s="22">
        <v>5.36</v>
      </c>
      <c r="H1481" s="4">
        <f t="shared" si="309"/>
        <v>964.37235010337713</v>
      </c>
      <c r="I1481" s="4">
        <f t="shared" si="310"/>
        <v>26.291137146795318</v>
      </c>
      <c r="J1481" s="33">
        <f t="shared" si="313"/>
        <v>361325.84734798927</v>
      </c>
      <c r="K1481" s="4">
        <f t="shared" si="314"/>
        <v>42.859593383873197</v>
      </c>
      <c r="L1481" s="33">
        <f t="shared" si="311"/>
        <v>16058.40202154094</v>
      </c>
      <c r="M1481" s="15">
        <f t="shared" si="317"/>
        <v>20.993501005229128</v>
      </c>
      <c r="N1481" s="6"/>
      <c r="O1481" s="7">
        <f t="shared" si="318"/>
        <v>24.610598936385475</v>
      </c>
      <c r="P1481" s="7"/>
      <c r="Q1481" s="46">
        <f t="shared" si="319"/>
        <v>3.1236860631154599E-2</v>
      </c>
      <c r="R1481" s="22">
        <f t="shared" si="315"/>
        <v>1.0067735459886391</v>
      </c>
      <c r="S1481" s="22">
        <f t="shared" si="316"/>
        <v>24.399499975201177</v>
      </c>
      <c r="T1481" s="39">
        <f t="shared" si="320"/>
        <v>7.6097963468300778E-2</v>
      </c>
      <c r="U1481" s="39">
        <f t="shared" si="321"/>
        <v>4.144377535130328E-2</v>
      </c>
      <c r="V1481" s="39">
        <f t="shared" si="322"/>
        <v>3.4654188116997497E-2</v>
      </c>
      <c r="Y1481" s="37"/>
      <c r="Z1481" s="37"/>
    </row>
    <row r="1482" spans="1:26">
      <c r="A1482" s="1">
        <v>1993.1</v>
      </c>
      <c r="B1482" s="11">
        <v>463.9</v>
      </c>
      <c r="C1482" s="4">
        <v>12.54</v>
      </c>
      <c r="D1482" s="11">
        <v>20.9</v>
      </c>
      <c r="E1482" s="11">
        <v>145.69999999999999</v>
      </c>
      <c r="F1482" s="4">
        <f t="shared" si="312"/>
        <v>1993.7916666665551</v>
      </c>
      <c r="G1482" s="22">
        <v>5.33</v>
      </c>
      <c r="H1482" s="4">
        <f t="shared" ref="H1482:H1545" si="323">B1482*$E$1839/E1482</f>
        <v>970.1463967055596</v>
      </c>
      <c r="I1482" s="4">
        <f t="shared" ref="I1482:I1545" si="324">C1482*$E$1839/E1482</f>
        <v>26.224694577899797</v>
      </c>
      <c r="J1482" s="33">
        <f t="shared" si="313"/>
        <v>364308.04671666212</v>
      </c>
      <c r="K1482" s="4">
        <f t="shared" si="314"/>
        <v>43.707824296499666</v>
      </c>
      <c r="L1482" s="33">
        <f t="shared" ref="L1482:L1545" si="325">K1482*(J1482/H1482)</f>
        <v>16413.102341837115</v>
      </c>
      <c r="M1482" s="15">
        <f t="shared" si="317"/>
        <v>21.109178247475118</v>
      </c>
      <c r="N1482" s="6"/>
      <c r="O1482" s="7">
        <f t="shared" si="318"/>
        <v>24.737889343598038</v>
      </c>
      <c r="P1482" s="7"/>
      <c r="Q1482" s="46">
        <f t="shared" si="319"/>
        <v>3.1395305530902258E-2</v>
      </c>
      <c r="R1482" s="22">
        <f t="shared" si="315"/>
        <v>0.9749773690649266</v>
      </c>
      <c r="S1482" s="22">
        <f t="shared" si="316"/>
        <v>24.463612135323089</v>
      </c>
      <c r="T1482" s="39">
        <f t="shared" si="320"/>
        <v>7.7493239381001056E-2</v>
      </c>
      <c r="U1482" s="39">
        <f t="shared" si="321"/>
        <v>4.1485400178090881E-2</v>
      </c>
      <c r="V1482" s="39">
        <f t="shared" si="322"/>
        <v>3.6007839202910175E-2</v>
      </c>
      <c r="Y1482" s="37"/>
      <c r="Z1482" s="37"/>
    </row>
    <row r="1483" spans="1:26">
      <c r="A1483" s="1">
        <v>1993.11</v>
      </c>
      <c r="B1483" s="11">
        <v>462.89</v>
      </c>
      <c r="C1483" s="4">
        <v>12.56</v>
      </c>
      <c r="D1483" s="11">
        <v>21.39</v>
      </c>
      <c r="E1483" s="11">
        <v>145.80000000000001</v>
      </c>
      <c r="F1483" s="4">
        <f t="shared" ref="F1483:F1546" si="326">F1482+1/12</f>
        <v>1993.8749999998884</v>
      </c>
      <c r="G1483" s="22">
        <v>5.72</v>
      </c>
      <c r="H1483" s="4">
        <f t="shared" si="323"/>
        <v>967.37025377229088</v>
      </c>
      <c r="I1483" s="4">
        <f t="shared" si="324"/>
        <v>26.248504801097397</v>
      </c>
      <c r="J1483" s="33">
        <f t="shared" ref="J1483:J1546" si="327">J1482*((H1483+(I1483/12))/H1482)</f>
        <v>364086.95353865274</v>
      </c>
      <c r="K1483" s="4">
        <f t="shared" ref="K1483:K1546" si="328">D1483*$E$1839/E1483</f>
        <v>44.701872427983545</v>
      </c>
      <c r="L1483" s="33">
        <f t="shared" si="325"/>
        <v>16824.342578564632</v>
      </c>
      <c r="M1483" s="15">
        <f t="shared" si="317"/>
        <v>21.037901189606373</v>
      </c>
      <c r="N1483" s="6"/>
      <c r="O1483" s="7">
        <f t="shared" si="318"/>
        <v>24.645407638434438</v>
      </c>
      <c r="P1483" s="7"/>
      <c r="Q1483" s="46">
        <f t="shared" si="319"/>
        <v>2.7521778620273898E-2</v>
      </c>
      <c r="R1483" s="22">
        <f t="shared" ref="R1483:R1546" si="329">((G1483/G1484+G1483/1200+((1+G1484/1200)^(-119))*(1-G1483/G1484)))</f>
        <v>1.0009977036045139</v>
      </c>
      <c r="S1483" s="22">
        <f t="shared" ref="S1483:S1546" si="330">S1482*R1482*E1482/E1483</f>
        <v>23.83510916583657</v>
      </c>
      <c r="T1483" s="39">
        <f t="shared" si="320"/>
        <v>7.9150376069160977E-2</v>
      </c>
      <c r="U1483" s="39">
        <f t="shared" si="321"/>
        <v>4.4771092884486663E-2</v>
      </c>
      <c r="V1483" s="39">
        <f t="shared" si="322"/>
        <v>3.4379283184674314E-2</v>
      </c>
      <c r="Y1483" s="37"/>
      <c r="Z1483" s="37"/>
    </row>
    <row r="1484" spans="1:26">
      <c r="A1484" s="1">
        <v>1993.12</v>
      </c>
      <c r="B1484" s="11">
        <v>465.95</v>
      </c>
      <c r="C1484" s="4">
        <v>12.58</v>
      </c>
      <c r="D1484" s="11">
        <v>21.89</v>
      </c>
      <c r="E1484" s="11">
        <v>145.80000000000001</v>
      </c>
      <c r="F1484" s="4">
        <f t="shared" si="326"/>
        <v>1993.9583333332216</v>
      </c>
      <c r="G1484" s="22">
        <v>5.77</v>
      </c>
      <c r="H1484" s="4">
        <f t="shared" si="323"/>
        <v>973.76519204389581</v>
      </c>
      <c r="I1484" s="4">
        <f t="shared" si="324"/>
        <v>26.290301783264749</v>
      </c>
      <c r="J1484" s="33">
        <f t="shared" si="327"/>
        <v>367318.37043565768</v>
      </c>
      <c r="K1484" s="4">
        <f t="shared" si="328"/>
        <v>45.746796982167353</v>
      </c>
      <c r="L1484" s="33">
        <f t="shared" si="325"/>
        <v>17256.356108673775</v>
      </c>
      <c r="M1484" s="15">
        <f t="shared" si="317"/>
        <v>21.164732079814648</v>
      </c>
      <c r="N1484" s="6"/>
      <c r="O1484" s="7">
        <f t="shared" si="318"/>
        <v>24.783708947329508</v>
      </c>
      <c r="P1484" s="7"/>
      <c r="Q1484" s="46">
        <f t="shared" si="319"/>
        <v>2.6634499475645633E-2</v>
      </c>
      <c r="R1484" s="22">
        <f t="shared" si="329"/>
        <v>1.0063172790165771</v>
      </c>
      <c r="S1484" s="22">
        <f t="shared" si="330"/>
        <v>23.858889540165308</v>
      </c>
      <c r="T1484" s="39">
        <f t="shared" si="320"/>
        <v>8.1575467808095992E-2</v>
      </c>
      <c r="U1484" s="39">
        <f t="shared" si="321"/>
        <v>4.5405950157139996E-2</v>
      </c>
      <c r="V1484" s="39">
        <f t="shared" si="322"/>
        <v>3.6169517650955996E-2</v>
      </c>
      <c r="Y1484" s="37"/>
      <c r="Z1484" s="37"/>
    </row>
    <row r="1485" spans="1:26">
      <c r="A1485" s="1">
        <v>1994.01</v>
      </c>
      <c r="B1485" s="11">
        <v>472.99</v>
      </c>
      <c r="C1485" s="4">
        <v>12.6233</v>
      </c>
      <c r="D1485" s="11">
        <v>22.156700000000001</v>
      </c>
      <c r="E1485" s="11">
        <v>146.19999999999999</v>
      </c>
      <c r="F1485" s="4">
        <f t="shared" si="326"/>
        <v>1994.0416666665549</v>
      </c>
      <c r="G1485" s="22">
        <v>5.75</v>
      </c>
      <c r="H1485" s="4">
        <f t="shared" si="323"/>
        <v>985.77327633378945</v>
      </c>
      <c r="I1485" s="4">
        <f t="shared" si="324"/>
        <v>26.308614979480172</v>
      </c>
      <c r="J1485" s="33">
        <f t="shared" si="327"/>
        <v>372674.99349830748</v>
      </c>
      <c r="K1485" s="4">
        <f t="shared" si="328"/>
        <v>46.177472571819436</v>
      </c>
      <c r="L1485" s="33">
        <f t="shared" si="325"/>
        <v>17457.553073942261</v>
      </c>
      <c r="M1485" s="15">
        <f t="shared" si="317"/>
        <v>21.411974913826537</v>
      </c>
      <c r="N1485" s="6"/>
      <c r="O1485" s="7">
        <f t="shared" si="318"/>
        <v>25.061136005191301</v>
      </c>
      <c r="P1485" s="7"/>
      <c r="Q1485" s="46">
        <f t="shared" si="319"/>
        <v>2.5960655912227626E-2</v>
      </c>
      <c r="R1485" s="22">
        <f t="shared" si="329"/>
        <v>0.98835683742500158</v>
      </c>
      <c r="S1485" s="22">
        <f t="shared" si="330"/>
        <v>23.943923027307019</v>
      </c>
      <c r="T1485" s="39">
        <f t="shared" si="320"/>
        <v>8.4698885504677968E-2</v>
      </c>
      <c r="U1485" s="39">
        <f t="shared" si="321"/>
        <v>4.5906114053420266E-2</v>
      </c>
      <c r="V1485" s="39">
        <f t="shared" si="322"/>
        <v>3.8792771451257702E-2</v>
      </c>
      <c r="Y1485" s="37"/>
      <c r="Z1485" s="37"/>
    </row>
    <row r="1486" spans="1:26">
      <c r="A1486" s="1">
        <v>1994.02</v>
      </c>
      <c r="B1486" s="11">
        <v>471.58</v>
      </c>
      <c r="C1486" s="4">
        <v>12.666700000000001</v>
      </c>
      <c r="D1486" s="11">
        <v>22.433299999999999</v>
      </c>
      <c r="E1486" s="11">
        <v>146.69999999999999</v>
      </c>
      <c r="F1486" s="4">
        <f t="shared" si="326"/>
        <v>1994.1249999998881</v>
      </c>
      <c r="G1486" s="22">
        <v>5.97</v>
      </c>
      <c r="H1486" s="4">
        <f t="shared" si="323"/>
        <v>979.48483980913443</v>
      </c>
      <c r="I1486" s="4">
        <f t="shared" si="324"/>
        <v>26.309089911383786</v>
      </c>
      <c r="J1486" s="33">
        <f t="shared" si="327"/>
        <v>371126.48186963808</v>
      </c>
      <c r="K1486" s="4">
        <f t="shared" si="328"/>
        <v>46.59459107021133</v>
      </c>
      <c r="L1486" s="33">
        <f t="shared" si="325"/>
        <v>17654.675146796202</v>
      </c>
      <c r="M1486" s="15">
        <f t="shared" si="317"/>
        <v>21.263840187313022</v>
      </c>
      <c r="N1486" s="6"/>
      <c r="O1486" s="7">
        <f t="shared" si="318"/>
        <v>24.875326969291887</v>
      </c>
      <c r="P1486" s="7"/>
      <c r="Q1486" s="46">
        <f t="shared" si="319"/>
        <v>2.3932517058300316E-2</v>
      </c>
      <c r="R1486" s="22">
        <f t="shared" si="329"/>
        <v>0.96773502402725808</v>
      </c>
      <c r="S1486" s="22">
        <f t="shared" si="330"/>
        <v>23.584481756475945</v>
      </c>
      <c r="T1486" s="39">
        <f t="shared" si="320"/>
        <v>8.5740916893514596E-2</v>
      </c>
      <c r="U1486" s="39">
        <f t="shared" si="321"/>
        <v>4.7880387204005226E-2</v>
      </c>
      <c r="V1486" s="39">
        <f t="shared" si="322"/>
        <v>3.786052968950937E-2</v>
      </c>
      <c r="Y1486" s="37"/>
      <c r="Z1486" s="37"/>
    </row>
    <row r="1487" spans="1:26">
      <c r="A1487" s="1">
        <v>1994.03</v>
      </c>
      <c r="B1487" s="11">
        <v>463.81</v>
      </c>
      <c r="C1487" s="4">
        <v>12.71</v>
      </c>
      <c r="D1487" s="11">
        <v>22.71</v>
      </c>
      <c r="E1487" s="11">
        <v>147.19999999999999</v>
      </c>
      <c r="F1487" s="4">
        <f t="shared" si="326"/>
        <v>1994.2083333332214</v>
      </c>
      <c r="G1487" s="22">
        <v>6.48</v>
      </c>
      <c r="H1487" s="4">
        <f t="shared" si="323"/>
        <v>960.07409646739166</v>
      </c>
      <c r="I1487" s="4">
        <f t="shared" si="324"/>
        <v>26.309354619565227</v>
      </c>
      <c r="J1487" s="33">
        <f t="shared" si="327"/>
        <v>364602.47478397895</v>
      </c>
      <c r="K1487" s="4">
        <f t="shared" si="328"/>
        <v>47.009082880434796</v>
      </c>
      <c r="L1487" s="33">
        <f t="shared" si="325"/>
        <v>17852.401203820878</v>
      </c>
      <c r="M1487" s="15">
        <f t="shared" si="317"/>
        <v>20.83337588946041</v>
      </c>
      <c r="N1487" s="6"/>
      <c r="O1487" s="7">
        <f t="shared" si="318"/>
        <v>24.359940418108931</v>
      </c>
      <c r="P1487" s="7"/>
      <c r="Q1487" s="46">
        <f t="shared" si="319"/>
        <v>1.9954678488364873E-2</v>
      </c>
      <c r="R1487" s="22">
        <f t="shared" si="329"/>
        <v>0.97038865435690924</v>
      </c>
      <c r="S1487" s="22">
        <f t="shared" si="330"/>
        <v>22.746003445159296</v>
      </c>
      <c r="T1487" s="39">
        <f t="shared" si="320"/>
        <v>8.5257985518339074E-2</v>
      </c>
      <c r="U1487" s="39">
        <f t="shared" si="321"/>
        <v>5.3500739833072242E-2</v>
      </c>
      <c r="V1487" s="39">
        <f t="shared" si="322"/>
        <v>3.1757245685266833E-2</v>
      </c>
      <c r="Y1487" s="37"/>
      <c r="Z1487" s="37"/>
    </row>
    <row r="1488" spans="1:26">
      <c r="A1488" s="1">
        <v>1994.04</v>
      </c>
      <c r="B1488" s="11">
        <v>447.23</v>
      </c>
      <c r="C1488" s="4">
        <v>12.753299999999999</v>
      </c>
      <c r="D1488" s="11">
        <v>23.54</v>
      </c>
      <c r="E1488" s="11">
        <v>147.4</v>
      </c>
      <c r="F1488" s="4">
        <f t="shared" si="326"/>
        <v>1994.2916666665546</v>
      </c>
      <c r="G1488" s="22">
        <v>6.97</v>
      </c>
      <c r="H1488" s="4">
        <f t="shared" si="323"/>
        <v>924.49783582089572</v>
      </c>
      <c r="I1488" s="4">
        <f t="shared" si="324"/>
        <v>26.363164925373137</v>
      </c>
      <c r="J1488" s="33">
        <f t="shared" si="327"/>
        <v>351926.17567802942</v>
      </c>
      <c r="K1488" s="4">
        <f t="shared" si="328"/>
        <v>48.661044776119404</v>
      </c>
      <c r="L1488" s="33">
        <f t="shared" si="325"/>
        <v>18523.672775665342</v>
      </c>
      <c r="M1488" s="15">
        <f t="shared" si="317"/>
        <v>20.05525008506384</v>
      </c>
      <c r="N1488" s="6"/>
      <c r="O1488" s="7">
        <f t="shared" si="318"/>
        <v>23.440099239459393</v>
      </c>
      <c r="P1488" s="7"/>
      <c r="Q1488" s="46">
        <f t="shared" si="319"/>
        <v>1.6553849274837058E-2</v>
      </c>
      <c r="R1488" s="22">
        <f t="shared" si="329"/>
        <v>0.99094149793811337</v>
      </c>
      <c r="S1488" s="22">
        <f t="shared" si="330"/>
        <v>22.042514606387069</v>
      </c>
      <c r="T1488" s="39">
        <f t="shared" si="320"/>
        <v>8.9808068518690165E-2</v>
      </c>
      <c r="U1488" s="39">
        <f t="shared" si="321"/>
        <v>5.232368303426016E-2</v>
      </c>
      <c r="V1488" s="39">
        <f t="shared" si="322"/>
        <v>3.7484385484430005E-2</v>
      </c>
      <c r="Y1488" s="37"/>
      <c r="Z1488" s="37"/>
    </row>
    <row r="1489" spans="1:26">
      <c r="A1489" s="1">
        <v>1994.05</v>
      </c>
      <c r="B1489" s="11">
        <v>450.9</v>
      </c>
      <c r="C1489" s="4">
        <v>12.7967</v>
      </c>
      <c r="D1489" s="11">
        <v>24.37</v>
      </c>
      <c r="E1489" s="11">
        <v>147.5</v>
      </c>
      <c r="F1489" s="4">
        <f t="shared" si="326"/>
        <v>1994.3749999998879</v>
      </c>
      <c r="G1489" s="22">
        <v>7.18</v>
      </c>
      <c r="H1489" s="4">
        <f t="shared" si="323"/>
        <v>931.45240677966103</v>
      </c>
      <c r="I1489" s="4">
        <f t="shared" si="324"/>
        <v>26.434945694915257</v>
      </c>
      <c r="J1489" s="33">
        <f t="shared" si="327"/>
        <v>355412.13084347389</v>
      </c>
      <c r="K1489" s="4">
        <f t="shared" si="328"/>
        <v>50.342637288135606</v>
      </c>
      <c r="L1489" s="33">
        <f t="shared" si="325"/>
        <v>19209.123150710715</v>
      </c>
      <c r="M1489" s="15">
        <f t="shared" si="317"/>
        <v>20.196492421281445</v>
      </c>
      <c r="N1489" s="6"/>
      <c r="O1489" s="7">
        <f t="shared" si="318"/>
        <v>23.593459579735008</v>
      </c>
      <c r="P1489" s="7"/>
      <c r="Q1489" s="46">
        <f t="shared" si="319"/>
        <v>1.3874324550450685E-2</v>
      </c>
      <c r="R1489" s="22">
        <f t="shared" si="329"/>
        <v>1.0116668390942878</v>
      </c>
      <c r="S1489" s="22">
        <f t="shared" si="330"/>
        <v>21.828033735635355</v>
      </c>
      <c r="T1489" s="39">
        <f t="shared" si="320"/>
        <v>8.5278123057876742E-2</v>
      </c>
      <c r="U1489" s="39">
        <f t="shared" si="321"/>
        <v>5.0008874729805752E-2</v>
      </c>
      <c r="V1489" s="39">
        <f t="shared" si="322"/>
        <v>3.526924832807099E-2</v>
      </c>
      <c r="Y1489" s="37"/>
      <c r="Z1489" s="37"/>
    </row>
    <row r="1490" spans="1:26">
      <c r="A1490" s="1">
        <v>1994.06</v>
      </c>
      <c r="B1490" s="11">
        <v>454.83</v>
      </c>
      <c r="C1490" s="4">
        <v>12.84</v>
      </c>
      <c r="D1490" s="11">
        <v>25.2</v>
      </c>
      <c r="E1490" s="11">
        <v>148</v>
      </c>
      <c r="F1490" s="4">
        <f t="shared" si="326"/>
        <v>1994.4583333332212</v>
      </c>
      <c r="G1490" s="22">
        <v>7.1</v>
      </c>
      <c r="H1490" s="4">
        <f t="shared" si="323"/>
        <v>936.39662837837864</v>
      </c>
      <c r="I1490" s="4">
        <f t="shared" si="324"/>
        <v>26.434783783783786</v>
      </c>
      <c r="J1490" s="33">
        <f t="shared" si="327"/>
        <v>358139.24091160198</v>
      </c>
      <c r="K1490" s="4">
        <f t="shared" si="328"/>
        <v>51.881351351351356</v>
      </c>
      <c r="L1490" s="33">
        <f t="shared" si="325"/>
        <v>19842.817912126222</v>
      </c>
      <c r="M1490" s="15">
        <f t="shared" si="317"/>
        <v>20.29076369067031</v>
      </c>
      <c r="N1490" s="6"/>
      <c r="O1490" s="7">
        <f t="shared" si="318"/>
        <v>23.690087234431953</v>
      </c>
      <c r="P1490" s="7"/>
      <c r="Q1490" s="46">
        <f t="shared" si="319"/>
        <v>1.4494740216395303E-2</v>
      </c>
      <c r="R1490" s="22">
        <f t="shared" si="329"/>
        <v>0.99183211848935038</v>
      </c>
      <c r="S1490" s="22">
        <f t="shared" si="330"/>
        <v>22.008094183875812</v>
      </c>
      <c r="T1490" s="39">
        <f t="shared" si="320"/>
        <v>8.7165820727450605E-2</v>
      </c>
      <c r="U1490" s="39">
        <f t="shared" si="321"/>
        <v>4.9143494253137465E-2</v>
      </c>
      <c r="V1490" s="39">
        <f t="shared" si="322"/>
        <v>3.8022326474313139E-2</v>
      </c>
      <c r="Y1490" s="37"/>
      <c r="Z1490" s="37"/>
    </row>
    <row r="1491" spans="1:26">
      <c r="A1491" s="1">
        <v>1994.07</v>
      </c>
      <c r="B1491" s="11">
        <v>451.4</v>
      </c>
      <c r="C1491" s="4">
        <v>12.87</v>
      </c>
      <c r="D1491" s="11">
        <v>25.91</v>
      </c>
      <c r="E1491" s="11">
        <v>148.4</v>
      </c>
      <c r="F1491" s="4">
        <f t="shared" si="326"/>
        <v>1994.5416666665544</v>
      </c>
      <c r="G1491" s="22">
        <v>7.3</v>
      </c>
      <c r="H1491" s="4">
        <f t="shared" si="323"/>
        <v>926.83005390835592</v>
      </c>
      <c r="I1491" s="4">
        <f t="shared" si="324"/>
        <v>26.425128032345015</v>
      </c>
      <c r="J1491" s="33">
        <f t="shared" si="327"/>
        <v>355322.58249534469</v>
      </c>
      <c r="K1491" s="4">
        <f t="shared" si="328"/>
        <v>53.199305929919142</v>
      </c>
      <c r="L1491" s="33">
        <f t="shared" si="325"/>
        <v>20395.232858782412</v>
      </c>
      <c r="M1491" s="15">
        <f t="shared" si="317"/>
        <v>20.067951816142145</v>
      </c>
      <c r="N1491" s="6"/>
      <c r="O1491" s="7">
        <f t="shared" si="318"/>
        <v>23.415889076109895</v>
      </c>
      <c r="P1491" s="7"/>
      <c r="Q1491" s="46">
        <f t="shared" si="319"/>
        <v>1.2922687944643289E-2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c r="A1492" s="1">
        <v>1994.08</v>
      </c>
      <c r="B1492" s="11">
        <v>464.24</v>
      </c>
      <c r="C1492" s="4">
        <v>12.9</v>
      </c>
      <c r="D1492" s="11">
        <v>26.62</v>
      </c>
      <c r="E1492" s="11">
        <v>149</v>
      </c>
      <c r="F1492" s="4">
        <f t="shared" si="326"/>
        <v>1994.6249999998877</v>
      </c>
      <c r="G1492" s="22">
        <v>7.24</v>
      </c>
      <c r="H1492" s="4">
        <f t="shared" si="323"/>
        <v>949.35522147651011</v>
      </c>
      <c r="I1492" s="4">
        <f t="shared" si="324"/>
        <v>26.380067114093965</v>
      </c>
      <c r="J1492" s="33">
        <f t="shared" si="327"/>
        <v>364800.93307198008</v>
      </c>
      <c r="K1492" s="4">
        <f t="shared" si="328"/>
        <v>54.437006711409403</v>
      </c>
      <c r="L1492" s="33">
        <f t="shared" si="325"/>
        <v>20918.061430243215</v>
      </c>
      <c r="M1492" s="15">
        <f t="shared" si="317"/>
        <v>20.535549404755631</v>
      </c>
      <c r="N1492" s="6"/>
      <c r="O1492" s="7">
        <f t="shared" si="318"/>
        <v>23.945020932611573</v>
      </c>
      <c r="P1492" s="7"/>
      <c r="Q1492" s="46">
        <f t="shared" si="319"/>
        <v>1.240874496644321E-2</v>
      </c>
      <c r="R1492" s="22">
        <f t="shared" si="329"/>
        <v>0.99064841438498441</v>
      </c>
      <c r="S1492" s="22">
        <f t="shared" si="330"/>
        <v>21.905588608568678</v>
      </c>
      <c r="T1492" s="39">
        <f t="shared" si="320"/>
        <v>8.1315070024978064E-2</v>
      </c>
      <c r="U1492" s="39">
        <f t="shared" si="321"/>
        <v>5.4303842134975744E-2</v>
      </c>
      <c r="V1492" s="39">
        <f t="shared" si="322"/>
        <v>2.7011227890002321E-2</v>
      </c>
      <c r="Y1492" s="37"/>
      <c r="Z1492" s="37"/>
    </row>
    <row r="1493" spans="1:26">
      <c r="A1493" s="1">
        <v>1994.09</v>
      </c>
      <c r="B1493" s="11">
        <v>466.96</v>
      </c>
      <c r="C1493" s="4">
        <v>12.92</v>
      </c>
      <c r="D1493" s="11">
        <v>27.33</v>
      </c>
      <c r="E1493" s="11">
        <v>149.4</v>
      </c>
      <c r="F1493" s="4">
        <f t="shared" si="326"/>
        <v>1994.7083333332209</v>
      </c>
      <c r="G1493" s="22">
        <v>7.46</v>
      </c>
      <c r="H1493" s="4">
        <f t="shared" si="323"/>
        <v>952.36085676037499</v>
      </c>
      <c r="I1493" s="4">
        <f t="shared" si="324"/>
        <v>26.350227576974568</v>
      </c>
      <c r="J1493" s="33">
        <f t="shared" si="327"/>
        <v>366799.66598072747</v>
      </c>
      <c r="K1493" s="4">
        <f t="shared" si="328"/>
        <v>55.739297188755025</v>
      </c>
      <c r="L1493" s="33">
        <f t="shared" si="325"/>
        <v>21467.866350979271</v>
      </c>
      <c r="M1493" s="15">
        <f t="shared" si="317"/>
        <v>20.576450100818864</v>
      </c>
      <c r="N1493" s="6"/>
      <c r="O1493" s="7">
        <f t="shared" si="318"/>
        <v>23.97536910275344</v>
      </c>
      <c r="P1493" s="7"/>
      <c r="Q1493" s="46">
        <f t="shared" si="319"/>
        <v>9.895185318056457E-3</v>
      </c>
      <c r="R1493" s="22">
        <f t="shared" si="329"/>
        <v>0.98687330677053553</v>
      </c>
      <c r="S1493" s="22">
        <f t="shared" si="330"/>
        <v>21.642635586117823</v>
      </c>
      <c r="T1493" s="39">
        <f t="shared" si="320"/>
        <v>8.3467666640532734E-2</v>
      </c>
      <c r="U1493" s="39">
        <f t="shared" si="321"/>
        <v>5.7006347749036346E-2</v>
      </c>
      <c r="V1493" s="39">
        <f t="shared" si="322"/>
        <v>2.6461318891496388E-2</v>
      </c>
      <c r="Y1493" s="37"/>
      <c r="Z1493" s="37"/>
    </row>
    <row r="1494" spans="1:26">
      <c r="A1494" s="1">
        <v>1994.1</v>
      </c>
      <c r="B1494" s="11">
        <v>463.81</v>
      </c>
      <c r="C1494" s="4">
        <v>13.013299999999999</v>
      </c>
      <c r="D1494" s="11">
        <v>28.42</v>
      </c>
      <c r="E1494" s="11">
        <v>149.5</v>
      </c>
      <c r="F1494" s="4">
        <f t="shared" si="326"/>
        <v>1994.7916666665542</v>
      </c>
      <c r="G1494" s="22">
        <v>7.74</v>
      </c>
      <c r="H1494" s="4">
        <f t="shared" si="323"/>
        <v>945.30372575250863</v>
      </c>
      <c r="I1494" s="4">
        <f t="shared" si="324"/>
        <v>26.522759264214049</v>
      </c>
      <c r="J1494" s="33">
        <f t="shared" si="327"/>
        <v>364932.89281318552</v>
      </c>
      <c r="K1494" s="4">
        <f t="shared" si="328"/>
        <v>57.923571906354532</v>
      </c>
      <c r="L1494" s="33">
        <f t="shared" si="325"/>
        <v>22361.296250082429</v>
      </c>
      <c r="M1494" s="15">
        <f t="shared" si="317"/>
        <v>20.395759282410257</v>
      </c>
      <c r="N1494" s="6"/>
      <c r="O1494" s="7">
        <f t="shared" si="318"/>
        <v>23.747831033857771</v>
      </c>
      <c r="P1494" s="7"/>
      <c r="Q1494" s="46">
        <f t="shared" si="319"/>
        <v>7.2995277900826938E-3</v>
      </c>
      <c r="R1494" s="22">
        <f t="shared" si="329"/>
        <v>0.99139596332361246</v>
      </c>
      <c r="S1494" s="22">
        <f t="shared" si="330"/>
        <v>21.344252699708385</v>
      </c>
      <c r="T1494" s="39">
        <f t="shared" si="320"/>
        <v>8.3563299276743219E-2</v>
      </c>
      <c r="U1494" s="39">
        <f t="shared" si="321"/>
        <v>5.8539710698669367E-2</v>
      </c>
      <c r="V1494" s="39">
        <f t="shared" si="322"/>
        <v>2.5023588578073852E-2</v>
      </c>
      <c r="Y1494" s="37"/>
      <c r="Z1494" s="37"/>
    </row>
    <row r="1495" spans="1:26">
      <c r="A1495" s="1">
        <v>1994.11</v>
      </c>
      <c r="B1495" s="11">
        <v>461.01</v>
      </c>
      <c r="C1495" s="4">
        <v>13.0967</v>
      </c>
      <c r="D1495" s="11">
        <v>29.51</v>
      </c>
      <c r="E1495" s="11">
        <v>149.69999999999999</v>
      </c>
      <c r="F1495" s="4">
        <f t="shared" si="326"/>
        <v>1994.8749999998875</v>
      </c>
      <c r="G1495" s="22">
        <v>7.96</v>
      </c>
      <c r="H1495" s="4">
        <f t="shared" si="323"/>
        <v>938.34166332665359</v>
      </c>
      <c r="I1495" s="4">
        <f t="shared" si="324"/>
        <v>26.657077421509694</v>
      </c>
      <c r="J1495" s="33">
        <f t="shared" si="327"/>
        <v>363102.77708519058</v>
      </c>
      <c r="K1495" s="4">
        <f t="shared" si="328"/>
        <v>60.064776219104893</v>
      </c>
      <c r="L1495" s="33">
        <f t="shared" si="325"/>
        <v>23242.799400845914</v>
      </c>
      <c r="M1495" s="15">
        <f t="shared" si="317"/>
        <v>20.209473020394046</v>
      </c>
      <c r="N1495" s="6"/>
      <c r="O1495" s="7">
        <f t="shared" si="318"/>
        <v>23.51375433645179</v>
      </c>
      <c r="P1495" s="7"/>
      <c r="Q1495" s="46">
        <f t="shared" si="319"/>
        <v>5.68994097698413E-3</v>
      </c>
      <c r="R1495" s="22">
        <f t="shared" si="329"/>
        <v>1.0169643925831136</v>
      </c>
      <c r="S1495" s="22">
        <f t="shared" si="330"/>
        <v>21.132335283995836</v>
      </c>
      <c r="T1495" s="39">
        <f t="shared" si="320"/>
        <v>8.9119377079032391E-2</v>
      </c>
      <c r="U1495" s="39">
        <f t="shared" si="321"/>
        <v>5.9129573012722814E-2</v>
      </c>
      <c r="V1495" s="39">
        <f t="shared" si="322"/>
        <v>2.9989804066309578E-2</v>
      </c>
      <c r="Y1495" s="37"/>
      <c r="Z1495" s="37"/>
    </row>
    <row r="1496" spans="1:26">
      <c r="A1496" s="1">
        <v>1994.12</v>
      </c>
      <c r="B1496" s="11">
        <v>455.19</v>
      </c>
      <c r="C1496" s="4">
        <v>13.17</v>
      </c>
      <c r="D1496" s="11">
        <v>30.6</v>
      </c>
      <c r="E1496" s="11">
        <v>149.69999999999999</v>
      </c>
      <c r="F1496" s="4">
        <f t="shared" si="326"/>
        <v>1994.9583333332207</v>
      </c>
      <c r="G1496" s="22">
        <v>7.81</v>
      </c>
      <c r="H1496" s="4">
        <f t="shared" si="323"/>
        <v>926.49561122244506</v>
      </c>
      <c r="I1496" s="4">
        <f t="shared" si="324"/>
        <v>26.806272545090188</v>
      </c>
      <c r="J1496" s="33">
        <f t="shared" si="327"/>
        <v>359383.22031899286</v>
      </c>
      <c r="K1496" s="4">
        <f t="shared" si="328"/>
        <v>62.283366733466949</v>
      </c>
      <c r="L1496" s="33">
        <f t="shared" si="325"/>
        <v>24159.420333841212</v>
      </c>
      <c r="M1496" s="15">
        <f t="shared" si="317"/>
        <v>19.911484108090328</v>
      </c>
      <c r="N1496" s="6"/>
      <c r="O1496" s="7">
        <f t="shared" si="318"/>
        <v>23.15011078522382</v>
      </c>
      <c r="P1496" s="7"/>
      <c r="Q1496" s="46">
        <f t="shared" si="319"/>
        <v>7.9304689773230935E-3</v>
      </c>
      <c r="R1496" s="22">
        <f t="shared" si="329"/>
        <v>1.0085772379629767</v>
      </c>
      <c r="S1496" s="22">
        <f t="shared" si="330"/>
        <v>21.490832515951524</v>
      </c>
      <c r="T1496" s="39">
        <f t="shared" si="320"/>
        <v>9.3581239201921518E-2</v>
      </c>
      <c r="U1496" s="39">
        <f t="shared" si="321"/>
        <v>5.7764808949848812E-2</v>
      </c>
      <c r="V1496" s="39">
        <f t="shared" si="322"/>
        <v>3.5816430252072706E-2</v>
      </c>
      <c r="Y1496" s="37"/>
      <c r="Z1496" s="37"/>
    </row>
    <row r="1497" spans="1:26">
      <c r="A1497" s="1">
        <v>1995.01</v>
      </c>
      <c r="B1497" s="11">
        <v>465.25</v>
      </c>
      <c r="C1497" s="4">
        <v>13.18</v>
      </c>
      <c r="D1497" s="11">
        <v>31.25</v>
      </c>
      <c r="E1497" s="11">
        <v>150.30000000000001</v>
      </c>
      <c r="F1497" s="4">
        <f t="shared" si="326"/>
        <v>1995.041666666554</v>
      </c>
      <c r="G1497" s="22">
        <v>7.78</v>
      </c>
      <c r="H1497" s="4">
        <f t="shared" si="323"/>
        <v>943.1914504324684</v>
      </c>
      <c r="I1497" s="4">
        <f t="shared" si="324"/>
        <v>26.719534264803727</v>
      </c>
      <c r="J1497" s="33">
        <f t="shared" si="327"/>
        <v>366723.15487235721</v>
      </c>
      <c r="K1497" s="4">
        <f t="shared" si="328"/>
        <v>63.352461743180314</v>
      </c>
      <c r="L1497" s="33">
        <f t="shared" si="325"/>
        <v>24632.130230545219</v>
      </c>
      <c r="M1497" s="15">
        <f t="shared" si="317"/>
        <v>20.2191194224573</v>
      </c>
      <c r="N1497" s="6"/>
      <c r="O1497" s="7">
        <f t="shared" si="318"/>
        <v>23.488372636558665</v>
      </c>
      <c r="P1497" s="7"/>
      <c r="Q1497" s="46">
        <f t="shared" si="319"/>
        <v>7.6841322003245172E-3</v>
      </c>
      <c r="R1497" s="22">
        <f t="shared" si="329"/>
        <v>1.0281526145343234</v>
      </c>
      <c r="S1497" s="22">
        <f t="shared" si="330"/>
        <v>21.588636897667055</v>
      </c>
      <c r="T1497" s="39">
        <f t="shared" si="320"/>
        <v>8.9664153638160826E-2</v>
      </c>
      <c r="U1497" s="39">
        <f t="shared" si="321"/>
        <v>5.751990297624876E-2</v>
      </c>
      <c r="V1497" s="39">
        <f t="shared" si="322"/>
        <v>3.2144250661912066E-2</v>
      </c>
      <c r="Y1497" s="37"/>
      <c r="Z1497" s="37"/>
    </row>
    <row r="1498" spans="1:26">
      <c r="A1498" s="1">
        <v>1995.02</v>
      </c>
      <c r="B1498" s="11">
        <v>481.92</v>
      </c>
      <c r="C1498" s="4">
        <v>13.18</v>
      </c>
      <c r="D1498" s="11">
        <v>31.9</v>
      </c>
      <c r="E1498" s="11">
        <v>150.9</v>
      </c>
      <c r="F1498" s="4">
        <f t="shared" si="326"/>
        <v>1995.1249999998872</v>
      </c>
      <c r="G1498" s="22">
        <v>7.47</v>
      </c>
      <c r="H1498" s="4">
        <f t="shared" si="323"/>
        <v>973.10155069582527</v>
      </c>
      <c r="I1498" s="4">
        <f t="shared" si="324"/>
        <v>26.613293571901924</v>
      </c>
      <c r="J1498" s="33">
        <f t="shared" si="327"/>
        <v>379214.82406006794</v>
      </c>
      <c r="K1498" s="4">
        <f t="shared" si="328"/>
        <v>64.413055003313445</v>
      </c>
      <c r="L1498" s="33">
        <f t="shared" si="325"/>
        <v>25101.578866857908</v>
      </c>
      <c r="M1498" s="15">
        <f t="shared" si="317"/>
        <v>20.802571764332679</v>
      </c>
      <c r="N1498" s="6"/>
      <c r="O1498" s="7">
        <f t="shared" si="318"/>
        <v>24.144282243906424</v>
      </c>
      <c r="P1498" s="7"/>
      <c r="Q1498" s="46">
        <f t="shared" si="319"/>
        <v>9.3198886486230911E-3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c r="A1499" s="1">
        <v>1995.03</v>
      </c>
      <c r="B1499" s="11">
        <v>493.15</v>
      </c>
      <c r="C1499" s="4">
        <v>13.17</v>
      </c>
      <c r="D1499" s="11">
        <v>32.549999999999997</v>
      </c>
      <c r="E1499" s="11">
        <v>151.4</v>
      </c>
      <c r="F1499" s="4">
        <f t="shared" si="326"/>
        <v>1995.2083333332205</v>
      </c>
      <c r="G1499" s="22">
        <v>7.2</v>
      </c>
      <c r="H1499" s="4">
        <f t="shared" si="323"/>
        <v>992.48880449141359</v>
      </c>
      <c r="I1499" s="4">
        <f t="shared" si="324"/>
        <v>26.505277410832235</v>
      </c>
      <c r="J1499" s="33">
        <f t="shared" si="327"/>
        <v>387630.73249266011</v>
      </c>
      <c r="K1499" s="4">
        <f t="shared" si="328"/>
        <v>65.508487450462354</v>
      </c>
      <c r="L1499" s="33">
        <f t="shared" si="325"/>
        <v>25585.279007677353</v>
      </c>
      <c r="M1499" s="15">
        <f t="shared" si="317"/>
        <v>21.152737302036989</v>
      </c>
      <c r="N1499" s="6"/>
      <c r="O1499" s="7">
        <f t="shared" si="318"/>
        <v>24.527320822094758</v>
      </c>
      <c r="P1499" s="7"/>
      <c r="Q1499" s="46">
        <f t="shared" si="319"/>
        <v>1.117661660186179E-2</v>
      </c>
      <c r="R1499" s="22">
        <f t="shared" si="329"/>
        <v>1.0159636566781896</v>
      </c>
      <c r="S1499" s="22">
        <f t="shared" si="330"/>
        <v>22.59313481785582</v>
      </c>
      <c r="T1499" s="39">
        <f t="shared" si="320"/>
        <v>8.3705001216803909E-2</v>
      </c>
      <c r="U1499" s="39">
        <f t="shared" si="321"/>
        <v>4.9657281417052834E-2</v>
      </c>
      <c r="V1499" s="39">
        <f t="shared" si="322"/>
        <v>3.4047719799751075E-2</v>
      </c>
      <c r="Y1499" s="37"/>
      <c r="Z1499" s="37"/>
    </row>
    <row r="1500" spans="1:26">
      <c r="A1500" s="1">
        <v>1995.04</v>
      </c>
      <c r="B1500" s="11">
        <v>507.91</v>
      </c>
      <c r="C1500" s="4">
        <v>13.2433</v>
      </c>
      <c r="D1500" s="11">
        <v>33.176699999999997</v>
      </c>
      <c r="E1500" s="11">
        <v>151.9</v>
      </c>
      <c r="F1500" s="4">
        <f t="shared" si="326"/>
        <v>1995.2916666665537</v>
      </c>
      <c r="G1500" s="22">
        <v>7.06</v>
      </c>
      <c r="H1500" s="4">
        <f t="shared" si="323"/>
        <v>1018.8293416721529</v>
      </c>
      <c r="I1500" s="4">
        <f t="shared" si="324"/>
        <v>26.565065898617515</v>
      </c>
      <c r="J1500" s="33">
        <f t="shared" si="327"/>
        <v>398783.02089559252</v>
      </c>
      <c r="K1500" s="4">
        <f t="shared" si="328"/>
        <v>66.549970309414093</v>
      </c>
      <c r="L1500" s="33">
        <f t="shared" si="325"/>
        <v>26048.521685626987</v>
      </c>
      <c r="M1500" s="15">
        <f t="shared" si="317"/>
        <v>21.642739261879651</v>
      </c>
      <c r="N1500" s="6"/>
      <c r="O1500" s="7">
        <f t="shared" si="318"/>
        <v>25.070444808546682</v>
      </c>
      <c r="P1500" s="7"/>
      <c r="Q1500" s="46">
        <f t="shared" si="319"/>
        <v>1.1362181625356543E-2</v>
      </c>
      <c r="R1500" s="22">
        <f t="shared" si="329"/>
        <v>1.0370731500299206</v>
      </c>
      <c r="S1500" s="22">
        <f t="shared" si="330"/>
        <v>22.878248223945615</v>
      </c>
      <c r="T1500" s="39">
        <f t="shared" si="320"/>
        <v>7.7283159829842241E-2</v>
      </c>
      <c r="U1500" s="39">
        <f t="shared" si="321"/>
        <v>4.9368146274700875E-2</v>
      </c>
      <c r="V1500" s="39">
        <f t="shared" si="322"/>
        <v>2.7915013555141366E-2</v>
      </c>
      <c r="Y1500" s="37"/>
      <c r="Z1500" s="37"/>
    </row>
    <row r="1501" spans="1:26">
      <c r="A1501" s="1">
        <v>1995.05</v>
      </c>
      <c r="B1501" s="11">
        <v>523.80999999999995</v>
      </c>
      <c r="C1501" s="4">
        <v>13.306699999999999</v>
      </c>
      <c r="D1501" s="11">
        <v>33.8033</v>
      </c>
      <c r="E1501" s="11">
        <v>152.19999999999999</v>
      </c>
      <c r="F1501" s="4">
        <f t="shared" si="326"/>
        <v>1995.374999999887</v>
      </c>
      <c r="G1501" s="22">
        <v>6.63</v>
      </c>
      <c r="H1501" s="4">
        <f t="shared" si="323"/>
        <v>1048.6524770039423</v>
      </c>
      <c r="I1501" s="4">
        <f t="shared" si="324"/>
        <v>26.639628712220766</v>
      </c>
      <c r="J1501" s="33">
        <f t="shared" si="327"/>
        <v>411325.10762721318</v>
      </c>
      <c r="K1501" s="4">
        <f t="shared" si="328"/>
        <v>67.673229369251004</v>
      </c>
      <c r="L1501" s="33">
        <f t="shared" si="325"/>
        <v>26544.254616473489</v>
      </c>
      <c r="M1501" s="15">
        <f t="shared" si="317"/>
        <v>22.195426698019951</v>
      </c>
      <c r="N1501" s="6"/>
      <c r="O1501" s="7">
        <f t="shared" si="318"/>
        <v>25.684217711127939</v>
      </c>
      <c r="P1501" s="7"/>
      <c r="Q1501" s="46">
        <f t="shared" si="319"/>
        <v>1.4329172732935457E-2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c r="A1502" s="1">
        <v>1995.06</v>
      </c>
      <c r="B1502" s="11">
        <v>539.35</v>
      </c>
      <c r="C1502" s="4">
        <v>13.36</v>
      </c>
      <c r="D1502" s="11">
        <v>34.43</v>
      </c>
      <c r="E1502" s="11">
        <v>152.5</v>
      </c>
      <c r="F1502" s="4">
        <f t="shared" si="326"/>
        <v>1995.4583333332203</v>
      </c>
      <c r="G1502" s="22">
        <v>6.17</v>
      </c>
      <c r="H1502" s="4">
        <f t="shared" si="323"/>
        <v>1077.6389836065575</v>
      </c>
      <c r="I1502" s="4">
        <f t="shared" si="324"/>
        <v>26.693718032786887</v>
      </c>
      <c r="J1502" s="33">
        <f t="shared" si="327"/>
        <v>423567.35304834321</v>
      </c>
      <c r="K1502" s="4">
        <f t="shared" si="328"/>
        <v>68.792268852459031</v>
      </c>
      <c r="L1502" s="33">
        <f t="shared" si="325"/>
        <v>27038.887485778174</v>
      </c>
      <c r="M1502" s="15">
        <f t="shared" si="317"/>
        <v>22.71835675952061</v>
      </c>
      <c r="N1502" s="6"/>
      <c r="O1502" s="7">
        <f t="shared" si="318"/>
        <v>26.261521783971119</v>
      </c>
      <c r="P1502" s="7"/>
      <c r="Q1502" s="46">
        <f t="shared" si="319"/>
        <v>1.7806905868943394E-2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c r="A1503" s="1">
        <v>1995.07</v>
      </c>
      <c r="B1503" s="11">
        <v>557.37</v>
      </c>
      <c r="C1503" s="4">
        <v>13.44</v>
      </c>
      <c r="D1503" s="11">
        <v>34.68</v>
      </c>
      <c r="E1503" s="11">
        <v>152.5</v>
      </c>
      <c r="F1503" s="4">
        <f t="shared" si="326"/>
        <v>1995.5416666665535</v>
      </c>
      <c r="G1503" s="22">
        <v>6.28</v>
      </c>
      <c r="H1503" s="4">
        <f t="shared" si="323"/>
        <v>1113.6435344262297</v>
      </c>
      <c r="I1503" s="4">
        <f t="shared" si="324"/>
        <v>26.853560655737709</v>
      </c>
      <c r="J1503" s="33">
        <f t="shared" si="327"/>
        <v>438598.55567621993</v>
      </c>
      <c r="K1503" s="4">
        <f t="shared" si="328"/>
        <v>69.29177704918034</v>
      </c>
      <c r="L1503" s="33">
        <f t="shared" si="325"/>
        <v>27289.94727174284</v>
      </c>
      <c r="M1503" s="15">
        <f t="shared" si="317"/>
        <v>23.37641269151213</v>
      </c>
      <c r="N1503" s="6"/>
      <c r="O1503" s="7">
        <f t="shared" si="318"/>
        <v>26.992759359536358</v>
      </c>
      <c r="P1503" s="7"/>
      <c r="Q1503" s="46">
        <f t="shared" si="319"/>
        <v>1.5275527417729681E-2</v>
      </c>
      <c r="R1503" s="22">
        <f t="shared" si="329"/>
        <v>0.98990604708569518</v>
      </c>
      <c r="S1503" s="22">
        <f t="shared" si="330"/>
        <v>24.495727138940314</v>
      </c>
      <c r="T1503" s="39">
        <f t="shared" si="320"/>
        <v>7.2289126458986219E-2</v>
      </c>
      <c r="U1503" s="39">
        <f t="shared" si="321"/>
        <v>4.4208894671601051E-2</v>
      </c>
      <c r="V1503" s="39">
        <f t="shared" si="322"/>
        <v>2.8080231787385168E-2</v>
      </c>
      <c r="Y1503" s="37"/>
      <c r="Z1503" s="37"/>
    </row>
    <row r="1504" spans="1:26">
      <c r="A1504" s="1">
        <v>1995.08</v>
      </c>
      <c r="B1504" s="11">
        <v>559.11</v>
      </c>
      <c r="C1504" s="4">
        <v>13.51</v>
      </c>
      <c r="D1504" s="11">
        <v>34.93</v>
      </c>
      <c r="E1504" s="11">
        <v>152.9</v>
      </c>
      <c r="F1504" s="4">
        <f t="shared" si="326"/>
        <v>1995.6249999998868</v>
      </c>
      <c r="G1504" s="22">
        <v>6.49</v>
      </c>
      <c r="H1504" s="4">
        <f t="shared" si="323"/>
        <v>1114.1976258992809</v>
      </c>
      <c r="I1504" s="4">
        <f t="shared" si="324"/>
        <v>26.922805755395686</v>
      </c>
      <c r="J1504" s="33">
        <f t="shared" si="327"/>
        <v>439700.38852648408</v>
      </c>
      <c r="K1504" s="4">
        <f t="shared" si="328"/>
        <v>69.608705035971241</v>
      </c>
      <c r="L1504" s="33">
        <f t="shared" si="325"/>
        <v>27469.969364221866</v>
      </c>
      <c r="M1504" s="15">
        <f t="shared" si="317"/>
        <v>23.284070256230539</v>
      </c>
      <c r="N1504" s="6"/>
      <c r="O1504" s="7">
        <f t="shared" si="318"/>
        <v>26.857726122313146</v>
      </c>
      <c r="P1504" s="7"/>
      <c r="Q1504" s="46">
        <f t="shared" si="319"/>
        <v>1.3424483051002772E-2</v>
      </c>
      <c r="R1504" s="22">
        <f t="shared" si="329"/>
        <v>1.0268502039316021</v>
      </c>
      <c r="S1504" s="22">
        <f t="shared" si="330"/>
        <v>24.185032272375565</v>
      </c>
      <c r="T1504" s="39">
        <f t="shared" si="320"/>
        <v>7.1806056237028626E-2</v>
      </c>
      <c r="U1504" s="39">
        <f t="shared" si="321"/>
        <v>4.4697445527743351E-2</v>
      </c>
      <c r="V1504" s="39">
        <f t="shared" si="322"/>
        <v>2.7108610709285275E-2</v>
      </c>
      <c r="Y1504" s="37"/>
      <c r="Z1504" s="37"/>
    </row>
    <row r="1505" spans="1:26">
      <c r="A1505" s="1">
        <v>1995.09</v>
      </c>
      <c r="B1505" s="11">
        <v>578.77</v>
      </c>
      <c r="C1505" s="4">
        <v>13.58</v>
      </c>
      <c r="D1505" s="11">
        <v>35.18</v>
      </c>
      <c r="E1505" s="11">
        <v>153.19999999999999</v>
      </c>
      <c r="F1505" s="4">
        <f t="shared" si="326"/>
        <v>1995.70833333322</v>
      </c>
      <c r="G1505" s="22">
        <v>6.2</v>
      </c>
      <c r="H1505" s="4">
        <f t="shared" si="323"/>
        <v>1151.1176174934728</v>
      </c>
      <c r="I1505" s="4">
        <f t="shared" si="324"/>
        <v>27.009308093994786</v>
      </c>
      <c r="J1505" s="33">
        <f t="shared" si="327"/>
        <v>455158.50940788782</v>
      </c>
      <c r="K1505" s="4">
        <f t="shared" si="328"/>
        <v>69.969621409921686</v>
      </c>
      <c r="L1505" s="33">
        <f t="shared" si="325"/>
        <v>27666.38969015238</v>
      </c>
      <c r="M1505" s="15">
        <f t="shared" si="317"/>
        <v>23.946007075299867</v>
      </c>
      <c r="N1505" s="6"/>
      <c r="O1505" s="7">
        <f t="shared" si="318"/>
        <v>27.591422770766506</v>
      </c>
      <c r="P1505" s="7"/>
      <c r="Q1505" s="46">
        <f t="shared" si="319"/>
        <v>1.5053027578776024E-2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c r="A1506" s="1">
        <v>1995.1</v>
      </c>
      <c r="B1506" s="11">
        <v>582.91999999999996</v>
      </c>
      <c r="C1506" s="4">
        <v>13.65</v>
      </c>
      <c r="D1506" s="11">
        <v>34.773299999999999</v>
      </c>
      <c r="E1506" s="11">
        <v>153.69999999999999</v>
      </c>
      <c r="F1506" s="4">
        <f t="shared" si="326"/>
        <v>1995.7916666665533</v>
      </c>
      <c r="G1506" s="22">
        <v>6.04</v>
      </c>
      <c r="H1506" s="4">
        <f t="shared" si="323"/>
        <v>1155.6000260247238</v>
      </c>
      <c r="I1506" s="4">
        <f t="shared" si="324"/>
        <v>27.060214703968775</v>
      </c>
      <c r="J1506" s="33">
        <f t="shared" si="327"/>
        <v>457822.52646526584</v>
      </c>
      <c r="K1506" s="4">
        <f t="shared" si="328"/>
        <v>68.935748275862082</v>
      </c>
      <c r="L1506" s="33">
        <f t="shared" si="325"/>
        <v>27310.780312109087</v>
      </c>
      <c r="M1506" s="15">
        <f t="shared" si="317"/>
        <v>23.926762764083286</v>
      </c>
      <c r="N1506" s="6"/>
      <c r="O1506" s="7">
        <f t="shared" si="318"/>
        <v>27.54034727709173</v>
      </c>
      <c r="P1506" s="7"/>
      <c r="Q1506" s="46">
        <f t="shared" si="319"/>
        <v>1.6642280544388315E-2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c r="A1507" s="1">
        <v>1995.11</v>
      </c>
      <c r="B1507" s="11">
        <v>595.53</v>
      </c>
      <c r="C1507" s="4">
        <v>13.72</v>
      </c>
      <c r="D1507" s="11">
        <v>34.366700000000002</v>
      </c>
      <c r="E1507" s="11">
        <v>153.6</v>
      </c>
      <c r="F1507" s="4">
        <f t="shared" si="326"/>
        <v>1995.8749999998865</v>
      </c>
      <c r="G1507" s="22">
        <v>5.93</v>
      </c>
      <c r="H1507" s="4">
        <f t="shared" si="323"/>
        <v>1181.3671289062502</v>
      </c>
      <c r="I1507" s="4">
        <f t="shared" si="324"/>
        <v>27.216692708333337</v>
      </c>
      <c r="J1507" s="33">
        <f t="shared" si="327"/>
        <v>468929.42138565652</v>
      </c>
      <c r="K1507" s="4">
        <f t="shared" si="328"/>
        <v>68.174046158854182</v>
      </c>
      <c r="L1507" s="33">
        <f t="shared" si="325"/>
        <v>27060.864685128276</v>
      </c>
      <c r="M1507" s="15">
        <f t="shared" si="317"/>
        <v>24.347586881114822</v>
      </c>
      <c r="N1507" s="6"/>
      <c r="O1507" s="7">
        <f t="shared" si="318"/>
        <v>27.996651260629204</v>
      </c>
      <c r="P1507" s="7"/>
      <c r="Q1507" s="46">
        <f t="shared" si="319"/>
        <v>1.6667268345671421E-2</v>
      </c>
      <c r="R1507" s="22">
        <f t="shared" si="329"/>
        <v>1.0215700564770209</v>
      </c>
      <c r="S1507" s="22">
        <f t="shared" si="330"/>
        <v>25.477051974513593</v>
      </c>
      <c r="T1507" s="39">
        <f t="shared" si="320"/>
        <v>6.588973904291473E-2</v>
      </c>
      <c r="U1507" s="39">
        <f t="shared" si="321"/>
        <v>3.7422133948774805E-2</v>
      </c>
      <c r="V1507" s="39">
        <f t="shared" si="322"/>
        <v>2.8467605094139925E-2</v>
      </c>
      <c r="Y1507" s="37"/>
      <c r="Z1507" s="37"/>
    </row>
    <row r="1508" spans="1:26">
      <c r="A1508" s="1">
        <v>1995.12</v>
      </c>
      <c r="B1508" s="11">
        <v>614.57000000000005</v>
      </c>
      <c r="C1508" s="4">
        <v>13.79</v>
      </c>
      <c r="D1508" s="11">
        <v>33.96</v>
      </c>
      <c r="E1508" s="11">
        <v>153.5</v>
      </c>
      <c r="F1508" s="4">
        <f t="shared" si="326"/>
        <v>1995.9583333332198</v>
      </c>
      <c r="G1508" s="22">
        <v>5.71</v>
      </c>
      <c r="H1508" s="4">
        <f t="shared" si="323"/>
        <v>1219.931459283388</v>
      </c>
      <c r="I1508" s="4">
        <f t="shared" si="324"/>
        <v>27.373374592833876</v>
      </c>
      <c r="J1508" s="33">
        <f t="shared" si="327"/>
        <v>485142.52769865806</v>
      </c>
      <c r="K1508" s="4">
        <f t="shared" si="328"/>
        <v>67.411153094462549</v>
      </c>
      <c r="L1508" s="33">
        <f t="shared" si="325"/>
        <v>26808.077583751932</v>
      </c>
      <c r="M1508" s="15">
        <f t="shared" si="317"/>
        <v>25.027380664939113</v>
      </c>
      <c r="N1508" s="6"/>
      <c r="O1508" s="7">
        <f t="shared" si="318"/>
        <v>28.749997901545353</v>
      </c>
      <c r="P1508" s="7"/>
      <c r="Q1508" s="46">
        <f t="shared" si="319"/>
        <v>1.7399894631425279E-2</v>
      </c>
      <c r="R1508" s="22">
        <f t="shared" si="329"/>
        <v>1.0093056553879096</v>
      </c>
      <c r="S1508" s="22">
        <f t="shared" si="330"/>
        <v>26.04354885992753</v>
      </c>
      <c r="T1508" s="39">
        <f t="shared" si="320"/>
        <v>6.4962553366826992E-2</v>
      </c>
      <c r="U1508" s="39">
        <f t="shared" si="321"/>
        <v>3.6530696378202165E-2</v>
      </c>
      <c r="V1508" s="39">
        <f t="shared" si="322"/>
        <v>2.8431856988624826E-2</v>
      </c>
      <c r="Y1508" s="37"/>
      <c r="Z1508" s="37"/>
    </row>
    <row r="1509" spans="1:26">
      <c r="A1509" s="1">
        <v>1996.01</v>
      </c>
      <c r="B1509" s="11">
        <v>614.41999999999996</v>
      </c>
      <c r="C1509" s="4">
        <v>13.8933</v>
      </c>
      <c r="D1509" s="11">
        <v>33.986699999999999</v>
      </c>
      <c r="E1509" s="11">
        <v>154.4</v>
      </c>
      <c r="F1509" s="4">
        <f t="shared" si="326"/>
        <v>1996.0416666665531</v>
      </c>
      <c r="G1509" s="22">
        <v>5.65</v>
      </c>
      <c r="H1509" s="4">
        <f t="shared" si="323"/>
        <v>1212.5244430051814</v>
      </c>
      <c r="I1509" s="4">
        <f t="shared" si="324"/>
        <v>27.417671696891194</v>
      </c>
      <c r="J1509" s="33">
        <f t="shared" si="327"/>
        <v>483105.52632852603</v>
      </c>
      <c r="K1509" s="4">
        <f t="shared" si="328"/>
        <v>67.070903432642496</v>
      </c>
      <c r="L1509" s="33">
        <f t="shared" si="325"/>
        <v>26723.027557159137</v>
      </c>
      <c r="M1509" s="15">
        <f t="shared" si="317"/>
        <v>24.762465194644037</v>
      </c>
      <c r="N1509" s="6"/>
      <c r="O1509" s="7">
        <f t="shared" si="318"/>
        <v>28.419947350837212</v>
      </c>
      <c r="P1509" s="7"/>
      <c r="Q1509" s="46">
        <f t="shared" si="319"/>
        <v>1.8748642274762375E-2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c r="A1510" s="1">
        <v>1996.02</v>
      </c>
      <c r="B1510" s="11">
        <v>649.54</v>
      </c>
      <c r="C1510" s="4">
        <v>13.996700000000001</v>
      </c>
      <c r="D1510" s="11">
        <v>34.013300000000001</v>
      </c>
      <c r="E1510" s="11">
        <v>154.9</v>
      </c>
      <c r="F1510" s="4">
        <f t="shared" si="326"/>
        <v>1996.1249999998863</v>
      </c>
      <c r="G1510" s="22">
        <v>5.81</v>
      </c>
      <c r="H1510" s="4">
        <f t="shared" si="323"/>
        <v>1277.6942414460943</v>
      </c>
      <c r="I1510" s="4">
        <f t="shared" si="324"/>
        <v>27.53256610716592</v>
      </c>
      <c r="J1510" s="33">
        <f t="shared" si="327"/>
        <v>509985.2464594518</v>
      </c>
      <c r="K1510" s="4">
        <f t="shared" si="328"/>
        <v>66.906730213040689</v>
      </c>
      <c r="L1510" s="33">
        <f t="shared" si="325"/>
        <v>26705.485702803944</v>
      </c>
      <c r="M1510" s="15">
        <f t="shared" si="317"/>
        <v>25.976065550593393</v>
      </c>
      <c r="N1510" s="6"/>
      <c r="O1510" s="7">
        <f t="shared" si="318"/>
        <v>29.784395328216377</v>
      </c>
      <c r="P1510" s="7"/>
      <c r="Q1510" s="46">
        <f t="shared" si="319"/>
        <v>1.5880340213838683E-2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c r="A1511" s="1">
        <v>1996.03</v>
      </c>
      <c r="B1511" s="11">
        <v>647.07000000000005</v>
      </c>
      <c r="C1511" s="4">
        <v>14.1</v>
      </c>
      <c r="D1511" s="11">
        <v>34.04</v>
      </c>
      <c r="E1511" s="11">
        <v>155.69999999999999</v>
      </c>
      <c r="F1511" s="4">
        <f t="shared" si="326"/>
        <v>1996.2083333332196</v>
      </c>
      <c r="G1511" s="22">
        <v>6.27</v>
      </c>
      <c r="H1511" s="4">
        <f t="shared" si="323"/>
        <v>1266.2956262042394</v>
      </c>
      <c r="I1511" s="4">
        <f t="shared" si="324"/>
        <v>27.593256262042395</v>
      </c>
      <c r="J1511" s="33">
        <f t="shared" si="327"/>
        <v>506353.35552138428</v>
      </c>
      <c r="K1511" s="4">
        <f t="shared" si="328"/>
        <v>66.615208734746318</v>
      </c>
      <c r="L1511" s="33">
        <f t="shared" si="325"/>
        <v>26637.408969582761</v>
      </c>
      <c r="M1511" s="15">
        <f t="shared" si="317"/>
        <v>25.629930395216117</v>
      </c>
      <c r="N1511" s="6"/>
      <c r="O1511" s="7">
        <f t="shared" si="318"/>
        <v>29.36097004938231</v>
      </c>
      <c r="P1511" s="7"/>
      <c r="Q1511" s="46">
        <f t="shared" si="319"/>
        <v>1.2808924489647405E-2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c r="A1512" s="1">
        <v>1996.04</v>
      </c>
      <c r="B1512" s="11">
        <v>647.16999999999996</v>
      </c>
      <c r="C1512" s="4">
        <v>14.156700000000001</v>
      </c>
      <c r="D1512" s="11">
        <v>34.33</v>
      </c>
      <c r="E1512" s="11">
        <v>156.30000000000001</v>
      </c>
      <c r="F1512" s="4">
        <f t="shared" si="326"/>
        <v>1996.2916666665528</v>
      </c>
      <c r="G1512" s="22">
        <v>6.51</v>
      </c>
      <c r="H1512" s="4">
        <f t="shared" si="323"/>
        <v>1261.6295521433142</v>
      </c>
      <c r="I1512" s="4">
        <f t="shared" si="324"/>
        <v>27.597866218809983</v>
      </c>
      <c r="J1512" s="33">
        <f t="shared" si="327"/>
        <v>505407.16290045163</v>
      </c>
      <c r="K1512" s="4">
        <f t="shared" si="328"/>
        <v>66.924830454254632</v>
      </c>
      <c r="L1512" s="33">
        <f t="shared" si="325"/>
        <v>26810.000312703774</v>
      </c>
      <c r="M1512" s="15">
        <f t="shared" si="317"/>
        <v>25.424203848381527</v>
      </c>
      <c r="N1512" s="6"/>
      <c r="O1512" s="7">
        <f t="shared" si="318"/>
        <v>29.1000292250428</v>
      </c>
      <c r="P1512" s="7"/>
      <c r="Q1512" s="46">
        <f t="shared" si="319"/>
        <v>1.131416555710011E-2</v>
      </c>
      <c r="R1512" s="22">
        <f t="shared" si="329"/>
        <v>0.98882322707635373</v>
      </c>
      <c r="S1512" s="22">
        <f t="shared" si="330"/>
        <v>24.575551549003521</v>
      </c>
      <c r="T1512" s="39">
        <f t="shared" si="320"/>
        <v>6.2051283649494637E-2</v>
      </c>
      <c r="U1512" s="39">
        <f t="shared" si="321"/>
        <v>3.7405899927943409E-2</v>
      </c>
      <c r="V1512" s="39">
        <f t="shared" si="322"/>
        <v>2.4645383721551228E-2</v>
      </c>
      <c r="Y1512" s="37"/>
      <c r="Z1512" s="37"/>
    </row>
    <row r="1513" spans="1:26">
      <c r="A1513" s="1">
        <v>1996.05</v>
      </c>
      <c r="B1513" s="11">
        <v>661.23</v>
      </c>
      <c r="C1513" s="4">
        <v>14.2133</v>
      </c>
      <c r="D1513" s="11">
        <v>34.619999999999997</v>
      </c>
      <c r="E1513" s="11">
        <v>156.6</v>
      </c>
      <c r="F1513" s="4">
        <f t="shared" si="326"/>
        <v>1996.3749999998861</v>
      </c>
      <c r="G1513" s="22">
        <v>6.74</v>
      </c>
      <c r="H1513" s="4">
        <f t="shared" si="323"/>
        <v>1286.569482758621</v>
      </c>
      <c r="I1513" s="4">
        <f t="shared" si="324"/>
        <v>27.655124584929766</v>
      </c>
      <c r="J1513" s="33">
        <f t="shared" si="327"/>
        <v>516321.28402512567</v>
      </c>
      <c r="K1513" s="4">
        <f t="shared" si="328"/>
        <v>67.360881226053635</v>
      </c>
      <c r="L1513" s="33">
        <f t="shared" si="325"/>
        <v>27033.018545664665</v>
      </c>
      <c r="M1513" s="15">
        <f t="shared" si="317"/>
        <v>25.814043827699031</v>
      </c>
      <c r="N1513" s="6"/>
      <c r="O1513" s="7">
        <f t="shared" si="318"/>
        <v>29.519946822343112</v>
      </c>
      <c r="P1513" s="7"/>
      <c r="Q1513" s="46">
        <f t="shared" si="319"/>
        <v>8.3329475039432138E-3</v>
      </c>
      <c r="R1513" s="22">
        <f t="shared" si="329"/>
        <v>0.99343767693066021</v>
      </c>
      <c r="S1513" s="22">
        <f t="shared" si="330"/>
        <v>24.254322787204366</v>
      </c>
      <c r="T1513" s="39">
        <f t="shared" si="320"/>
        <v>5.8425418169185894E-2</v>
      </c>
      <c r="U1513" s="39">
        <f t="shared" si="321"/>
        <v>3.7720411327503145E-2</v>
      </c>
      <c r="V1513" s="39">
        <f t="shared" si="322"/>
        <v>2.0705006841682749E-2</v>
      </c>
      <c r="Y1513" s="37"/>
      <c r="Z1513" s="37"/>
    </row>
    <row r="1514" spans="1:26">
      <c r="A1514" s="1">
        <v>1996.06</v>
      </c>
      <c r="B1514" s="11">
        <v>668.5</v>
      </c>
      <c r="C1514" s="4">
        <v>14.27</v>
      </c>
      <c r="D1514" s="11">
        <v>34.909999999999997</v>
      </c>
      <c r="E1514" s="11">
        <v>156.69999999999999</v>
      </c>
      <c r="F1514" s="4">
        <f t="shared" si="326"/>
        <v>1996.4583333332193</v>
      </c>
      <c r="G1514" s="22">
        <v>6.91</v>
      </c>
      <c r="H1514" s="4">
        <f t="shared" si="323"/>
        <v>1299.8848117421828</v>
      </c>
      <c r="I1514" s="4">
        <f t="shared" si="324"/>
        <v>27.747728142948315</v>
      </c>
      <c r="J1514" s="33">
        <f t="shared" si="327"/>
        <v>522592.91030320089</v>
      </c>
      <c r="K1514" s="4">
        <f t="shared" si="328"/>
        <v>67.881793235481823</v>
      </c>
      <c r="L1514" s="33">
        <f t="shared" si="325"/>
        <v>27290.528793844042</v>
      </c>
      <c r="M1514" s="15">
        <f t="shared" si="317"/>
        <v>25.966673558333849</v>
      </c>
      <c r="N1514" s="6"/>
      <c r="O1514" s="7">
        <f t="shared" si="318"/>
        <v>29.668053217608321</v>
      </c>
      <c r="P1514" s="7"/>
      <c r="Q1514" s="46">
        <f t="shared" si="319"/>
        <v>5.9017874206194337E-3</v>
      </c>
      <c r="R1514" s="22">
        <f t="shared" si="329"/>
        <v>1.0086290442912997</v>
      </c>
      <c r="S1514" s="22">
        <f t="shared" si="330"/>
        <v>24.079781468727699</v>
      </c>
      <c r="T1514" s="39">
        <f t="shared" si="320"/>
        <v>5.4045948003139888E-2</v>
      </c>
      <c r="U1514" s="39">
        <f t="shared" si="321"/>
        <v>3.8706532113629066E-2</v>
      </c>
      <c r="V1514" s="39">
        <f t="shared" si="322"/>
        <v>1.5339415889510821E-2</v>
      </c>
      <c r="Y1514" s="37"/>
      <c r="Z1514" s="37"/>
    </row>
    <row r="1515" spans="1:26">
      <c r="A1515" s="1">
        <v>1996.07</v>
      </c>
      <c r="B1515" s="11">
        <v>644.07000000000005</v>
      </c>
      <c r="C1515" s="4">
        <v>14.4</v>
      </c>
      <c r="D1515" s="11">
        <v>35.273299999999999</v>
      </c>
      <c r="E1515" s="11">
        <v>157</v>
      </c>
      <c r="F1515" s="4">
        <f t="shared" si="326"/>
        <v>1996.5416666665526</v>
      </c>
      <c r="G1515" s="22">
        <v>6.87</v>
      </c>
      <c r="H1515" s="4">
        <f t="shared" si="323"/>
        <v>1249.988082802548</v>
      </c>
      <c r="I1515" s="4">
        <f t="shared" si="324"/>
        <v>27.947006369426759</v>
      </c>
      <c r="J1515" s="33">
        <f t="shared" si="327"/>
        <v>503469.21491838829</v>
      </c>
      <c r="K1515" s="4">
        <f t="shared" si="328"/>
        <v>68.457162484076434</v>
      </c>
      <c r="L1515" s="33">
        <f t="shared" si="325"/>
        <v>27573.121956589785</v>
      </c>
      <c r="M1515" s="15">
        <f t="shared" si="317"/>
        <v>24.858411332348396</v>
      </c>
      <c r="N1515" s="6"/>
      <c r="O1515" s="7">
        <f t="shared" si="318"/>
        <v>28.379278236095754</v>
      </c>
      <c r="P1515" s="7"/>
      <c r="Q1515" s="46">
        <f t="shared" si="319"/>
        <v>8.216982433031636E-3</v>
      </c>
      <c r="R1515" s="22">
        <f t="shared" si="329"/>
        <v>1.0224005244474197</v>
      </c>
      <c r="S1515" s="22">
        <f t="shared" si="330"/>
        <v>24.24115760591009</v>
      </c>
      <c r="T1515" s="39">
        <f t="shared" si="320"/>
        <v>5.8431084138947487E-2</v>
      </c>
      <c r="U1515" s="39">
        <f t="shared" si="321"/>
        <v>3.8308181626259152E-2</v>
      </c>
      <c r="V1515" s="39">
        <f t="shared" si="322"/>
        <v>2.0122902512688334E-2</v>
      </c>
      <c r="Y1515" s="37"/>
      <c r="Z1515" s="37"/>
    </row>
    <row r="1516" spans="1:26">
      <c r="A1516" s="1">
        <v>1996.08</v>
      </c>
      <c r="B1516" s="11">
        <v>662.68</v>
      </c>
      <c r="C1516" s="4">
        <v>14.53</v>
      </c>
      <c r="D1516" s="11">
        <v>35.636699999999998</v>
      </c>
      <c r="E1516" s="11">
        <v>157.30000000000001</v>
      </c>
      <c r="F1516" s="4">
        <f t="shared" si="326"/>
        <v>1996.6249999998859</v>
      </c>
      <c r="G1516" s="22">
        <v>6.64</v>
      </c>
      <c r="H1516" s="4">
        <f t="shared" si="323"/>
        <v>1283.6528671328672</v>
      </c>
      <c r="I1516" s="4">
        <f t="shared" si="324"/>
        <v>28.145524475524475</v>
      </c>
      <c r="J1516" s="33">
        <f t="shared" si="327"/>
        <v>517973.39290153392</v>
      </c>
      <c r="K1516" s="4">
        <f t="shared" si="328"/>
        <v>69.030530769230765</v>
      </c>
      <c r="L1516" s="33">
        <f t="shared" si="325"/>
        <v>27854.865713185991</v>
      </c>
      <c r="M1516" s="15">
        <f t="shared" si="317"/>
        <v>25.412529121454963</v>
      </c>
      <c r="N1516" s="6"/>
      <c r="O1516" s="7">
        <f t="shared" si="318"/>
        <v>28.988000554261902</v>
      </c>
      <c r="P1516" s="7"/>
      <c r="Q1516" s="46">
        <f t="shared" si="319"/>
        <v>9.6485459439073565E-3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c r="A1517" s="1">
        <v>1996.09</v>
      </c>
      <c r="B1517" s="11">
        <v>674.88</v>
      </c>
      <c r="C1517" s="4">
        <v>14.66</v>
      </c>
      <c r="D1517" s="11">
        <v>36</v>
      </c>
      <c r="E1517" s="11">
        <v>157.80000000000001</v>
      </c>
      <c r="F1517" s="4">
        <f t="shared" si="326"/>
        <v>1996.7083333332191</v>
      </c>
      <c r="G1517" s="22">
        <v>6.83</v>
      </c>
      <c r="H1517" s="4">
        <f t="shared" si="323"/>
        <v>1303.142813688213</v>
      </c>
      <c r="I1517" s="4">
        <f t="shared" si="324"/>
        <v>28.307363751584287</v>
      </c>
      <c r="J1517" s="33">
        <f t="shared" si="327"/>
        <v>526789.75268621766</v>
      </c>
      <c r="K1517" s="4">
        <f t="shared" si="328"/>
        <v>69.51330798479087</v>
      </c>
      <c r="L1517" s="33">
        <f t="shared" si="325"/>
        <v>28100.44911199596</v>
      </c>
      <c r="M1517" s="15">
        <f t="shared" si="317"/>
        <v>25.680115512876768</v>
      </c>
      <c r="N1517" s="6"/>
      <c r="O1517" s="7">
        <f t="shared" si="318"/>
        <v>29.268886878274596</v>
      </c>
      <c r="P1517" s="7"/>
      <c r="Q1517" s="46">
        <f t="shared" si="319"/>
        <v>7.1960872533973694E-3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c r="A1518" s="1">
        <v>1996.1</v>
      </c>
      <c r="B1518" s="11">
        <v>701.46</v>
      </c>
      <c r="C1518" s="4">
        <v>14.74</v>
      </c>
      <c r="D1518" s="11">
        <v>36.909999999999997</v>
      </c>
      <c r="E1518" s="11">
        <v>158.30000000000001</v>
      </c>
      <c r="F1518" s="4">
        <f t="shared" si="326"/>
        <v>1996.7916666665524</v>
      </c>
      <c r="G1518" s="22">
        <v>6.53</v>
      </c>
      <c r="H1518" s="4">
        <f t="shared" si="323"/>
        <v>1350.1886418193305</v>
      </c>
      <c r="I1518" s="4">
        <f t="shared" si="324"/>
        <v>28.371939355653826</v>
      </c>
      <c r="J1518" s="33">
        <f t="shared" si="327"/>
        <v>546763.59116531839</v>
      </c>
      <c r="K1518" s="4">
        <f t="shared" si="328"/>
        <v>71.045337965887555</v>
      </c>
      <c r="L1518" s="33">
        <f t="shared" si="325"/>
        <v>28770.056952516039</v>
      </c>
      <c r="M1518" s="15">
        <f t="shared" si="317"/>
        <v>26.483467720897213</v>
      </c>
      <c r="N1518" s="6"/>
      <c r="O1518" s="7">
        <f t="shared" si="318"/>
        <v>30.15808199565625</v>
      </c>
      <c r="P1518" s="7"/>
      <c r="Q1518" s="46">
        <f t="shared" si="319"/>
        <v>9.2487861991769199E-3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c r="A1519" s="1">
        <v>1996.11</v>
      </c>
      <c r="B1519" s="11">
        <v>735.67</v>
      </c>
      <c r="C1519" s="4">
        <v>14.82</v>
      </c>
      <c r="D1519" s="11">
        <v>37.82</v>
      </c>
      <c r="E1519" s="11">
        <v>158.6</v>
      </c>
      <c r="F1519" s="4">
        <f t="shared" si="326"/>
        <v>1996.8749999998856</v>
      </c>
      <c r="G1519" s="22">
        <v>6.2</v>
      </c>
      <c r="H1519" s="4">
        <f t="shared" si="323"/>
        <v>1413.3584426229511</v>
      </c>
      <c r="I1519" s="4">
        <f t="shared" si="324"/>
        <v>28.471967213114759</v>
      </c>
      <c r="J1519" s="33">
        <f t="shared" si="327"/>
        <v>573305.24044605356</v>
      </c>
      <c r="K1519" s="4">
        <f t="shared" si="328"/>
        <v>72.659230769230788</v>
      </c>
      <c r="L1519" s="33">
        <f t="shared" si="325"/>
        <v>29473.003104203988</v>
      </c>
      <c r="M1519" s="15">
        <f t="shared" si="317"/>
        <v>27.585612049012806</v>
      </c>
      <c r="N1519" s="6"/>
      <c r="O1519" s="7">
        <f t="shared" si="318"/>
        <v>31.383404541507367</v>
      </c>
      <c r="P1519" s="7"/>
      <c r="Q1519" s="46">
        <f t="shared" si="319"/>
        <v>1.1142512391144291E-2</v>
      </c>
      <c r="R1519" s="22">
        <f t="shared" si="329"/>
        <v>0.99780588803794779</v>
      </c>
      <c r="S1519" s="22">
        <f t="shared" si="330"/>
        <v>25.751336937952779</v>
      </c>
      <c r="T1519" s="39">
        <f t="shared" si="320"/>
        <v>5.6637038066564172E-2</v>
      </c>
      <c r="U1519" s="39">
        <f t="shared" si="321"/>
        <v>3.8707979471459319E-2</v>
      </c>
      <c r="V1519" s="39">
        <f t="shared" si="322"/>
        <v>1.7929058595104852E-2</v>
      </c>
      <c r="Y1519" s="37"/>
      <c r="Z1519" s="37"/>
    </row>
    <row r="1520" spans="1:26">
      <c r="A1520" s="1">
        <v>1996.12</v>
      </c>
      <c r="B1520" s="11">
        <v>743.25</v>
      </c>
      <c r="C1520" s="4">
        <v>14.9</v>
      </c>
      <c r="D1520" s="11">
        <v>38.729999999999997</v>
      </c>
      <c r="E1520" s="11">
        <v>158.6</v>
      </c>
      <c r="F1520" s="4">
        <f t="shared" si="326"/>
        <v>1996.9583333332189</v>
      </c>
      <c r="G1520" s="22">
        <v>6.3</v>
      </c>
      <c r="H1520" s="4">
        <f t="shared" si="323"/>
        <v>1427.9210277427492</v>
      </c>
      <c r="I1520" s="4">
        <f t="shared" si="324"/>
        <v>28.625662042875163</v>
      </c>
      <c r="J1520" s="33">
        <f t="shared" si="327"/>
        <v>580179.93661344959</v>
      </c>
      <c r="K1520" s="4">
        <f t="shared" si="328"/>
        <v>74.407509457755367</v>
      </c>
      <c r="L1520" s="33">
        <f t="shared" si="325"/>
        <v>30232.585193459676</v>
      </c>
      <c r="M1520" s="15">
        <f t="shared" si="317"/>
        <v>27.72394616389397</v>
      </c>
      <c r="N1520" s="6"/>
      <c r="O1520" s="7">
        <f t="shared" si="318"/>
        <v>31.510681258371889</v>
      </c>
      <c r="P1520" s="7"/>
      <c r="Q1520" s="46">
        <f t="shared" si="319"/>
        <v>9.8677573517688619E-3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c r="A1521" s="1">
        <v>1997.01</v>
      </c>
      <c r="B1521" s="11">
        <v>766.22</v>
      </c>
      <c r="C1521" s="4">
        <v>14.9533</v>
      </c>
      <c r="D1521" s="11">
        <v>39.2333</v>
      </c>
      <c r="E1521" s="11">
        <v>159.1</v>
      </c>
      <c r="F1521" s="4">
        <f t="shared" si="326"/>
        <v>1997.0416666665521</v>
      </c>
      <c r="G1521" s="22">
        <v>6.58</v>
      </c>
      <c r="H1521" s="4">
        <f t="shared" si="323"/>
        <v>1467.4244751728477</v>
      </c>
      <c r="I1521" s="4">
        <f t="shared" si="324"/>
        <v>28.637778189817734</v>
      </c>
      <c r="J1521" s="33">
        <f t="shared" si="327"/>
        <v>597200.27306651173</v>
      </c>
      <c r="K1521" s="4">
        <f t="shared" si="328"/>
        <v>75.137564487743575</v>
      </c>
      <c r="L1521" s="33">
        <f t="shared" si="325"/>
        <v>30578.864390514962</v>
      </c>
      <c r="M1521" s="15">
        <f t="shared" si="317"/>
        <v>28.332870129950376</v>
      </c>
      <c r="N1521" s="6"/>
      <c r="O1521" s="7">
        <f t="shared" si="318"/>
        <v>32.170588658522412</v>
      </c>
      <c r="P1521" s="7"/>
      <c r="Q1521" s="46">
        <f t="shared" si="319"/>
        <v>5.9642245539042668E-3</v>
      </c>
      <c r="R1521" s="22">
        <f t="shared" si="329"/>
        <v>1.0171977161380608</v>
      </c>
      <c r="S1521" s="22">
        <f t="shared" si="330"/>
        <v>25.22718987877176</v>
      </c>
      <c r="T1521" s="39">
        <f t="shared" si="320"/>
        <v>5.4822960083678263E-2</v>
      </c>
      <c r="U1521" s="39">
        <f t="shared" si="321"/>
        <v>3.9847663434690705E-2</v>
      </c>
      <c r="V1521" s="39">
        <f t="shared" si="322"/>
        <v>1.4975296648987557E-2</v>
      </c>
      <c r="Y1521" s="37"/>
      <c r="Z1521" s="37"/>
    </row>
    <row r="1522" spans="1:26">
      <c r="A1522" s="1">
        <v>1997.02</v>
      </c>
      <c r="B1522" s="11">
        <v>798.39</v>
      </c>
      <c r="C1522" s="4">
        <v>15.0067</v>
      </c>
      <c r="D1522" s="11">
        <v>39.736699999999999</v>
      </c>
      <c r="E1522" s="11">
        <v>159.6</v>
      </c>
      <c r="F1522" s="4">
        <f t="shared" si="326"/>
        <v>1997.1249999998854</v>
      </c>
      <c r="G1522" s="22">
        <v>6.42</v>
      </c>
      <c r="H1522" s="4">
        <f t="shared" si="323"/>
        <v>1524.2445676691732</v>
      </c>
      <c r="I1522" s="4">
        <f t="shared" si="324"/>
        <v>28.650009335839602</v>
      </c>
      <c r="J1522" s="33">
        <f t="shared" si="327"/>
        <v>621296.08955946297</v>
      </c>
      <c r="K1522" s="4">
        <f t="shared" si="328"/>
        <v>75.863236152882209</v>
      </c>
      <c r="L1522" s="33">
        <f t="shared" si="325"/>
        <v>30922.552038474314</v>
      </c>
      <c r="M1522" s="15">
        <f t="shared" si="317"/>
        <v>29.265634883575952</v>
      </c>
      <c r="N1522" s="6"/>
      <c r="O1522" s="7">
        <f t="shared" si="318"/>
        <v>33.194645513976035</v>
      </c>
      <c r="P1522" s="7"/>
      <c r="Q1522" s="46">
        <f t="shared" si="319"/>
        <v>6.3923569015587184E-3</v>
      </c>
      <c r="R1522" s="22">
        <f t="shared" si="329"/>
        <v>0.98581774150928392</v>
      </c>
      <c r="S1522" s="22">
        <f t="shared" si="330"/>
        <v>25.58064820016612</v>
      </c>
      <c r="T1522" s="39">
        <f t="shared" si="320"/>
        <v>5.1763652515825154E-2</v>
      </c>
      <c r="U1522" s="39">
        <f t="shared" si="321"/>
        <v>3.8585465380945649E-2</v>
      </c>
      <c r="V1522" s="39">
        <f t="shared" si="322"/>
        <v>1.3178187134879504E-2</v>
      </c>
      <c r="Y1522" s="37"/>
      <c r="Z1522" s="37"/>
    </row>
    <row r="1523" spans="1:26">
      <c r="A1523" s="1">
        <v>1997.03</v>
      </c>
      <c r="B1523" s="11">
        <v>792.16</v>
      </c>
      <c r="C1523" s="4">
        <v>15.06</v>
      </c>
      <c r="D1523" s="11">
        <v>40.24</v>
      </c>
      <c r="E1523" s="11">
        <v>160</v>
      </c>
      <c r="F1523" s="4">
        <f t="shared" si="326"/>
        <v>1997.2083333332187</v>
      </c>
      <c r="G1523" s="22">
        <v>6.69</v>
      </c>
      <c r="H1523" s="4">
        <f t="shared" si="323"/>
        <v>1508.5697000000002</v>
      </c>
      <c r="I1523" s="4">
        <f t="shared" si="324"/>
        <v>28.679887500000007</v>
      </c>
      <c r="J1523" s="33">
        <f t="shared" si="327"/>
        <v>615881.05162336293</v>
      </c>
      <c r="K1523" s="4">
        <f t="shared" si="328"/>
        <v>76.632050000000021</v>
      </c>
      <c r="L1523" s="33">
        <f t="shared" si="325"/>
        <v>31285.413953398463</v>
      </c>
      <c r="M1523" s="15">
        <f t="shared" si="317"/>
        <v>28.802458591871662</v>
      </c>
      <c r="N1523" s="6"/>
      <c r="O1523" s="7">
        <f t="shared" si="318"/>
        <v>32.635485590380654</v>
      </c>
      <c r="P1523" s="7"/>
      <c r="Q1523" s="46">
        <f t="shared" si="319"/>
        <v>4.0379858495368931E-3</v>
      </c>
      <c r="R1523" s="22">
        <f t="shared" si="329"/>
        <v>0.99123411896438607</v>
      </c>
      <c r="S1523" s="22">
        <f t="shared" si="330"/>
        <v>25.154812192943712</v>
      </c>
      <c r="T1523" s="39">
        <f t="shared" si="320"/>
        <v>4.9100954367880201E-2</v>
      </c>
      <c r="U1523" s="39">
        <f t="shared" si="321"/>
        <v>4.1108448696112854E-2</v>
      </c>
      <c r="V1523" s="39">
        <f t="shared" si="322"/>
        <v>7.9925056717673471E-3</v>
      </c>
      <c r="Y1523" s="37"/>
      <c r="Z1523" s="37"/>
    </row>
    <row r="1524" spans="1:26">
      <c r="A1524" s="1">
        <v>1997.04</v>
      </c>
      <c r="B1524" s="11">
        <v>763.93</v>
      </c>
      <c r="C1524" s="4">
        <v>15.093299999999999</v>
      </c>
      <c r="D1524" s="11">
        <v>40.343299999999999</v>
      </c>
      <c r="E1524" s="11">
        <v>160.19999999999999</v>
      </c>
      <c r="F1524" s="4">
        <f t="shared" si="326"/>
        <v>1997.2916666665519</v>
      </c>
      <c r="G1524" s="22">
        <v>6.89</v>
      </c>
      <c r="H1524" s="4">
        <f t="shared" si="323"/>
        <v>1452.9929525593011</v>
      </c>
      <c r="I1524" s="4">
        <f t="shared" si="324"/>
        <v>28.707418913857683</v>
      </c>
      <c r="J1524" s="33">
        <f t="shared" si="327"/>
        <v>594168.23138459923</v>
      </c>
      <c r="K1524" s="4">
        <f t="shared" si="328"/>
        <v>76.732855867665435</v>
      </c>
      <c r="L1524" s="33">
        <f t="shared" si="325"/>
        <v>31378.14617729151</v>
      </c>
      <c r="M1524" s="15">
        <f t="shared" si="317"/>
        <v>27.585160338136543</v>
      </c>
      <c r="N1524" s="6"/>
      <c r="O1524" s="7">
        <f t="shared" si="318"/>
        <v>31.2258514875058</v>
      </c>
      <c r="P1524" s="7"/>
      <c r="Q1524" s="46">
        <f t="shared" si="319"/>
        <v>3.1464929094217678E-3</v>
      </c>
      <c r="R1524" s="22">
        <f t="shared" si="329"/>
        <v>1.0187516359065731</v>
      </c>
      <c r="S1524" s="22">
        <f t="shared" si="330"/>
        <v>24.903179127877312</v>
      </c>
      <c r="T1524" s="39">
        <f t="shared" si="320"/>
        <v>5.6510735968787529E-2</v>
      </c>
      <c r="U1524" s="39">
        <f t="shared" si="321"/>
        <v>4.0802830040608917E-2</v>
      </c>
      <c r="V1524" s="39">
        <f t="shared" si="322"/>
        <v>1.5707905928178612E-2</v>
      </c>
      <c r="Y1524" s="37"/>
      <c r="Z1524" s="37"/>
    </row>
    <row r="1525" spans="1:26">
      <c r="A1525" s="1">
        <v>1997.05</v>
      </c>
      <c r="B1525" s="11">
        <v>833.09</v>
      </c>
      <c r="C1525" s="4">
        <v>15.1267</v>
      </c>
      <c r="D1525" s="11">
        <v>40.4467</v>
      </c>
      <c r="E1525" s="11">
        <v>160.1</v>
      </c>
      <c r="F1525" s="4">
        <f t="shared" si="326"/>
        <v>1997.3749999998852</v>
      </c>
      <c r="G1525" s="22">
        <v>6.71</v>
      </c>
      <c r="H1525" s="4">
        <f t="shared" si="323"/>
        <v>1585.5248157401627</v>
      </c>
      <c r="I1525" s="4">
        <f t="shared" si="324"/>
        <v>28.788916239850099</v>
      </c>
      <c r="J1525" s="33">
        <f t="shared" si="327"/>
        <v>649345.15262215456</v>
      </c>
      <c r="K1525" s="4">
        <f t="shared" si="328"/>
        <v>76.977573329169289</v>
      </c>
      <c r="L1525" s="33">
        <f t="shared" si="325"/>
        <v>31525.847849046924</v>
      </c>
      <c r="M1525" s="15">
        <f t="shared" si="317"/>
        <v>29.928362224688783</v>
      </c>
      <c r="N1525" s="6"/>
      <c r="O1525" s="7">
        <f t="shared" si="318"/>
        <v>33.842453512139876</v>
      </c>
      <c r="P1525" s="7"/>
      <c r="Q1525" s="46">
        <f t="shared" si="319"/>
        <v>1.6766740896874202E-3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c r="A1526" s="1">
        <v>1997.06</v>
      </c>
      <c r="B1526" s="11">
        <v>876.29</v>
      </c>
      <c r="C1526" s="4">
        <v>15.16</v>
      </c>
      <c r="D1526" s="11">
        <v>40.549999999999997</v>
      </c>
      <c r="E1526" s="11">
        <v>160.30000000000001</v>
      </c>
      <c r="F1526" s="4">
        <f t="shared" si="326"/>
        <v>1997.4583333332184</v>
      </c>
      <c r="G1526" s="22">
        <v>6.49</v>
      </c>
      <c r="H1526" s="4">
        <f t="shared" si="323"/>
        <v>1665.6616531503432</v>
      </c>
      <c r="I1526" s="4">
        <f t="shared" si="324"/>
        <v>28.81629444791017</v>
      </c>
      <c r="J1526" s="33">
        <f t="shared" si="327"/>
        <v>683148.33027016523</v>
      </c>
      <c r="K1526" s="4">
        <f t="shared" si="328"/>
        <v>77.077885215221457</v>
      </c>
      <c r="L1526" s="33">
        <f t="shared" si="325"/>
        <v>31612.439708835198</v>
      </c>
      <c r="M1526" s="15">
        <f t="shared" si="317"/>
        <v>31.256560616381275</v>
      </c>
      <c r="N1526" s="6"/>
      <c r="O1526" s="7">
        <f t="shared" si="318"/>
        <v>35.30591085554618</v>
      </c>
      <c r="P1526" s="7"/>
      <c r="Q1526" s="46">
        <f t="shared" si="319"/>
        <v>2.2205915643268778E-3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c r="A1527" s="1">
        <v>1997.07</v>
      </c>
      <c r="B1527" s="11">
        <v>925.29</v>
      </c>
      <c r="C1527" s="4">
        <v>15.216699999999999</v>
      </c>
      <c r="D1527" s="11">
        <v>40.58</v>
      </c>
      <c r="E1527" s="11">
        <v>160.5</v>
      </c>
      <c r="F1527" s="4">
        <f t="shared" si="326"/>
        <v>1997.5416666665517</v>
      </c>
      <c r="G1527" s="22">
        <v>6.22</v>
      </c>
      <c r="H1527" s="4">
        <f t="shared" si="323"/>
        <v>1756.6097383177571</v>
      </c>
      <c r="I1527" s="4">
        <f t="shared" si="324"/>
        <v>28.888027975077886</v>
      </c>
      <c r="J1527" s="33">
        <f t="shared" si="327"/>
        <v>721436.77843274991</v>
      </c>
      <c r="K1527" s="4">
        <f t="shared" si="328"/>
        <v>77.038791277258568</v>
      </c>
      <c r="L1527" s="33">
        <f t="shared" si="325"/>
        <v>31639.706977056914</v>
      </c>
      <c r="M1527" s="15">
        <f t="shared" si="317"/>
        <v>32.766637689669935</v>
      </c>
      <c r="N1527" s="6"/>
      <c r="O1527" s="7">
        <f t="shared" si="318"/>
        <v>36.970389812777483</v>
      </c>
      <c r="P1527" s="7"/>
      <c r="Q1527" s="46">
        <f t="shared" si="319"/>
        <v>3.3019924737657282E-3</v>
      </c>
      <c r="R1527" s="22">
        <f t="shared" si="329"/>
        <v>0.99929471043035822</v>
      </c>
      <c r="S1527" s="22">
        <f t="shared" si="330"/>
        <v>26.526862651480588</v>
      </c>
      <c r="T1527" s="39">
        <f t="shared" si="320"/>
        <v>3.9815058756798694E-2</v>
      </c>
      <c r="U1527" s="39">
        <f t="shared" si="321"/>
        <v>3.2169479999760497E-2</v>
      </c>
      <c r="V1527" s="39">
        <f t="shared" si="322"/>
        <v>7.6455787570381961E-3</v>
      </c>
      <c r="Y1527" s="37"/>
      <c r="Z1527" s="37"/>
    </row>
    <row r="1528" spans="1:26">
      <c r="A1528" s="1">
        <v>1997.08</v>
      </c>
      <c r="B1528" s="11">
        <v>927.24</v>
      </c>
      <c r="C1528" s="4">
        <v>15.273300000000001</v>
      </c>
      <c r="D1528" s="11">
        <v>40.61</v>
      </c>
      <c r="E1528" s="11">
        <v>160.80000000000001</v>
      </c>
      <c r="F1528" s="4">
        <f t="shared" si="326"/>
        <v>1997.6249999998849</v>
      </c>
      <c r="G1528" s="22">
        <v>6.3</v>
      </c>
      <c r="H1528" s="4">
        <f t="shared" si="323"/>
        <v>1757.027537313433</v>
      </c>
      <c r="I1528" s="4">
        <f t="shared" si="324"/>
        <v>28.941383768656721</v>
      </c>
      <c r="J1528" s="33">
        <f t="shared" si="327"/>
        <v>722598.88276326645</v>
      </c>
      <c r="K1528" s="4">
        <f t="shared" si="328"/>
        <v>76.951909203980108</v>
      </c>
      <c r="L1528" s="33">
        <f t="shared" si="325"/>
        <v>31647.405880911359</v>
      </c>
      <c r="M1528" s="15">
        <f t="shared" si="317"/>
        <v>32.586283486713178</v>
      </c>
      <c r="N1528" s="6"/>
      <c r="O1528" s="7">
        <f t="shared" si="318"/>
        <v>36.726043656284546</v>
      </c>
      <c r="P1528" s="7"/>
      <c r="Q1528" s="46">
        <f t="shared" si="319"/>
        <v>2.3199860163869747E-3</v>
      </c>
      <c r="R1528" s="22">
        <f t="shared" si="329"/>
        <v>1.0119013978832225</v>
      </c>
      <c r="S1528" s="22">
        <f t="shared" si="330"/>
        <v>26.458698021616399</v>
      </c>
      <c r="T1528" s="39">
        <f t="shared" si="320"/>
        <v>3.5386838015265321E-2</v>
      </c>
      <c r="U1528" s="39">
        <f t="shared" si="321"/>
        <v>3.5713621066946422E-2</v>
      </c>
      <c r="V1528" s="39">
        <f t="shared" si="322"/>
        <v>-3.26783051681101E-4</v>
      </c>
      <c r="Y1528" s="37"/>
      <c r="Z1528" s="37"/>
    </row>
    <row r="1529" spans="1:26">
      <c r="A1529" s="1">
        <v>1997.09</v>
      </c>
      <c r="B1529" s="11">
        <v>937.02</v>
      </c>
      <c r="C1529" s="4">
        <v>15.33</v>
      </c>
      <c r="D1529" s="11">
        <v>40.64</v>
      </c>
      <c r="E1529" s="11">
        <v>161.19999999999999</v>
      </c>
      <c r="F1529" s="4">
        <f t="shared" si="326"/>
        <v>1997.7083333332182</v>
      </c>
      <c r="G1529" s="22">
        <v>6.21</v>
      </c>
      <c r="H1529" s="4">
        <f t="shared" si="323"/>
        <v>1771.1538089330029</v>
      </c>
      <c r="I1529" s="4">
        <f t="shared" si="324"/>
        <v>28.976743176178665</v>
      </c>
      <c r="J1529" s="33">
        <f t="shared" si="327"/>
        <v>729401.56970082549</v>
      </c>
      <c r="K1529" s="4">
        <f t="shared" si="328"/>
        <v>76.817667493796549</v>
      </c>
      <c r="L1529" s="33">
        <f t="shared" si="325"/>
        <v>31635.269036564372</v>
      </c>
      <c r="M1529" s="15">
        <f t="shared" si="317"/>
        <v>32.666581341708621</v>
      </c>
      <c r="N1529" s="6"/>
      <c r="O1529" s="7">
        <f t="shared" si="318"/>
        <v>36.775406598013177</v>
      </c>
      <c r="P1529" s="7"/>
      <c r="Q1529" s="46">
        <f t="shared" si="319"/>
        <v>2.8604217209560329E-3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c r="A1530" s="1">
        <v>1997.1</v>
      </c>
      <c r="B1530" s="11">
        <v>951.16</v>
      </c>
      <c r="C1530" s="4">
        <v>15.386699999999999</v>
      </c>
      <c r="D1530" s="11">
        <v>40.333300000000001</v>
      </c>
      <c r="E1530" s="11">
        <v>161.6</v>
      </c>
      <c r="F1530" s="4">
        <f t="shared" si="326"/>
        <v>1997.7916666665515</v>
      </c>
      <c r="G1530" s="22">
        <v>6.03</v>
      </c>
      <c r="H1530" s="4">
        <f t="shared" si="323"/>
        <v>1793.4310148514855</v>
      </c>
      <c r="I1530" s="4">
        <f t="shared" si="324"/>
        <v>29.011927537128717</v>
      </c>
      <c r="J1530" s="33">
        <f t="shared" si="327"/>
        <v>739571.4794691233</v>
      </c>
      <c r="K1530" s="4">
        <f t="shared" si="328"/>
        <v>76.04923582920793</v>
      </c>
      <c r="L1530" s="33">
        <f t="shared" si="325"/>
        <v>31361.031112401684</v>
      </c>
      <c r="M1530" s="15">
        <f t="shared" si="317"/>
        <v>32.901498179798118</v>
      </c>
      <c r="N1530" s="6"/>
      <c r="O1530" s="7">
        <f t="shared" si="318"/>
        <v>36.998076390873614</v>
      </c>
      <c r="P1530" s="7"/>
      <c r="Q1530" s="46">
        <f t="shared" si="319"/>
        <v>4.4287152217844829E-3</v>
      </c>
      <c r="R1530" s="22">
        <f t="shared" si="329"/>
        <v>1.0162760017275136</v>
      </c>
      <c r="S1530" s="22">
        <f t="shared" si="330"/>
        <v>27.136188282404262</v>
      </c>
      <c r="T1530" s="39">
        <f t="shared" si="320"/>
        <v>3.8672622302991844E-2</v>
      </c>
      <c r="U1530" s="39">
        <f t="shared" si="321"/>
        <v>3.4526324570650857E-2</v>
      </c>
      <c r="V1530" s="39">
        <f t="shared" si="322"/>
        <v>4.1462977323409866E-3</v>
      </c>
      <c r="Y1530" s="37"/>
      <c r="Z1530" s="37"/>
    </row>
    <row r="1531" spans="1:26">
      <c r="A1531" s="1">
        <v>1997.11</v>
      </c>
      <c r="B1531" s="11">
        <v>938.92</v>
      </c>
      <c r="C1531" s="4">
        <v>15.443300000000001</v>
      </c>
      <c r="D1531" s="11">
        <v>40.026699999999998</v>
      </c>
      <c r="E1531" s="11">
        <v>161.5</v>
      </c>
      <c r="F1531" s="4">
        <f t="shared" si="326"/>
        <v>1997.8749999998847</v>
      </c>
      <c r="G1531" s="22">
        <v>5.88</v>
      </c>
      <c r="H1531" s="4">
        <f t="shared" si="323"/>
        <v>1771.4484458204338</v>
      </c>
      <c r="I1531" s="4">
        <f t="shared" si="324"/>
        <v>29.136678080495361</v>
      </c>
      <c r="J1531" s="33">
        <f t="shared" si="327"/>
        <v>731507.62887316151</v>
      </c>
      <c r="K1531" s="4">
        <f t="shared" si="328"/>
        <v>75.51786681114551</v>
      </c>
      <c r="L1531" s="33">
        <f t="shared" si="325"/>
        <v>31184.591241657825</v>
      </c>
      <c r="M1531" s="15">
        <f t="shared" si="317"/>
        <v>32.336600532812675</v>
      </c>
      <c r="N1531" s="6"/>
      <c r="O1531" s="7">
        <f t="shared" si="318"/>
        <v>36.32301787273601</v>
      </c>
      <c r="P1531" s="7"/>
      <c r="Q1531" s="46">
        <f t="shared" si="319"/>
        <v>6.3059891455734818E-3</v>
      </c>
      <c r="R1531" s="22">
        <f t="shared" si="329"/>
        <v>1.0101670432369692</v>
      </c>
      <c r="S1531" s="22">
        <f t="shared" si="330"/>
        <v>27.594933002169142</v>
      </c>
      <c r="T1531" s="39">
        <f t="shared" si="320"/>
        <v>3.4091709184776775E-2</v>
      </c>
      <c r="U1531" s="39">
        <f t="shared" si="321"/>
        <v>3.5701372442022317E-2</v>
      </c>
      <c r="V1531" s="39">
        <f t="shared" si="322"/>
        <v>-1.6096632572455416E-3</v>
      </c>
      <c r="Y1531" s="37"/>
      <c r="Z1531" s="37"/>
    </row>
    <row r="1532" spans="1:26">
      <c r="A1532" s="1">
        <v>1997.12</v>
      </c>
      <c r="B1532" s="11">
        <v>962.37</v>
      </c>
      <c r="C1532" s="4">
        <v>15.5</v>
      </c>
      <c r="D1532" s="11">
        <v>39.72</v>
      </c>
      <c r="E1532" s="11">
        <v>161.30000000000001</v>
      </c>
      <c r="F1532" s="4">
        <f t="shared" si="326"/>
        <v>1997.958333333218</v>
      </c>
      <c r="G1532" s="22">
        <v>5.81</v>
      </c>
      <c r="H1532" s="4">
        <f t="shared" si="323"/>
        <v>1817.9425852448853</v>
      </c>
      <c r="I1532" s="4">
        <f t="shared" si="324"/>
        <v>29.279913205207688</v>
      </c>
      <c r="J1532" s="33">
        <f t="shared" si="327"/>
        <v>751714.64708747354</v>
      </c>
      <c r="K1532" s="4">
        <f t="shared" si="328"/>
        <v>75.032138871667698</v>
      </c>
      <c r="L1532" s="33">
        <f t="shared" si="325"/>
        <v>31025.599075526512</v>
      </c>
      <c r="M1532" s="15">
        <f t="shared" si="317"/>
        <v>33.030789042905418</v>
      </c>
      <c r="N1532" s="6"/>
      <c r="O1532" s="7">
        <f t="shared" si="318"/>
        <v>37.061292194911474</v>
      </c>
      <c r="P1532" s="7"/>
      <c r="Q1532" s="46">
        <f t="shared" si="319"/>
        <v>6.22791943366666E-3</v>
      </c>
      <c r="R1532" s="22">
        <f t="shared" si="329"/>
        <v>1.0254066973154938</v>
      </c>
      <c r="S1532" s="22">
        <f t="shared" si="330"/>
        <v>27.910055415241409</v>
      </c>
      <c r="T1532" s="39">
        <f t="shared" si="320"/>
        <v>3.2618370675246089E-2</v>
      </c>
      <c r="U1532" s="39">
        <f t="shared" si="321"/>
        <v>3.5371540550024783E-2</v>
      </c>
      <c r="V1532" s="39">
        <f t="shared" si="322"/>
        <v>-2.7531698747786937E-3</v>
      </c>
      <c r="Y1532" s="37"/>
      <c r="Z1532" s="37"/>
    </row>
    <row r="1533" spans="1:26">
      <c r="A1533" s="1">
        <v>1998.01</v>
      </c>
      <c r="B1533" s="11">
        <v>963.36</v>
      </c>
      <c r="C1533" s="4">
        <v>15.55</v>
      </c>
      <c r="D1533" s="11">
        <v>39.659999999999997</v>
      </c>
      <c r="E1533" s="11">
        <v>161.6</v>
      </c>
      <c r="F1533" s="4">
        <f t="shared" si="326"/>
        <v>1998.0416666665512</v>
      </c>
      <c r="G1533" s="22">
        <v>5.54</v>
      </c>
      <c r="H1533" s="4">
        <f t="shared" si="323"/>
        <v>1816.4343564356441</v>
      </c>
      <c r="I1533" s="4">
        <f t="shared" si="324"/>
        <v>29.319832920792088</v>
      </c>
      <c r="J1533" s="33">
        <f t="shared" si="327"/>
        <v>752101.30467869714</v>
      </c>
      <c r="K1533" s="4">
        <f t="shared" si="328"/>
        <v>74.779715346534658</v>
      </c>
      <c r="L1533" s="33">
        <f t="shared" si="325"/>
        <v>30962.81529600266</v>
      </c>
      <c r="M1533" s="15">
        <f t="shared" si="317"/>
        <v>32.859968415052236</v>
      </c>
      <c r="N1533" s="6"/>
      <c r="O1533" s="7">
        <f t="shared" si="318"/>
        <v>36.828633533555887</v>
      </c>
      <c r="P1533" s="7"/>
      <c r="Q1533" s="46">
        <f t="shared" si="319"/>
        <v>9.0089785032593274E-3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c r="A1534" s="1">
        <v>1998.02</v>
      </c>
      <c r="B1534" s="11">
        <v>1023.74</v>
      </c>
      <c r="C1534" s="4">
        <v>15.6</v>
      </c>
      <c r="D1534" s="11">
        <v>39.6</v>
      </c>
      <c r="E1534" s="11">
        <v>161.9</v>
      </c>
      <c r="F1534" s="4">
        <f t="shared" si="326"/>
        <v>1998.1249999998845</v>
      </c>
      <c r="G1534" s="22">
        <v>5.57</v>
      </c>
      <c r="H1534" s="4">
        <f t="shared" si="323"/>
        <v>1926.7052378011119</v>
      </c>
      <c r="I1534" s="4">
        <f t="shared" si="324"/>
        <v>29.359604694255715</v>
      </c>
      <c r="J1534" s="33">
        <f t="shared" si="327"/>
        <v>798772.40504572273</v>
      </c>
      <c r="K1534" s="4">
        <f t="shared" si="328"/>
        <v>74.528227300802982</v>
      </c>
      <c r="L1534" s="33">
        <f t="shared" si="325"/>
        <v>30897.871764130174</v>
      </c>
      <c r="M1534" s="15">
        <f t="shared" si="317"/>
        <v>34.709677782269985</v>
      </c>
      <c r="N1534" s="6"/>
      <c r="O1534" s="7">
        <f t="shared" si="318"/>
        <v>38.856044080604221</v>
      </c>
      <c r="P1534" s="7"/>
      <c r="Q1534" s="46">
        <f t="shared" si="319"/>
        <v>7.011243337318767E-3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c r="A1535" s="1">
        <v>1998.03</v>
      </c>
      <c r="B1535" s="11">
        <v>1076.83</v>
      </c>
      <c r="C1535" s="4">
        <v>15.64</v>
      </c>
      <c r="D1535" s="11">
        <v>39.54</v>
      </c>
      <c r="E1535" s="11">
        <v>162.19999999999999</v>
      </c>
      <c r="F1535" s="4">
        <f t="shared" si="326"/>
        <v>1998.2083333332178</v>
      </c>
      <c r="G1535" s="22">
        <v>5.65</v>
      </c>
      <c r="H1535" s="4">
        <f t="shared" si="323"/>
        <v>2022.873618988903</v>
      </c>
      <c r="I1535" s="4">
        <f t="shared" si="324"/>
        <v>29.380443896424175</v>
      </c>
      <c r="J1535" s="33">
        <f t="shared" si="327"/>
        <v>839656.88401944004</v>
      </c>
      <c r="K1535" s="4">
        <f t="shared" si="328"/>
        <v>74.277669543773129</v>
      </c>
      <c r="L1535" s="33">
        <f t="shared" si="325"/>
        <v>30831.266954049068</v>
      </c>
      <c r="M1535" s="15">
        <f t="shared" si="317"/>
        <v>36.29692773642509</v>
      </c>
      <c r="N1535" s="6"/>
      <c r="O1535" s="7">
        <f t="shared" si="318"/>
        <v>40.583259011780498</v>
      </c>
      <c r="P1535" s="7"/>
      <c r="Q1535" s="46">
        <f t="shared" si="319"/>
        <v>4.6981217356415333E-3</v>
      </c>
      <c r="R1535" s="22">
        <f t="shared" si="329"/>
        <v>1.0054665629566322</v>
      </c>
      <c r="S1535" s="22">
        <f t="shared" si="330"/>
        <v>28.486257866442703</v>
      </c>
      <c r="T1535" s="39">
        <f t="shared" si="320"/>
        <v>8.3194071987044982E-3</v>
      </c>
      <c r="U1535" s="39">
        <f t="shared" si="321"/>
        <v>3.7544313327913637E-2</v>
      </c>
      <c r="V1535" s="39">
        <f t="shared" si="322"/>
        <v>-2.9224906129209138E-2</v>
      </c>
      <c r="Y1535" s="37"/>
      <c r="Z1535" s="37"/>
    </row>
    <row r="1536" spans="1:26">
      <c r="A1536" s="1">
        <v>1998.04</v>
      </c>
      <c r="B1536" s="11">
        <v>1112.2</v>
      </c>
      <c r="C1536" s="4">
        <v>15.75</v>
      </c>
      <c r="D1536" s="11">
        <v>39.35</v>
      </c>
      <c r="E1536" s="11">
        <v>162.5</v>
      </c>
      <c r="F1536" s="4">
        <f>F1535+1/12</f>
        <v>1998.291666666551</v>
      </c>
      <c r="G1536" s="22">
        <v>5.64</v>
      </c>
      <c r="H1536" s="4">
        <f t="shared" si="323"/>
        <v>2085.4605538461542</v>
      </c>
      <c r="I1536" s="4">
        <f t="shared" si="324"/>
        <v>29.532461538461543</v>
      </c>
      <c r="J1536" s="33">
        <f t="shared" si="327"/>
        <v>866657.07724749472</v>
      </c>
      <c r="K1536" s="4">
        <f t="shared" si="328"/>
        <v>73.784276923076931</v>
      </c>
      <c r="L1536" s="33">
        <f t="shared" si="325"/>
        <v>30662.611031908753</v>
      </c>
      <c r="M1536" s="15">
        <f t="shared" si="317"/>
        <v>37.27693404302876</v>
      </c>
      <c r="N1536" s="6"/>
      <c r="O1536" s="7">
        <f t="shared" si="318"/>
        <v>41.62739772814114</v>
      </c>
      <c r="P1536" s="7"/>
      <c r="Q1536" s="46">
        <f t="shared" si="319"/>
        <v>3.7338961830540793E-3</v>
      </c>
      <c r="R1536" s="22">
        <f t="shared" si="329"/>
        <v>1.0039421129909039</v>
      </c>
      <c r="S1536" s="22">
        <f t="shared" si="330"/>
        <v>28.589102287320525</v>
      </c>
      <c r="T1536" s="39">
        <f t="shared" si="320"/>
        <v>8.7101083986693695E-3</v>
      </c>
      <c r="U1536" s="39">
        <f t="shared" si="321"/>
        <v>3.5378628329629347E-2</v>
      </c>
      <c r="V1536" s="39">
        <f t="shared" si="322"/>
        <v>-2.6668519930959977E-2</v>
      </c>
      <c r="Y1536" s="37"/>
      <c r="Z1536" s="37"/>
    </row>
    <row r="1537" spans="1:26">
      <c r="A1537" s="1">
        <v>1998.05</v>
      </c>
      <c r="B1537" s="11">
        <v>1108.42</v>
      </c>
      <c r="C1537" s="4">
        <v>15.85</v>
      </c>
      <c r="D1537" s="11">
        <v>39.159999999999997</v>
      </c>
      <c r="E1537" s="11">
        <v>162.80000000000001</v>
      </c>
      <c r="F1537" s="4">
        <f t="shared" si="326"/>
        <v>1998.3749999998843</v>
      </c>
      <c r="G1537" s="22">
        <v>5.65</v>
      </c>
      <c r="H1537" s="4">
        <f t="shared" si="323"/>
        <v>2074.5428378378383</v>
      </c>
      <c r="I1537" s="4">
        <f t="shared" si="324"/>
        <v>29.665202702702704</v>
      </c>
      <c r="J1537" s="33">
        <f t="shared" si="327"/>
        <v>863147.32364576415</v>
      </c>
      <c r="K1537" s="4">
        <f t="shared" si="328"/>
        <v>73.292702702702712</v>
      </c>
      <c r="L1537" s="33">
        <f t="shared" si="325"/>
        <v>30494.622249659984</v>
      </c>
      <c r="M1537" s="15">
        <f t="shared" ref="M1537:M1600" si="331">H1537/AVERAGE(K1417:K1536)</f>
        <v>36.956598518969002</v>
      </c>
      <c r="N1537" s="6"/>
      <c r="O1537" s="7">
        <f t="shared" ref="O1537:O1600" si="332">J1537/AVERAGE(L1417:L1536)</f>
        <v>41.218219323965236</v>
      </c>
      <c r="P1537" s="7"/>
      <c r="Q1537" s="46">
        <f t="shared" ref="Q1537:Q1600" si="333">1/M1537-(G1537/100-(((E1537/E1417)^(1/10))-1))</f>
        <v>3.7046597965648201E-3</v>
      </c>
      <c r="R1537" s="22">
        <f t="shared" si="329"/>
        <v>1.016154071685974</v>
      </c>
      <c r="S1537" s="22">
        <f t="shared" si="330"/>
        <v>28.648913457078731</v>
      </c>
      <c r="T1537" s="39">
        <f t="shared" si="320"/>
        <v>1.0828973340422543E-2</v>
      </c>
      <c r="U1537" s="39">
        <f t="shared" si="321"/>
        <v>3.2902816741121388E-2</v>
      </c>
      <c r="V1537" s="39">
        <f t="shared" si="322"/>
        <v>-2.2073843400698845E-2</v>
      </c>
      <c r="Y1537" s="37"/>
      <c r="Z1537" s="37"/>
    </row>
    <row r="1538" spans="1:26">
      <c r="A1538" s="1">
        <v>1998.06</v>
      </c>
      <c r="B1538" s="11">
        <v>1108.3900000000001</v>
      </c>
      <c r="C1538" s="4">
        <v>15.95</v>
      </c>
      <c r="D1538" s="11">
        <v>38.97</v>
      </c>
      <c r="E1538" s="11">
        <v>163</v>
      </c>
      <c r="F1538" s="4">
        <f t="shared" si="326"/>
        <v>1998.4583333332175</v>
      </c>
      <c r="G1538" s="22">
        <v>5.5</v>
      </c>
      <c r="H1538" s="4">
        <f t="shared" si="323"/>
        <v>2071.9413067484666</v>
      </c>
      <c r="I1538" s="4">
        <f t="shared" si="324"/>
        <v>29.815736196319019</v>
      </c>
      <c r="J1538" s="33">
        <f t="shared" si="327"/>
        <v>863098.69115335797</v>
      </c>
      <c r="K1538" s="4">
        <f t="shared" si="328"/>
        <v>72.847601226993874</v>
      </c>
      <c r="L1538" s="33">
        <f t="shared" si="325"/>
        <v>30345.777203192341</v>
      </c>
      <c r="M1538" s="15">
        <f t="shared" si="331"/>
        <v>36.802293460092017</v>
      </c>
      <c r="N1538" s="6"/>
      <c r="O1538" s="7">
        <f t="shared" si="332"/>
        <v>40.99434126198048</v>
      </c>
      <c r="P1538" s="7"/>
      <c r="Q1538" s="46">
        <f t="shared" si="333"/>
        <v>5.0062995590904012E-3</v>
      </c>
      <c r="R1538" s="22">
        <f t="shared" si="329"/>
        <v>1.0076410700343126</v>
      </c>
      <c r="S1538" s="22">
        <f t="shared" si="330"/>
        <v>29.075990169146962</v>
      </c>
      <c r="T1538" s="39">
        <f t="shared" ref="T1538:T1601" si="334">(($J1658/$J1538)^(1/10)-1)</f>
        <v>5.4499970153114585E-3</v>
      </c>
      <c r="U1538" s="39">
        <f t="shared" ref="U1538:U1601" si="335">(($S1658/$S1538)^(1/10)-1)</f>
        <v>2.8820559133440282E-2</v>
      </c>
      <c r="V1538" s="39">
        <f t="shared" ref="V1538:V1601" si="336">T1538-U1538</f>
        <v>-2.3370562118128824E-2</v>
      </c>
      <c r="Y1538" s="37"/>
      <c r="Z1538" s="37"/>
    </row>
    <row r="1539" spans="1:26">
      <c r="A1539" s="1">
        <v>1998.07</v>
      </c>
      <c r="B1539" s="11">
        <v>1156.58</v>
      </c>
      <c r="C1539" s="4">
        <v>16.0167</v>
      </c>
      <c r="D1539" s="11">
        <v>38.676699999999997</v>
      </c>
      <c r="E1539" s="11">
        <v>163.19999999999999</v>
      </c>
      <c r="F1539" s="4">
        <f t="shared" si="326"/>
        <v>1998.5416666665508</v>
      </c>
      <c r="G1539" s="22">
        <v>5.46</v>
      </c>
      <c r="H1539" s="4">
        <f t="shared" si="323"/>
        <v>2159.3745465686279</v>
      </c>
      <c r="I1539" s="4">
        <f t="shared" si="324"/>
        <v>29.903728492647065</v>
      </c>
      <c r="J1539" s="33">
        <f t="shared" si="327"/>
        <v>900558.40924937779</v>
      </c>
      <c r="K1539" s="4">
        <f t="shared" si="328"/>
        <v>72.210726041666675</v>
      </c>
      <c r="L1539" s="33">
        <f t="shared" si="325"/>
        <v>30115.190844572277</v>
      </c>
      <c r="M1539" s="15">
        <f t="shared" si="331"/>
        <v>38.259645085248557</v>
      </c>
      <c r="N1539" s="6"/>
      <c r="O1539" s="7">
        <f t="shared" si="332"/>
        <v>42.561024955704248</v>
      </c>
      <c r="P1539" s="7"/>
      <c r="Q1539" s="46">
        <f t="shared" si="333"/>
        <v>4.0612600659240862E-3</v>
      </c>
      <c r="R1539" s="22">
        <f t="shared" si="329"/>
        <v>1.0137733237817153</v>
      </c>
      <c r="S1539" s="22">
        <f t="shared" si="330"/>
        <v>29.262257236240583</v>
      </c>
      <c r="T1539" s="39">
        <f t="shared" si="334"/>
        <v>-5.592178187346919E-3</v>
      </c>
      <c r="U1539" s="39">
        <f t="shared" si="335"/>
        <v>2.8726945828110084E-2</v>
      </c>
      <c r="V1539" s="39">
        <f t="shared" si="336"/>
        <v>-3.4319124015457003E-2</v>
      </c>
      <c r="Y1539" s="37"/>
      <c r="Z1539" s="37"/>
    </row>
    <row r="1540" spans="1:26">
      <c r="A1540" s="1">
        <v>1998.08</v>
      </c>
      <c r="B1540" s="11">
        <v>1074.6199999999999</v>
      </c>
      <c r="C1540" s="4">
        <v>16.083300000000001</v>
      </c>
      <c r="D1540" s="11">
        <v>38.383299999999998</v>
      </c>
      <c r="E1540" s="11">
        <v>163.4</v>
      </c>
      <c r="F1540" s="4">
        <f t="shared" si="326"/>
        <v>1998.624999999884</v>
      </c>
      <c r="G1540" s="22">
        <v>5.34</v>
      </c>
      <c r="H1540" s="4">
        <f t="shared" si="323"/>
        <v>2003.8966585067321</v>
      </c>
      <c r="I1540" s="4">
        <f t="shared" si="324"/>
        <v>29.991318910648719</v>
      </c>
      <c r="J1540" s="33">
        <f t="shared" si="327"/>
        <v>836759.29888756643</v>
      </c>
      <c r="K1540" s="4">
        <f t="shared" si="328"/>
        <v>71.575223439412497</v>
      </c>
      <c r="L1540" s="33">
        <f t="shared" si="325"/>
        <v>29887.386422168889</v>
      </c>
      <c r="M1540" s="15">
        <f t="shared" si="331"/>
        <v>35.423401024878316</v>
      </c>
      <c r="N1540" s="6"/>
      <c r="O1540" s="7">
        <f t="shared" si="332"/>
        <v>39.357953737660551</v>
      </c>
      <c r="P1540" s="7"/>
      <c r="Q1540" s="46">
        <f t="shared" si="333"/>
        <v>7.0457419884922441E-3</v>
      </c>
      <c r="R1540" s="22">
        <f t="shared" si="329"/>
        <v>1.0461845002815953</v>
      </c>
      <c r="S1540" s="22">
        <f t="shared" si="330"/>
        <v>29.628985748185016</v>
      </c>
      <c r="T1540" s="39">
        <f t="shared" si="334"/>
        <v>4.2377678677378849E-3</v>
      </c>
      <c r="U1540" s="39">
        <f t="shared" si="335"/>
        <v>2.9206508183019952E-2</v>
      </c>
      <c r="V1540" s="39">
        <f t="shared" si="336"/>
        <v>-2.4968740315282067E-2</v>
      </c>
      <c r="Y1540" s="37"/>
      <c r="Z1540" s="37"/>
    </row>
    <row r="1541" spans="1:26">
      <c r="A1541" s="1">
        <v>1998.09</v>
      </c>
      <c r="B1541" s="11">
        <v>1020.64</v>
      </c>
      <c r="C1541" s="4">
        <v>16.14</v>
      </c>
      <c r="D1541" s="11">
        <v>38.090000000000003</v>
      </c>
      <c r="E1541" s="11">
        <v>163.6</v>
      </c>
      <c r="F1541" s="4">
        <f t="shared" si="326"/>
        <v>1998.7083333332173</v>
      </c>
      <c r="G1541" s="22">
        <v>4.8099999999999996</v>
      </c>
      <c r="H1541" s="4">
        <f t="shared" si="323"/>
        <v>1900.9108068459661</v>
      </c>
      <c r="I1541" s="4">
        <f t="shared" si="324"/>
        <v>30.060256723716389</v>
      </c>
      <c r="J1541" s="33">
        <f t="shared" si="327"/>
        <v>794801.91115051019</v>
      </c>
      <c r="K1541" s="4">
        <f t="shared" si="328"/>
        <v>70.941460880195621</v>
      </c>
      <c r="L1541" s="33">
        <f t="shared" si="325"/>
        <v>29661.785542133308</v>
      </c>
      <c r="M1541" s="15">
        <f t="shared" si="331"/>
        <v>33.532356980834898</v>
      </c>
      <c r="N1541" s="6"/>
      <c r="O1541" s="7">
        <f t="shared" si="332"/>
        <v>37.214834941350446</v>
      </c>
      <c r="P1541" s="7"/>
      <c r="Q1541" s="46">
        <f t="shared" si="333"/>
        <v>1.3372572807667803E-2</v>
      </c>
      <c r="R1541" s="22">
        <f t="shared" si="329"/>
        <v>1.0263426633029713</v>
      </c>
      <c r="S1541" s="22">
        <f t="shared" si="330"/>
        <v>30.959491534330347</v>
      </c>
      <c r="T1541" s="39">
        <f t="shared" si="334"/>
        <v>4.5532489155912792E-3</v>
      </c>
      <c r="U1541" s="39">
        <f t="shared" si="335"/>
        <v>2.6851652004713733E-2</v>
      </c>
      <c r="V1541" s="39">
        <f t="shared" si="336"/>
        <v>-2.2298403089122454E-2</v>
      </c>
      <c r="Y1541" s="37"/>
      <c r="Z1541" s="37"/>
    </row>
    <row r="1542" spans="1:26">
      <c r="A1542" s="1">
        <v>1998.1</v>
      </c>
      <c r="B1542" s="11">
        <v>1032.47</v>
      </c>
      <c r="C1542" s="4">
        <v>16.166699999999999</v>
      </c>
      <c r="D1542" s="11">
        <v>37.963299999999997</v>
      </c>
      <c r="E1542" s="11">
        <v>164</v>
      </c>
      <c r="F1542" s="4">
        <f t="shared" si="326"/>
        <v>1998.7916666665506</v>
      </c>
      <c r="G1542" s="22">
        <v>4.53</v>
      </c>
      <c r="H1542" s="4">
        <f t="shared" si="323"/>
        <v>1918.2537134146344</v>
      </c>
      <c r="I1542" s="4">
        <f t="shared" si="324"/>
        <v>30.036545670731712</v>
      </c>
      <c r="J1542" s="33">
        <f t="shared" si="327"/>
        <v>803099.82841951784</v>
      </c>
      <c r="K1542" s="4">
        <f t="shared" si="328"/>
        <v>70.533033597560987</v>
      </c>
      <c r="L1542" s="33">
        <f t="shared" si="325"/>
        <v>29529.496950263623</v>
      </c>
      <c r="M1542" s="15">
        <f t="shared" si="331"/>
        <v>33.773102879048139</v>
      </c>
      <c r="N1542" s="6"/>
      <c r="O1542" s="7">
        <f t="shared" si="332"/>
        <v>37.440000309890834</v>
      </c>
      <c r="P1542" s="7"/>
      <c r="Q1542" s="46">
        <f t="shared" si="333"/>
        <v>1.586804179512976E-2</v>
      </c>
      <c r="R1542" s="22">
        <f t="shared" si="329"/>
        <v>0.9801733688787897</v>
      </c>
      <c r="S1542" s="22">
        <f t="shared" si="330"/>
        <v>31.697546881226376</v>
      </c>
      <c r="T1542" s="39">
        <f t="shared" si="334"/>
        <v>-1.7876654765095146E-2</v>
      </c>
      <c r="U1542" s="39">
        <f t="shared" si="335"/>
        <v>2.4774110136735361E-2</v>
      </c>
      <c r="V1542" s="39">
        <f t="shared" si="336"/>
        <v>-4.2650764901830507E-2</v>
      </c>
      <c r="Y1542" s="37"/>
      <c r="Z1542" s="37"/>
    </row>
    <row r="1543" spans="1:26">
      <c r="A1543" s="1">
        <v>1998.11</v>
      </c>
      <c r="B1543" s="11">
        <v>1144.43</v>
      </c>
      <c r="C1543" s="4">
        <v>16.183299999999999</v>
      </c>
      <c r="D1543" s="11">
        <v>37.8367</v>
      </c>
      <c r="E1543" s="11">
        <v>164</v>
      </c>
      <c r="F1543" s="4">
        <f t="shared" si="326"/>
        <v>1998.8749999998838</v>
      </c>
      <c r="G1543" s="22">
        <v>4.83</v>
      </c>
      <c r="H1543" s="4">
        <f t="shared" si="323"/>
        <v>2126.2672012195126</v>
      </c>
      <c r="I1543" s="4">
        <f t="shared" si="324"/>
        <v>30.067387256097561</v>
      </c>
      <c r="J1543" s="33">
        <f t="shared" si="327"/>
        <v>891236.16546655493</v>
      </c>
      <c r="K1543" s="4">
        <f t="shared" si="328"/>
        <v>70.297820060975624</v>
      </c>
      <c r="L1543" s="33">
        <f t="shared" si="325"/>
        <v>29465.703819288552</v>
      </c>
      <c r="M1543" s="15">
        <f t="shared" si="331"/>
        <v>37.36939188392094</v>
      </c>
      <c r="N1543" s="6"/>
      <c r="O1543" s="7">
        <f t="shared" si="332"/>
        <v>41.375577000544354</v>
      </c>
      <c r="P1543" s="7"/>
      <c r="Q1543" s="46">
        <f t="shared" si="333"/>
        <v>9.9327678693949539E-3</v>
      </c>
      <c r="R1543" s="22">
        <f t="shared" si="329"/>
        <v>1.0183036055450048</v>
      </c>
      <c r="S1543" s="22">
        <f t="shared" si="330"/>
        <v>31.069091311765035</v>
      </c>
      <c r="T1543" s="39">
        <f t="shared" si="334"/>
        <v>-3.4893972974395338E-2</v>
      </c>
      <c r="U1543" s="39">
        <f t="shared" si="335"/>
        <v>3.1517825110099373E-2</v>
      </c>
      <c r="V1543" s="39">
        <f t="shared" si="336"/>
        <v>-6.6411798084494711E-2</v>
      </c>
      <c r="Y1543" s="37"/>
      <c r="Z1543" s="37"/>
    </row>
    <row r="1544" spans="1:26">
      <c r="A1544" s="1">
        <v>1998.12</v>
      </c>
      <c r="B1544" s="11">
        <v>1190.05</v>
      </c>
      <c r="C1544" s="4">
        <v>16.2</v>
      </c>
      <c r="D1544" s="11">
        <v>37.71</v>
      </c>
      <c r="E1544" s="11">
        <v>163.9</v>
      </c>
      <c r="F1544" s="4">
        <f t="shared" si="326"/>
        <v>1998.9583333332171</v>
      </c>
      <c r="G1544" s="22">
        <v>4.6500000000000004</v>
      </c>
      <c r="H1544" s="4">
        <f t="shared" si="323"/>
        <v>2212.3748322147653</v>
      </c>
      <c r="I1544" s="4">
        <f t="shared" si="324"/>
        <v>30.116778523489934</v>
      </c>
      <c r="J1544" s="33">
        <f t="shared" si="327"/>
        <v>928380.60259920242</v>
      </c>
      <c r="K1544" s="4">
        <f t="shared" si="328"/>
        <v>70.105167785234912</v>
      </c>
      <c r="L1544" s="33">
        <f t="shared" si="325"/>
        <v>29418.287066943347</v>
      </c>
      <c r="M1544" s="15">
        <f t="shared" si="331"/>
        <v>38.820274780098146</v>
      </c>
      <c r="N1544" s="6"/>
      <c r="O1544" s="7">
        <f t="shared" si="332"/>
        <v>42.927339874933125</v>
      </c>
      <c r="P1544" s="7"/>
      <c r="Q1544" s="46">
        <f t="shared" si="333"/>
        <v>1.0498406616905272E-2</v>
      </c>
      <c r="R1544" s="22">
        <f t="shared" si="329"/>
        <v>0.99834006113103491</v>
      </c>
      <c r="S1544" s="22">
        <f t="shared" si="330"/>
        <v>31.657070795725929</v>
      </c>
      <c r="T1544" s="39">
        <f t="shared" si="334"/>
        <v>-3.8166768158641728E-2</v>
      </c>
      <c r="U1544" s="39">
        <f t="shared" si="335"/>
        <v>4.0594708274683811E-2</v>
      </c>
      <c r="V1544" s="39">
        <f t="shared" si="336"/>
        <v>-7.8761476433325539E-2</v>
      </c>
      <c r="Y1544" s="37"/>
      <c r="Z1544" s="37"/>
    </row>
    <row r="1545" spans="1:26">
      <c r="A1545" s="1">
        <v>1999.01</v>
      </c>
      <c r="B1545" s="11">
        <v>1248.77</v>
      </c>
      <c r="C1545" s="4">
        <v>16.283333330000001</v>
      </c>
      <c r="D1545" s="11">
        <v>37.933333330000004</v>
      </c>
      <c r="E1545" s="11">
        <v>164.3</v>
      </c>
      <c r="F1545" s="4">
        <f t="shared" si="326"/>
        <v>1999.0416666665503</v>
      </c>
      <c r="G1545" s="22">
        <v>4.72</v>
      </c>
      <c r="H1545" s="4">
        <f t="shared" si="323"/>
        <v>2315.8869080949485</v>
      </c>
      <c r="I1545" s="4">
        <f t="shared" si="324"/>
        <v>30.198001616865497</v>
      </c>
      <c r="J1545" s="33">
        <f t="shared" si="327"/>
        <v>972873.45790569996</v>
      </c>
      <c r="K1545" s="4">
        <f t="shared" si="328"/>
        <v>70.348671123864889</v>
      </c>
      <c r="L1545" s="33">
        <f t="shared" si="325"/>
        <v>29552.546238816311</v>
      </c>
      <c r="M1545" s="15">
        <f t="shared" si="331"/>
        <v>40.576957677208107</v>
      </c>
      <c r="N1545" s="6"/>
      <c r="O1545" s="7">
        <f t="shared" si="332"/>
        <v>44.811053449635239</v>
      </c>
      <c r="P1545" s="7"/>
      <c r="Q1545" s="46">
        <f t="shared" si="333"/>
        <v>8.4223959044217415E-3</v>
      </c>
      <c r="R1545" s="22">
        <f t="shared" si="329"/>
        <v>0.98207602249948156</v>
      </c>
      <c r="S1545" s="22">
        <f t="shared" si="330"/>
        <v>31.527578543663534</v>
      </c>
      <c r="T1545" s="39">
        <f t="shared" si="334"/>
        <v>-4.4131510629577209E-2</v>
      </c>
      <c r="U1545" s="39">
        <f t="shared" si="335"/>
        <v>3.9864790661499283E-2</v>
      </c>
      <c r="V1545" s="39">
        <f t="shared" si="336"/>
        <v>-8.3996301291076492E-2</v>
      </c>
      <c r="Y1545" s="37"/>
      <c r="Z1545" s="37"/>
    </row>
    <row r="1546" spans="1:26">
      <c r="A1546" s="1">
        <v>1999.02</v>
      </c>
      <c r="B1546" s="11">
        <v>1246.58</v>
      </c>
      <c r="C1546" s="4">
        <v>16.366666670000001</v>
      </c>
      <c r="D1546" s="11">
        <v>38.15666667</v>
      </c>
      <c r="E1546" s="11">
        <v>164.5</v>
      </c>
      <c r="F1546" s="4">
        <f t="shared" si="326"/>
        <v>1999.1249999998836</v>
      </c>
      <c r="G1546" s="22">
        <v>5</v>
      </c>
      <c r="H1546" s="4">
        <f t="shared" ref="H1546:H1609" si="337">B1546*$E$1839/E1546</f>
        <v>2309.014747720365</v>
      </c>
      <c r="I1546" s="4">
        <f t="shared" ref="I1546:I1609" si="338">C1546*$E$1839/E1546</f>
        <v>30.315643369902745</v>
      </c>
      <c r="J1546" s="33">
        <f t="shared" si="327"/>
        <v>971047.82096319692</v>
      </c>
      <c r="K1546" s="4">
        <f t="shared" si="328"/>
        <v>70.676816622182386</v>
      </c>
      <c r="L1546" s="33">
        <f t="shared" ref="L1546:L1609" si="339">K1546*(J1546/H1546)</f>
        <v>29722.880220380997</v>
      </c>
      <c r="M1546" s="15">
        <f t="shared" si="331"/>
        <v>40.400159229259948</v>
      </c>
      <c r="N1546" s="6"/>
      <c r="O1546" s="7">
        <f t="shared" si="332"/>
        <v>44.55773453537833</v>
      </c>
      <c r="P1546" s="7"/>
      <c r="Q1546" s="46">
        <f t="shared" si="333"/>
        <v>5.4309156548103081E-3</v>
      </c>
      <c r="R1546" s="22">
        <f t="shared" si="329"/>
        <v>0.98639993308584573</v>
      </c>
      <c r="S1546" s="22">
        <f t="shared" si="330"/>
        <v>30.924834583912087</v>
      </c>
      <c r="T1546" s="39">
        <f t="shared" si="334"/>
        <v>-5.103631771270889E-2</v>
      </c>
      <c r="U1546" s="39">
        <f t="shared" si="335"/>
        <v>3.8396062874973103E-2</v>
      </c>
      <c r="V1546" s="39">
        <f t="shared" si="336"/>
        <v>-8.9432380587681992E-2</v>
      </c>
      <c r="Y1546" s="37"/>
      <c r="Z1546" s="37"/>
    </row>
    <row r="1547" spans="1:26">
      <c r="A1547" s="1">
        <v>1999.03</v>
      </c>
      <c r="B1547" s="11">
        <v>1281.6600000000001</v>
      </c>
      <c r="C1547" s="4">
        <v>16.45</v>
      </c>
      <c r="D1547" s="11">
        <v>38.380000000000003</v>
      </c>
      <c r="E1547" s="11">
        <v>165</v>
      </c>
      <c r="F1547" s="4">
        <f t="shared" ref="F1547:F1610" si="340">F1546+1/12</f>
        <v>1999.2083333332168</v>
      </c>
      <c r="G1547" s="22">
        <v>5.23</v>
      </c>
      <c r="H1547" s="4">
        <f t="shared" si="337"/>
        <v>2366.7988000000005</v>
      </c>
      <c r="I1547" s="4">
        <f t="shared" si="338"/>
        <v>30.37766666666667</v>
      </c>
      <c r="J1547" s="33">
        <f t="shared" ref="J1547:J1610" si="341">J1546*((H1547+(I1547/12))/H1546)</f>
        <v>996413.29716710839</v>
      </c>
      <c r="K1547" s="4">
        <f t="shared" ref="K1547:K1610" si="342">D1547*$E$1839/E1547</f>
        <v>70.875066666666683</v>
      </c>
      <c r="L1547" s="33">
        <f t="shared" si="339"/>
        <v>29838.133627696596</v>
      </c>
      <c r="M1547" s="15">
        <f t="shared" si="331"/>
        <v>41.356103632712994</v>
      </c>
      <c r="N1547" s="6"/>
      <c r="O1547" s="7">
        <f t="shared" si="332"/>
        <v>45.551555032015003</v>
      </c>
      <c r="P1547" s="7"/>
      <c r="Q1547" s="46">
        <f t="shared" si="333"/>
        <v>2.2799872986621512E-3</v>
      </c>
      <c r="R1547" s="22">
        <f t="shared" ref="R1547:R1610" si="343">((G1547/G1548+G1547/1200+((1+G1548/1200)^(-119))*(1-G1547/G1548)))</f>
        <v>1.0082294761276307</v>
      </c>
      <c r="S1547" s="22">
        <f t="shared" ref="S1547:S1610" si="344">S1546*R1546*E1546/E1547</f>
        <v>30.41181762861245</v>
      </c>
      <c r="T1547" s="39">
        <f t="shared" si="334"/>
        <v>-5.9238835834665715E-2</v>
      </c>
      <c r="U1547" s="39">
        <f t="shared" si="335"/>
        <v>4.0577916699655603E-2</v>
      </c>
      <c r="V1547" s="39">
        <f t="shared" si="336"/>
        <v>-9.9816752534321318E-2</v>
      </c>
      <c r="Y1547" s="37"/>
      <c r="Z1547" s="37"/>
    </row>
    <row r="1548" spans="1:26">
      <c r="A1548" s="1">
        <v>1999.04</v>
      </c>
      <c r="B1548" s="11">
        <v>1334.76</v>
      </c>
      <c r="C1548" s="4">
        <f>C1547*2/3+C1550/3</f>
        <v>16.45</v>
      </c>
      <c r="D1548" s="11">
        <v>39.26</v>
      </c>
      <c r="E1548" s="11">
        <v>166.2</v>
      </c>
      <c r="F1548" s="4">
        <f t="shared" si="340"/>
        <v>1999.2916666665501</v>
      </c>
      <c r="G1548" s="22">
        <v>5.18</v>
      </c>
      <c r="H1548" s="4">
        <f t="shared" si="337"/>
        <v>2447.0600000000004</v>
      </c>
      <c r="I1548" s="4">
        <f t="shared" si="338"/>
        <v>30.158333333333339</v>
      </c>
      <c r="J1548" s="33">
        <f t="shared" si="341"/>
        <v>1031261.0025527118</v>
      </c>
      <c r="K1548" s="4">
        <f t="shared" si="342"/>
        <v>71.976666666666674</v>
      </c>
      <c r="L1548" s="33">
        <f t="shared" si="339"/>
        <v>30333.023884608065</v>
      </c>
      <c r="M1548" s="15">
        <f t="shared" si="331"/>
        <v>42.704509516892159</v>
      </c>
      <c r="N1548" s="6"/>
      <c r="O1548" s="7">
        <f t="shared" si="332"/>
        <v>46.972581259880656</v>
      </c>
      <c r="P1548" s="7"/>
      <c r="Q1548" s="46">
        <f t="shared" si="333"/>
        <v>2.0913431991284731E-3</v>
      </c>
      <c r="R1548" s="22">
        <f t="shared" si="343"/>
        <v>0.97689662580156367</v>
      </c>
      <c r="S1548" s="22">
        <f t="shared" si="344"/>
        <v>30.440704017476065</v>
      </c>
      <c r="T1548" s="39">
        <f t="shared" si="334"/>
        <v>-5.1751402296686067E-2</v>
      </c>
      <c r="U1548" s="39">
        <f t="shared" si="335"/>
        <v>3.9478127632609272E-2</v>
      </c>
      <c r="V1548" s="39">
        <f t="shared" si="336"/>
        <v>-9.1229529929295339E-2</v>
      </c>
      <c r="Y1548" s="37"/>
      <c r="Z1548" s="37"/>
    </row>
    <row r="1549" spans="1:26">
      <c r="A1549" s="1">
        <v>1999.05</v>
      </c>
      <c r="B1549" s="11">
        <v>1332.07</v>
      </c>
      <c r="C1549" s="4">
        <f>C1547/3+C1550*2/3</f>
        <v>16.45</v>
      </c>
      <c r="D1549" s="11">
        <v>40.14</v>
      </c>
      <c r="E1549" s="11">
        <v>166.2</v>
      </c>
      <c r="F1549" s="4">
        <f t="shared" si="340"/>
        <v>1999.3749999998834</v>
      </c>
      <c r="G1549" s="22">
        <v>5.54</v>
      </c>
      <c r="H1549" s="4">
        <f t="shared" si="337"/>
        <v>2442.128333333334</v>
      </c>
      <c r="I1549" s="4">
        <f t="shared" si="338"/>
        <v>30.158333333333339</v>
      </c>
      <c r="J1549" s="33">
        <f t="shared" si="341"/>
        <v>1030241.7892565381</v>
      </c>
      <c r="K1549" s="4">
        <f t="shared" si="342"/>
        <v>73.590000000000018</v>
      </c>
      <c r="L1549" s="33">
        <f t="shared" si="339"/>
        <v>31044.844055310485</v>
      </c>
      <c r="M1549" s="15">
        <f t="shared" si="331"/>
        <v>42.556676709518044</v>
      </c>
      <c r="N1549" s="6"/>
      <c r="O1549" s="7">
        <f t="shared" si="332"/>
        <v>46.746674800852098</v>
      </c>
      <c r="P1549" s="7"/>
      <c r="Q1549" s="46">
        <f t="shared" si="333"/>
        <v>-2.0114592557857087E-3</v>
      </c>
      <c r="R1549" s="22">
        <f t="shared" si="343"/>
        <v>0.97763854915039472</v>
      </c>
      <c r="S1549" s="22">
        <f t="shared" si="344"/>
        <v>29.737421041696468</v>
      </c>
      <c r="T1549" s="39">
        <f t="shared" si="334"/>
        <v>-4.580368696818693E-2</v>
      </c>
      <c r="U1549" s="39">
        <f t="shared" si="335"/>
        <v>3.8657947073440502E-2</v>
      </c>
      <c r="V1549" s="39">
        <f t="shared" si="336"/>
        <v>-8.4461634041627431E-2</v>
      </c>
      <c r="Y1549" s="37"/>
      <c r="Z1549" s="37"/>
    </row>
    <row r="1550" spans="1:26">
      <c r="A1550" s="1">
        <v>1999.06</v>
      </c>
      <c r="B1550" s="11">
        <v>1322.55</v>
      </c>
      <c r="C1550" s="4">
        <v>16.45</v>
      </c>
      <c r="D1550" s="11">
        <v>41.02</v>
      </c>
      <c r="E1550" s="11">
        <v>166.2</v>
      </c>
      <c r="F1550" s="4">
        <f t="shared" si="340"/>
        <v>1999.4583333332166</v>
      </c>
      <c r="G1550" s="22">
        <v>5.9</v>
      </c>
      <c r="H1550" s="4">
        <f t="shared" si="337"/>
        <v>2424.6750000000006</v>
      </c>
      <c r="I1550" s="4">
        <f t="shared" si="338"/>
        <v>30.158333333333339</v>
      </c>
      <c r="J1550" s="33">
        <f t="shared" si="341"/>
        <v>1023939.1084307433</v>
      </c>
      <c r="K1550" s="4">
        <f t="shared" si="342"/>
        <v>75.203333333333362</v>
      </c>
      <c r="L1550" s="33">
        <f t="shared" si="339"/>
        <v>31758.33218239696</v>
      </c>
      <c r="M1550" s="15">
        <f t="shared" si="331"/>
        <v>42.180675911746931</v>
      </c>
      <c r="N1550" s="6"/>
      <c r="O1550" s="7">
        <f t="shared" si="332"/>
        <v>46.271432553211696</v>
      </c>
      <c r="P1550" s="7"/>
      <c r="Q1550" s="46">
        <f t="shared" si="333"/>
        <v>-5.651233674096777E-3</v>
      </c>
      <c r="R1550" s="22">
        <f t="shared" si="343"/>
        <v>1.0132009123986316</v>
      </c>
      <c r="S1550" s="22">
        <f t="shared" si="344"/>
        <v>29.072449162678552</v>
      </c>
      <c r="T1550" s="39">
        <f t="shared" si="334"/>
        <v>-4.3336952718496247E-2</v>
      </c>
      <c r="U1550" s="39">
        <f t="shared" si="335"/>
        <v>3.6648666554767173E-2</v>
      </c>
      <c r="V1550" s="39">
        <f t="shared" si="336"/>
        <v>-7.998561927326342E-2</v>
      </c>
      <c r="Y1550" s="37"/>
      <c r="Z1550" s="37"/>
    </row>
    <row r="1551" spans="1:26">
      <c r="A1551" s="1">
        <v>1999.07</v>
      </c>
      <c r="B1551" s="11">
        <v>1380.99</v>
      </c>
      <c r="C1551" s="4">
        <f>C1550*2/3+C1553/3</f>
        <v>16.513333333333335</v>
      </c>
      <c r="D1551" s="11">
        <v>42</v>
      </c>
      <c r="E1551" s="11">
        <v>166.7</v>
      </c>
      <c r="F1551" s="4">
        <f t="shared" si="340"/>
        <v>1999.5416666665499</v>
      </c>
      <c r="G1551" s="22">
        <v>5.79</v>
      </c>
      <c r="H1551" s="4">
        <f t="shared" si="337"/>
        <v>2524.2210737852433</v>
      </c>
      <c r="I1551" s="4">
        <f t="shared" si="338"/>
        <v>30.18363927214558</v>
      </c>
      <c r="J1551" s="33">
        <f t="shared" si="341"/>
        <v>1067039.579805217</v>
      </c>
      <c r="K1551" s="4">
        <f t="shared" si="342"/>
        <v>76.769046190761856</v>
      </c>
      <c r="L1551" s="33">
        <f t="shared" si="339"/>
        <v>32451.836980585747</v>
      </c>
      <c r="M1551" s="15">
        <f t="shared" si="331"/>
        <v>43.828035992805411</v>
      </c>
      <c r="N1551" s="6"/>
      <c r="O1551" s="7">
        <f t="shared" si="332"/>
        <v>48.011997893801663</v>
      </c>
      <c r="P1551" s="7"/>
      <c r="Q1551" s="46">
        <f t="shared" si="333"/>
        <v>-5.3816357714892779E-3</v>
      </c>
      <c r="R1551" s="22">
        <f t="shared" si="343"/>
        <v>0.99360431801886107</v>
      </c>
      <c r="S1551" s="22">
        <f t="shared" si="344"/>
        <v>29.367880991442046</v>
      </c>
      <c r="T1551" s="39">
        <f t="shared" si="334"/>
        <v>-4.5916336862991014E-2</v>
      </c>
      <c r="U1551" s="39">
        <f t="shared" si="335"/>
        <v>3.7456967290067089E-2</v>
      </c>
      <c r="V1551" s="39">
        <f t="shared" si="336"/>
        <v>-8.3373304153058103E-2</v>
      </c>
      <c r="Y1551" s="37"/>
      <c r="Z1551" s="37"/>
    </row>
    <row r="1552" spans="1:26">
      <c r="A1552" s="1">
        <v>1999.08</v>
      </c>
      <c r="B1552" s="11">
        <v>1327.49</v>
      </c>
      <c r="C1552" s="4">
        <f>C1550/3+C1553*2/3</f>
        <v>16.576666666666668</v>
      </c>
      <c r="D1552" s="11">
        <v>42.98</v>
      </c>
      <c r="E1552" s="11">
        <v>167.1</v>
      </c>
      <c r="F1552" s="4">
        <f t="shared" si="340"/>
        <v>1999.6249999998831</v>
      </c>
      <c r="G1552" s="22">
        <v>5.94</v>
      </c>
      <c r="H1552" s="4">
        <f t="shared" si="337"/>
        <v>2420.6235966487138</v>
      </c>
      <c r="I1552" s="4">
        <f t="shared" si="338"/>
        <v>30.226872132455622</v>
      </c>
      <c r="J1552" s="33">
        <f t="shared" si="341"/>
        <v>1024311.6122824197</v>
      </c>
      <c r="K1552" s="4">
        <f t="shared" si="342"/>
        <v>78.372268102932381</v>
      </c>
      <c r="L1552" s="33">
        <f t="shared" si="339"/>
        <v>33164.026166598916</v>
      </c>
      <c r="M1552" s="15">
        <f t="shared" si="331"/>
        <v>41.930712159940448</v>
      </c>
      <c r="N1552" s="6"/>
      <c r="O1552" s="7">
        <f t="shared" si="332"/>
        <v>45.873455189594409</v>
      </c>
      <c r="P1552" s="7"/>
      <c r="Q1552" s="46">
        <f t="shared" si="333"/>
        <v>-5.7678415593804613E-3</v>
      </c>
      <c r="R1552" s="22">
        <f t="shared" si="343"/>
        <v>1.0064474367630161</v>
      </c>
      <c r="S1552" s="22">
        <f t="shared" si="344"/>
        <v>29.110202847430358</v>
      </c>
      <c r="T1552" s="39">
        <f t="shared" si="334"/>
        <v>-3.4720920127680688E-2</v>
      </c>
      <c r="U1552" s="39">
        <f t="shared" si="335"/>
        <v>3.8187504413065954E-2</v>
      </c>
      <c r="V1552" s="39">
        <f t="shared" si="336"/>
        <v>-7.2908424540746641E-2</v>
      </c>
      <c r="Y1552" s="37"/>
      <c r="Z1552" s="37"/>
    </row>
    <row r="1553" spans="1:26">
      <c r="A1553" s="1">
        <v>1999.09</v>
      </c>
      <c r="B1553" s="11">
        <v>1318.17</v>
      </c>
      <c r="C1553" s="4">
        <v>16.64</v>
      </c>
      <c r="D1553" s="11">
        <v>43.96</v>
      </c>
      <c r="E1553" s="11">
        <v>167.9</v>
      </c>
      <c r="F1553" s="4">
        <f t="shared" si="340"/>
        <v>1999.7083333332164</v>
      </c>
      <c r="G1553" s="22">
        <v>5.92</v>
      </c>
      <c r="H1553" s="4">
        <f t="shared" si="337"/>
        <v>2392.1762894580111</v>
      </c>
      <c r="I1553" s="4">
        <f t="shared" si="338"/>
        <v>30.197784395473498</v>
      </c>
      <c r="J1553" s="33">
        <f t="shared" si="341"/>
        <v>1013338.7186190189</v>
      </c>
      <c r="K1553" s="4">
        <f t="shared" si="342"/>
        <v>79.777319833234088</v>
      </c>
      <c r="L1553" s="33">
        <f t="shared" si="339"/>
        <v>33794.100966106096</v>
      </c>
      <c r="M1553" s="15">
        <f t="shared" si="331"/>
        <v>41.32345133471501</v>
      </c>
      <c r="N1553" s="6"/>
      <c r="O1553" s="7">
        <f t="shared" si="332"/>
        <v>45.151839247065297</v>
      </c>
      <c r="P1553" s="7"/>
      <c r="Q1553" s="46">
        <f t="shared" si="333"/>
        <v>-5.0555837075532684E-3</v>
      </c>
      <c r="R1553" s="22">
        <f t="shared" si="343"/>
        <v>0.990828492437972</v>
      </c>
      <c r="S1553" s="22">
        <f t="shared" si="344"/>
        <v>29.158292188753521</v>
      </c>
      <c r="T1553" s="39">
        <f t="shared" si="334"/>
        <v>-3.0274958780496797E-2</v>
      </c>
      <c r="U1553" s="39">
        <f t="shared" si="335"/>
        <v>3.990330227619121E-2</v>
      </c>
      <c r="V1553" s="39">
        <f t="shared" si="336"/>
        <v>-7.0178261056688007E-2</v>
      </c>
      <c r="Y1553" s="37"/>
      <c r="Z1553" s="37"/>
    </row>
    <row r="1554" spans="1:26">
      <c r="A1554" s="1">
        <v>1999.1</v>
      </c>
      <c r="B1554" s="11">
        <v>1300.01</v>
      </c>
      <c r="C1554" s="4">
        <f>C1553*2/3+C1556/3</f>
        <v>16.656666666666666</v>
      </c>
      <c r="D1554" s="11">
        <f>(2*D1553+D1556)/3</f>
        <v>45.363333333333337</v>
      </c>
      <c r="E1554" s="11">
        <v>168.2</v>
      </c>
      <c r="F1554" s="4">
        <f t="shared" si="340"/>
        <v>1999.7916666665496</v>
      </c>
      <c r="G1554" s="22">
        <v>6.11</v>
      </c>
      <c r="H1554" s="4">
        <f t="shared" si="337"/>
        <v>2355.0121700356726</v>
      </c>
      <c r="I1554" s="4">
        <f t="shared" si="338"/>
        <v>30.174116131589386</v>
      </c>
      <c r="J1554" s="33">
        <f t="shared" si="341"/>
        <v>998660.95791464171</v>
      </c>
      <c r="K1554" s="4">
        <f t="shared" si="342"/>
        <v>82.177215616329789</v>
      </c>
      <c r="L1554" s="33">
        <f t="shared" si="339"/>
        <v>34847.878032375025</v>
      </c>
      <c r="M1554" s="15">
        <f t="shared" si="331"/>
        <v>40.552854399539868</v>
      </c>
      <c r="N1554" s="6"/>
      <c r="O1554" s="7">
        <f t="shared" si="332"/>
        <v>44.256041105624888</v>
      </c>
      <c r="P1554" s="7"/>
      <c r="Q1554" s="46">
        <f t="shared" si="333"/>
        <v>-6.8050214315522016E-3</v>
      </c>
      <c r="R1554" s="22">
        <f t="shared" si="343"/>
        <v>1.0110518898476173</v>
      </c>
      <c r="S1554" s="22">
        <f t="shared" si="344"/>
        <v>28.839337202700428</v>
      </c>
      <c r="T1554" s="39">
        <f t="shared" si="334"/>
        <v>-2.6647623354783989E-2</v>
      </c>
      <c r="U1554" s="39">
        <f t="shared" si="335"/>
        <v>4.1329379205632177E-2</v>
      </c>
      <c r="V1554" s="39">
        <f t="shared" si="336"/>
        <v>-6.7977002560416167E-2</v>
      </c>
      <c r="Y1554" s="37"/>
      <c r="Z1554" s="37"/>
    </row>
    <row r="1555" spans="1:26">
      <c r="A1555" s="1">
        <v>1999.11</v>
      </c>
      <c r="B1555" s="11">
        <v>1391</v>
      </c>
      <c r="C1555" s="4">
        <f>C1553/3+C1556*2/3</f>
        <v>16.673333333333332</v>
      </c>
      <c r="D1555" s="11">
        <f>(D1553+2*D1556)/3</f>
        <v>46.766666666666673</v>
      </c>
      <c r="E1555" s="11">
        <v>168.3</v>
      </c>
      <c r="F1555" s="4">
        <f t="shared" si="340"/>
        <v>1999.8749999998829</v>
      </c>
      <c r="G1555" s="22">
        <v>6.03</v>
      </c>
      <c r="H1555" s="4">
        <f t="shared" si="337"/>
        <v>2518.3464052287586</v>
      </c>
      <c r="I1555" s="4">
        <f t="shared" si="338"/>
        <v>30.186361655773421</v>
      </c>
      <c r="J1555" s="33">
        <f t="shared" si="341"/>
        <v>1068990.8218630448</v>
      </c>
      <c r="K1555" s="4">
        <f t="shared" si="342"/>
        <v>84.669063180827905</v>
      </c>
      <c r="L1555" s="33">
        <f t="shared" si="339"/>
        <v>35940.42950093103</v>
      </c>
      <c r="M1555" s="15">
        <f t="shared" si="331"/>
        <v>43.208290714613923</v>
      </c>
      <c r="N1555" s="6"/>
      <c r="O1555" s="7">
        <f t="shared" si="332"/>
        <v>47.094097588396934</v>
      </c>
      <c r="P1555" s="7"/>
      <c r="Q1555" s="46">
        <f t="shared" si="333"/>
        <v>-7.704917120284472E-3</v>
      </c>
      <c r="R1555" s="22">
        <f t="shared" si="343"/>
        <v>0.98660661022704421</v>
      </c>
      <c r="S1555" s="22">
        <f t="shared" si="344"/>
        <v>29.140741326446619</v>
      </c>
      <c r="T1555" s="39">
        <f t="shared" si="334"/>
        <v>-3.131563936853643E-2</v>
      </c>
      <c r="U1555" s="39">
        <f t="shared" si="335"/>
        <v>4.0379893697501723E-2</v>
      </c>
      <c r="V1555" s="39">
        <f t="shared" si="336"/>
        <v>-7.1695533066038153E-2</v>
      </c>
      <c r="Y1555" s="37"/>
      <c r="Z1555" s="37"/>
    </row>
    <row r="1556" spans="1:26">
      <c r="A1556" s="1">
        <v>1999.12</v>
      </c>
      <c r="B1556" s="11">
        <v>1428.68</v>
      </c>
      <c r="C1556" s="4">
        <v>16.690000000000001</v>
      </c>
      <c r="D1556" s="11">
        <v>48.17</v>
      </c>
      <c r="E1556" s="11">
        <v>168.3</v>
      </c>
      <c r="F1556" s="4">
        <f t="shared" si="340"/>
        <v>1999.9583333332162</v>
      </c>
      <c r="G1556" s="22">
        <v>6.28</v>
      </c>
      <c r="H1556" s="4">
        <f t="shared" si="337"/>
        <v>2586.5644444444447</v>
      </c>
      <c r="I1556" s="4">
        <f t="shared" si="338"/>
        <v>30.216535947712423</v>
      </c>
      <c r="J1556" s="33">
        <f t="shared" si="341"/>
        <v>1099016.9629384396</v>
      </c>
      <c r="K1556" s="4">
        <f t="shared" si="342"/>
        <v>87.209738562091516</v>
      </c>
      <c r="L1556" s="33">
        <f t="shared" si="339"/>
        <v>37054.936798124589</v>
      </c>
      <c r="M1556" s="15">
        <f t="shared" si="331"/>
        <v>44.197939761040558</v>
      </c>
      <c r="N1556" s="6"/>
      <c r="O1556" s="7">
        <f t="shared" si="332"/>
        <v>48.1109686829952</v>
      </c>
      <c r="P1556" s="7"/>
      <c r="Q1556" s="46">
        <f t="shared" si="333"/>
        <v>-1.0886526695300772E-2</v>
      </c>
      <c r="R1556" s="22">
        <f t="shared" si="343"/>
        <v>0.97770689842364</v>
      </c>
      <c r="S1556" s="22">
        <f t="shared" si="344"/>
        <v>28.750448019588639</v>
      </c>
      <c r="T1556" s="39">
        <f t="shared" si="334"/>
        <v>-3.1699264549284401E-2</v>
      </c>
      <c r="U1556" s="39">
        <f t="shared" si="335"/>
        <v>4.0604818376882568E-2</v>
      </c>
      <c r="V1556" s="39">
        <f t="shared" si="336"/>
        <v>-7.2304082926166968E-2</v>
      </c>
      <c r="Y1556" s="37"/>
      <c r="Z1556" s="37"/>
    </row>
    <row r="1557" spans="1:26">
      <c r="A1557" s="1">
        <v>2000.01</v>
      </c>
      <c r="B1557" s="11">
        <v>1425.59</v>
      </c>
      <c r="C1557" s="4">
        <f>C1556*2/3+C1559/3</f>
        <v>16.713333333333335</v>
      </c>
      <c r="D1557" s="11">
        <f>(2*D1556+D1559)/3</f>
        <v>49.096666666666671</v>
      </c>
      <c r="E1557" s="11">
        <v>168.8</v>
      </c>
      <c r="F1557" s="4">
        <f t="shared" si="340"/>
        <v>2000.0416666665494</v>
      </c>
      <c r="G1557" s="22">
        <v>6.66</v>
      </c>
      <c r="H1557" s="4">
        <f t="shared" si="337"/>
        <v>2573.3250770142181</v>
      </c>
      <c r="I1557" s="4">
        <f t="shared" si="338"/>
        <v>30.169150868878358</v>
      </c>
      <c r="J1557" s="33">
        <f t="shared" si="341"/>
        <v>1094459.8542366445</v>
      </c>
      <c r="K1557" s="4">
        <f t="shared" si="342"/>
        <v>88.624137045813598</v>
      </c>
      <c r="L1557" s="33">
        <f t="shared" si="339"/>
        <v>37692.696107229378</v>
      </c>
      <c r="M1557" s="15">
        <f t="shared" si="331"/>
        <v>43.772578146937995</v>
      </c>
      <c r="N1557" s="6"/>
      <c r="O1557" s="7">
        <f t="shared" si="332"/>
        <v>47.587687272921549</v>
      </c>
      <c r="P1557" s="7"/>
      <c r="Q1557" s="46">
        <f t="shared" si="333"/>
        <v>-1.5216742165251384E-2</v>
      </c>
      <c r="R1557" s="22">
        <f t="shared" si="343"/>
        <v>1.0157545650431981</v>
      </c>
      <c r="S1557" s="22">
        <f t="shared" si="344"/>
        <v>28.026248590901467</v>
      </c>
      <c r="T1557" s="39">
        <f t="shared" si="334"/>
        <v>-3.0322393887708299E-2</v>
      </c>
      <c r="U1557" s="39">
        <f t="shared" si="335"/>
        <v>4.200688755726012E-2</v>
      </c>
      <c r="V1557" s="39">
        <f t="shared" si="336"/>
        <v>-7.2329281444968418E-2</v>
      </c>
      <c r="Y1557" s="37"/>
      <c r="Z1557" s="37"/>
    </row>
    <row r="1558" spans="1:26">
      <c r="A1558" s="1">
        <v>2000.02</v>
      </c>
      <c r="B1558" s="11">
        <v>1388.87</v>
      </c>
      <c r="C1558" s="4">
        <f>C1556/3+C1559*2/3</f>
        <v>16.736666666666668</v>
      </c>
      <c r="D1558" s="11">
        <f>(D1556+2*D1559)/3</f>
        <v>50.023333333333333</v>
      </c>
      <c r="E1558" s="11">
        <v>169.8</v>
      </c>
      <c r="F1558" s="4">
        <f t="shared" si="340"/>
        <v>2000.1249999998827</v>
      </c>
      <c r="G1558" s="22">
        <v>6.52</v>
      </c>
      <c r="H1558" s="4">
        <f t="shared" si="337"/>
        <v>2492.2773203769138</v>
      </c>
      <c r="I1558" s="4">
        <f t="shared" si="338"/>
        <v>30.033347074990189</v>
      </c>
      <c r="J1558" s="33">
        <f t="shared" si="341"/>
        <v>1061053.9213336578</v>
      </c>
      <c r="K1558" s="4">
        <f t="shared" si="342"/>
        <v>89.765074597565771</v>
      </c>
      <c r="L1558" s="33">
        <f t="shared" si="339"/>
        <v>38216.28661538806</v>
      </c>
      <c r="M1558" s="15">
        <f t="shared" si="331"/>
        <v>42.185635887917307</v>
      </c>
      <c r="N1558" s="6"/>
      <c r="O1558" s="7">
        <f t="shared" si="332"/>
        <v>45.807695321871776</v>
      </c>
      <c r="P1558" s="7"/>
      <c r="Q1558" s="46">
        <f t="shared" si="333"/>
        <v>-1.2833071579527879E-2</v>
      </c>
      <c r="R1558" s="22">
        <f t="shared" si="343"/>
        <v>1.0246055812918504</v>
      </c>
      <c r="S1558" s="22">
        <f t="shared" si="344"/>
        <v>28.300135118343523</v>
      </c>
      <c r="T1558" s="39">
        <f t="shared" si="334"/>
        <v>-3.0194094269185845E-2</v>
      </c>
      <c r="U1558" s="39">
        <f t="shared" si="335"/>
        <v>4.1635084203392791E-2</v>
      </c>
      <c r="V1558" s="39">
        <f t="shared" si="336"/>
        <v>-7.1829178472578636E-2</v>
      </c>
      <c r="Y1558" s="37"/>
      <c r="Z1558" s="37"/>
    </row>
    <row r="1559" spans="1:26">
      <c r="A1559" s="1">
        <v>2000.03</v>
      </c>
      <c r="B1559" s="11">
        <v>1442.21</v>
      </c>
      <c r="C1559" s="16">
        <v>16.760000000000002</v>
      </c>
      <c r="D1559" s="11">
        <v>50.95</v>
      </c>
      <c r="E1559" s="11">
        <v>171.2</v>
      </c>
      <c r="F1559" s="4">
        <f t="shared" si="340"/>
        <v>2000.2083333332159</v>
      </c>
      <c r="G1559" s="22">
        <v>6.26</v>
      </c>
      <c r="H1559" s="4">
        <f t="shared" si="337"/>
        <v>2566.8305315420566</v>
      </c>
      <c r="I1559" s="4">
        <f t="shared" si="338"/>
        <v>29.829275700934588</v>
      </c>
      <c r="J1559" s="33">
        <f t="shared" si="341"/>
        <v>1093852.2441965325</v>
      </c>
      <c r="K1559" s="4">
        <f t="shared" si="342"/>
        <v>90.680286214953298</v>
      </c>
      <c r="L1559" s="33">
        <f t="shared" si="339"/>
        <v>38643.312584029605</v>
      </c>
      <c r="M1559" s="15">
        <f t="shared" si="331"/>
        <v>43.220748439965874</v>
      </c>
      <c r="N1559" s="6"/>
      <c r="O1559" s="7">
        <f t="shared" si="332"/>
        <v>46.876009335888149</v>
      </c>
      <c r="P1559" s="7"/>
      <c r="Q1559" s="46">
        <f t="shared" si="333"/>
        <v>-1.0517110844577907E-2</v>
      </c>
      <c r="R1559" s="22">
        <f t="shared" si="343"/>
        <v>1.025368573243759</v>
      </c>
      <c r="S1559" s="22">
        <f t="shared" si="344"/>
        <v>28.759355675396574</v>
      </c>
      <c r="T1559" s="39">
        <f t="shared" si="334"/>
        <v>-2.7943646299565028E-2</v>
      </c>
      <c r="U1559" s="39">
        <f t="shared" si="335"/>
        <v>3.9509100222647753E-2</v>
      </c>
      <c r="V1559" s="39">
        <f t="shared" si="336"/>
        <v>-6.7452746522212781E-2</v>
      </c>
      <c r="Y1559" s="37"/>
      <c r="Z1559" s="37"/>
    </row>
    <row r="1560" spans="1:26">
      <c r="A1560" s="1">
        <v>2000.04</v>
      </c>
      <c r="B1560" s="11">
        <v>1461.36</v>
      </c>
      <c r="C1560" s="4">
        <f>C1559*2/3+C1562/3</f>
        <v>16.740000000000002</v>
      </c>
      <c r="D1560" s="11">
        <f>(2*D1559+D1562)/3</f>
        <v>51.273333333333333</v>
      </c>
      <c r="E1560" s="11">
        <v>171.3</v>
      </c>
      <c r="F1560" s="4">
        <f t="shared" si="340"/>
        <v>2000.2916666665492</v>
      </c>
      <c r="G1560" s="22">
        <v>5.99</v>
      </c>
      <c r="H1560" s="4">
        <f t="shared" si="337"/>
        <v>2599.3951663747812</v>
      </c>
      <c r="I1560" s="4">
        <f t="shared" si="338"/>
        <v>29.776287215411568</v>
      </c>
      <c r="J1560" s="33">
        <f t="shared" si="341"/>
        <v>1108787.0584113174</v>
      </c>
      <c r="K1560" s="4">
        <f t="shared" si="342"/>
        <v>91.202479081533383</v>
      </c>
      <c r="L1560" s="33">
        <f t="shared" si="339"/>
        <v>38902.945503920746</v>
      </c>
      <c r="M1560" s="15">
        <f t="shared" si="331"/>
        <v>43.528574288507734</v>
      </c>
      <c r="N1560" s="6"/>
      <c r="O1560" s="7">
        <f t="shared" si="332"/>
        <v>47.155406855244706</v>
      </c>
      <c r="P1560" s="7"/>
      <c r="Q1560" s="46">
        <f t="shared" si="333"/>
        <v>-8.0804165599423008E-3</v>
      </c>
      <c r="R1560" s="22">
        <f t="shared" si="343"/>
        <v>0.97207430184040122</v>
      </c>
      <c r="S1560" s="22">
        <f t="shared" si="344"/>
        <v>29.471724703823998</v>
      </c>
      <c r="T1560" s="39">
        <f t="shared" si="334"/>
        <v>-2.5532618944741459E-2</v>
      </c>
      <c r="U1560" s="39">
        <f t="shared" si="335"/>
        <v>3.6084676941174454E-2</v>
      </c>
      <c r="V1560" s="39">
        <f t="shared" si="336"/>
        <v>-6.1617295885915913E-2</v>
      </c>
      <c r="Y1560" s="37"/>
      <c r="Z1560" s="37"/>
    </row>
    <row r="1561" spans="1:26">
      <c r="A1561" s="1">
        <v>2000.05</v>
      </c>
      <c r="B1561" s="11">
        <v>1418.48</v>
      </c>
      <c r="C1561" s="4">
        <f>C1559/3+C1562*2/3</f>
        <v>16.72</v>
      </c>
      <c r="D1561" s="11">
        <f>(D1559+2*D1562)/3</f>
        <v>51.596666666666671</v>
      </c>
      <c r="E1561" s="11">
        <v>171.5</v>
      </c>
      <c r="F1561" s="4">
        <f t="shared" si="340"/>
        <v>2000.3749999998824</v>
      </c>
      <c r="G1561" s="22">
        <v>6.44</v>
      </c>
      <c r="H1561" s="4">
        <f t="shared" si="337"/>
        <v>2520.1799183673475</v>
      </c>
      <c r="I1561" s="4">
        <f t="shared" si="338"/>
        <v>29.706029154518955</v>
      </c>
      <c r="J1561" s="33">
        <f t="shared" si="341"/>
        <v>1076053.275620912</v>
      </c>
      <c r="K1561" s="4">
        <f t="shared" si="342"/>
        <v>91.670579203109838</v>
      </c>
      <c r="L1561" s="33">
        <f t="shared" si="339"/>
        <v>39141.02573020909</v>
      </c>
      <c r="M1561" s="15">
        <f t="shared" si="331"/>
        <v>41.966050503324318</v>
      </c>
      <c r="N1561" s="6"/>
      <c r="O1561" s="7">
        <f t="shared" si="332"/>
        <v>45.413038105009917</v>
      </c>
      <c r="P1561" s="7"/>
      <c r="Q1561" s="46">
        <f t="shared" si="333"/>
        <v>-1.1844161384851969E-2</v>
      </c>
      <c r="R1561" s="22">
        <f t="shared" si="343"/>
        <v>1.0306182214763959</v>
      </c>
      <c r="S1561" s="22">
        <f t="shared" si="344"/>
        <v>28.615296645571608</v>
      </c>
      <c r="T1561" s="39">
        <f t="shared" si="334"/>
        <v>-2.8590545078801766E-2</v>
      </c>
      <c r="U1561" s="39">
        <f t="shared" si="335"/>
        <v>4.3079974604339544E-2</v>
      </c>
      <c r="V1561" s="39">
        <f t="shared" si="336"/>
        <v>-7.1670519683141309E-2</v>
      </c>
      <c r="Y1561" s="37"/>
      <c r="Z1561" s="37"/>
    </row>
    <row r="1562" spans="1:26">
      <c r="A1562" s="1">
        <v>2000.06</v>
      </c>
      <c r="B1562" s="11">
        <v>1461.96</v>
      </c>
      <c r="C1562" s="4">
        <v>16.7</v>
      </c>
      <c r="D1562" s="11">
        <v>51.92</v>
      </c>
      <c r="E1562" s="11">
        <v>172.4</v>
      </c>
      <c r="F1562" s="4">
        <f t="shared" si="340"/>
        <v>2000.4583333332157</v>
      </c>
      <c r="G1562" s="22">
        <v>6.1</v>
      </c>
      <c r="H1562" s="4">
        <f t="shared" si="337"/>
        <v>2583.870139211137</v>
      </c>
      <c r="I1562" s="4">
        <f t="shared" si="338"/>
        <v>29.515603248259865</v>
      </c>
      <c r="J1562" s="33">
        <f t="shared" si="341"/>
        <v>1104297.5954179394</v>
      </c>
      <c r="K1562" s="4">
        <f t="shared" si="342"/>
        <v>91.763480278422293</v>
      </c>
      <c r="L1562" s="33">
        <f t="shared" si="339"/>
        <v>39217.988969670456</v>
      </c>
      <c r="M1562" s="15">
        <f t="shared" si="331"/>
        <v>42.781971567071452</v>
      </c>
      <c r="N1562" s="6"/>
      <c r="O1562" s="7">
        <f t="shared" si="332"/>
        <v>46.24558748583614</v>
      </c>
      <c r="P1562" s="7"/>
      <c r="Q1562" s="46">
        <f t="shared" si="333"/>
        <v>-8.9160247760850971E-3</v>
      </c>
      <c r="R1562" s="22">
        <f t="shared" si="343"/>
        <v>1.008805131658411</v>
      </c>
      <c r="S1562" s="22">
        <f t="shared" si="344"/>
        <v>29.337488470435968</v>
      </c>
      <c r="T1562" s="39">
        <f t="shared" si="334"/>
        <v>-3.4498868432314422E-2</v>
      </c>
      <c r="U1562" s="39">
        <f t="shared" si="335"/>
        <v>4.280322546387505E-2</v>
      </c>
      <c r="V1562" s="39">
        <f t="shared" si="336"/>
        <v>-7.7302093896189472E-2</v>
      </c>
      <c r="Y1562" s="37"/>
      <c r="Z1562" s="37"/>
    </row>
    <row r="1563" spans="1:26">
      <c r="A1563" s="1">
        <v>2000.07</v>
      </c>
      <c r="B1563" s="11">
        <v>1473</v>
      </c>
      <c r="C1563" s="4">
        <f>C1562*2/3+C1565/3</f>
        <v>16.583333333333332</v>
      </c>
      <c r="D1563" s="11">
        <f>(2*D1562+D1565)/3</f>
        <v>52.513333333333343</v>
      </c>
      <c r="E1563" s="11">
        <v>172.8</v>
      </c>
      <c r="F1563" s="4">
        <f t="shared" si="340"/>
        <v>2000.541666666549</v>
      </c>
      <c r="G1563" s="22">
        <v>6.05</v>
      </c>
      <c r="H1563" s="4">
        <f t="shared" si="337"/>
        <v>2597.3559027777783</v>
      </c>
      <c r="I1563" s="4">
        <f t="shared" si="338"/>
        <v>29.241560570987652</v>
      </c>
      <c r="J1563" s="33">
        <f t="shared" si="341"/>
        <v>1111102.5987980443</v>
      </c>
      <c r="K1563" s="4">
        <f t="shared" si="342"/>
        <v>92.59729552469139</v>
      </c>
      <c r="L1563" s="33">
        <f t="shared" si="339"/>
        <v>39611.473956696973</v>
      </c>
      <c r="M1563" s="15">
        <f t="shared" si="331"/>
        <v>42.758093618269591</v>
      </c>
      <c r="N1563" s="6"/>
      <c r="O1563" s="7">
        <f t="shared" si="332"/>
        <v>46.170728131840356</v>
      </c>
      <c r="P1563" s="7"/>
      <c r="Q1563" s="46">
        <f t="shared" si="333"/>
        <v>-8.5597583707810489E-3</v>
      </c>
      <c r="R1563" s="22">
        <f t="shared" si="343"/>
        <v>1.0215803230975278</v>
      </c>
      <c r="S1563" s="22">
        <f t="shared" si="344"/>
        <v>29.52730010200327</v>
      </c>
      <c r="T1563" s="39">
        <f t="shared" si="334"/>
        <v>-3.5265021397115293E-2</v>
      </c>
      <c r="U1563" s="39">
        <f t="shared" si="335"/>
        <v>4.4065954567946708E-2</v>
      </c>
      <c r="V1563" s="39">
        <f t="shared" si="336"/>
        <v>-7.9330975965062001E-2</v>
      </c>
      <c r="Y1563" s="37"/>
      <c r="Z1563" s="37"/>
    </row>
    <row r="1564" spans="1:26">
      <c r="A1564" s="1">
        <v>2000.08</v>
      </c>
      <c r="B1564" s="11">
        <v>1485.46</v>
      </c>
      <c r="C1564" s="4">
        <f>C1562/3+C1565*2/3</f>
        <v>16.466666666666669</v>
      </c>
      <c r="D1564" s="11">
        <f>(D1562+2*D1565)/3</f>
        <v>53.106666666666662</v>
      </c>
      <c r="E1564" s="11">
        <v>172.8</v>
      </c>
      <c r="F1564" s="4">
        <f t="shared" si="340"/>
        <v>2000.6249999998822</v>
      </c>
      <c r="G1564" s="22">
        <v>5.83</v>
      </c>
      <c r="H1564" s="4">
        <f t="shared" si="337"/>
        <v>2619.3267476851856</v>
      </c>
      <c r="I1564" s="4">
        <f t="shared" si="338"/>
        <v>29.035841049382721</v>
      </c>
      <c r="J1564" s="33">
        <f t="shared" si="341"/>
        <v>1121536.419611529</v>
      </c>
      <c r="K1564" s="4">
        <f t="shared" si="342"/>
        <v>93.643526234567901</v>
      </c>
      <c r="L1564" s="33">
        <f t="shared" si="339"/>
        <v>40096.038123433987</v>
      </c>
      <c r="M1564" s="15">
        <f t="shared" si="331"/>
        <v>42.869565494419504</v>
      </c>
      <c r="N1564" s="6"/>
      <c r="O1564" s="7">
        <f t="shared" si="332"/>
        <v>46.242113523646928</v>
      </c>
      <c r="P1564" s="7"/>
      <c r="Q1564" s="46">
        <f t="shared" si="333"/>
        <v>-7.3623325775988638E-3</v>
      </c>
      <c r="R1564" s="22">
        <f t="shared" si="343"/>
        <v>1.0071166550043771</v>
      </c>
      <c r="S1564" s="22">
        <f t="shared" si="344"/>
        <v>30.164508778402165</v>
      </c>
      <c r="T1564" s="39">
        <f t="shared" si="334"/>
        <v>-3.5469471616875969E-2</v>
      </c>
      <c r="U1564" s="39">
        <f t="shared" si="335"/>
        <v>4.472352262242163E-2</v>
      </c>
      <c r="V1564" s="39">
        <f t="shared" si="336"/>
        <v>-8.0192994239297599E-2</v>
      </c>
      <c r="Y1564" s="37"/>
      <c r="Z1564" s="37"/>
    </row>
    <row r="1565" spans="1:26">
      <c r="A1565" s="1">
        <v>2000.09</v>
      </c>
      <c r="B1565" s="11">
        <v>1468.05</v>
      </c>
      <c r="C1565" s="4">
        <v>16.350000000000001</v>
      </c>
      <c r="D1565" s="11">
        <v>53.7</v>
      </c>
      <c r="E1565" s="11">
        <v>173.7</v>
      </c>
      <c r="F1565" s="4">
        <f t="shared" si="340"/>
        <v>2000.7083333332155</v>
      </c>
      <c r="G1565" s="22">
        <v>5.8</v>
      </c>
      <c r="H1565" s="4">
        <f t="shared" si="337"/>
        <v>2575.2149395509505</v>
      </c>
      <c r="I1565" s="4">
        <f t="shared" si="338"/>
        <v>28.680742659758213</v>
      </c>
      <c r="J1565" s="33">
        <f t="shared" si="341"/>
        <v>1103672.1123249545</v>
      </c>
      <c r="K1565" s="4">
        <f t="shared" si="342"/>
        <v>94.199136442141651</v>
      </c>
      <c r="L1565" s="33">
        <f t="shared" si="339"/>
        <v>40371.371841456392</v>
      </c>
      <c r="M1565" s="15">
        <f t="shared" si="331"/>
        <v>41.898007924884752</v>
      </c>
      <c r="N1565" s="6"/>
      <c r="O1565" s="7">
        <f t="shared" si="332"/>
        <v>45.14750150162299</v>
      </c>
      <c r="P1565" s="7"/>
      <c r="Q1565" s="46">
        <f t="shared" si="333"/>
        <v>-6.8429212984665831E-3</v>
      </c>
      <c r="R1565" s="22">
        <f t="shared" si="343"/>
        <v>1.0093622130195519</v>
      </c>
      <c r="S1565" s="22">
        <f t="shared" si="344"/>
        <v>30.221774107279153</v>
      </c>
      <c r="T1565" s="39">
        <f t="shared" si="334"/>
        <v>-3.0766711712898798E-2</v>
      </c>
      <c r="U1565" s="39">
        <f t="shared" si="335"/>
        <v>4.5152595927564709E-2</v>
      </c>
      <c r="V1565" s="39">
        <f t="shared" si="336"/>
        <v>-7.5919307640463507E-2</v>
      </c>
      <c r="Y1565" s="37"/>
      <c r="Z1565" s="37"/>
    </row>
    <row r="1566" spans="1:26">
      <c r="A1566" s="1">
        <v>2000.1</v>
      </c>
      <c r="B1566" s="11">
        <v>1390.14</v>
      </c>
      <c r="C1566" s="4">
        <f>C1565*2/3+C1568/3</f>
        <v>16.323333333333334</v>
      </c>
      <c r="D1566" s="11">
        <f>(2*D1565+D1568)/3</f>
        <v>52.466666666666669</v>
      </c>
      <c r="E1566" s="11">
        <v>174</v>
      </c>
      <c r="F1566" s="4">
        <f t="shared" si="340"/>
        <v>2000.7916666665487</v>
      </c>
      <c r="G1566" s="22">
        <v>5.74</v>
      </c>
      <c r="H1566" s="4">
        <f t="shared" si="337"/>
        <v>2434.342862068966</v>
      </c>
      <c r="I1566" s="4">
        <f t="shared" si="338"/>
        <v>28.584595785440619</v>
      </c>
      <c r="J1566" s="33">
        <f t="shared" si="341"/>
        <v>1044318.7825476506</v>
      </c>
      <c r="K1566" s="4">
        <f t="shared" si="342"/>
        <v>91.876973180076646</v>
      </c>
      <c r="L1566" s="33">
        <f t="shared" si="339"/>
        <v>39414.681584348873</v>
      </c>
      <c r="M1566" s="15">
        <f t="shared" si="331"/>
        <v>39.369699044201376</v>
      </c>
      <c r="N1566" s="6"/>
      <c r="O1566" s="7">
        <f t="shared" si="332"/>
        <v>42.382640229890015</v>
      </c>
      <c r="P1566" s="7"/>
      <c r="Q1566" s="46">
        <f t="shared" si="333"/>
        <v>-5.1502496321646739E-3</v>
      </c>
      <c r="R1566" s="22">
        <f t="shared" si="343"/>
        <v>1.0062943229539354</v>
      </c>
      <c r="S1566" s="22">
        <f t="shared" si="344"/>
        <v>30.452122454999756</v>
      </c>
      <c r="T1566" s="39">
        <f t="shared" si="334"/>
        <v>-2.1143194194269466E-2</v>
      </c>
      <c r="U1566" s="39">
        <f t="shared" si="335"/>
        <v>4.5459424163707851E-2</v>
      </c>
      <c r="V1566" s="39">
        <f t="shared" si="336"/>
        <v>-6.6602618357977317E-2</v>
      </c>
      <c r="Y1566" s="37"/>
      <c r="Z1566" s="37"/>
    </row>
    <row r="1567" spans="1:26">
      <c r="A1567" s="1">
        <v>2000.11</v>
      </c>
      <c r="B1567" s="11">
        <v>1378.04</v>
      </c>
      <c r="C1567" s="4">
        <f>C1565/3+C1568*2/3</f>
        <v>16.296666666666667</v>
      </c>
      <c r="D1567" s="11">
        <f>(D1565+2*D1568)/3</f>
        <v>51.233333333333327</v>
      </c>
      <c r="E1567" s="11">
        <v>174.1</v>
      </c>
      <c r="F1567" s="4">
        <f t="shared" si="340"/>
        <v>2000.874999999882</v>
      </c>
      <c r="G1567" s="22">
        <v>5.72</v>
      </c>
      <c r="H1567" s="4">
        <f t="shared" si="337"/>
        <v>2411.7678805284322</v>
      </c>
      <c r="I1567" s="4">
        <f t="shared" si="338"/>
        <v>28.521506796860049</v>
      </c>
      <c r="J1567" s="33">
        <f t="shared" si="341"/>
        <v>1035653.8780282813</v>
      </c>
      <c r="K1567" s="4">
        <f t="shared" si="342"/>
        <v>89.665690216350768</v>
      </c>
      <c r="L1567" s="33">
        <f t="shared" si="339"/>
        <v>38503.962403836085</v>
      </c>
      <c r="M1567" s="15">
        <f t="shared" si="331"/>
        <v>38.782142456784776</v>
      </c>
      <c r="N1567" s="6"/>
      <c r="O1567" s="7">
        <f t="shared" si="332"/>
        <v>41.713360280388031</v>
      </c>
      <c r="P1567" s="7"/>
      <c r="Q1567" s="46">
        <f t="shared" si="333"/>
        <v>-4.7369133566431999E-3</v>
      </c>
      <c r="R1567" s="22">
        <f t="shared" si="343"/>
        <v>1.0418281855632676</v>
      </c>
      <c r="S1567" s="22">
        <f t="shared" si="344"/>
        <v>30.626196685901153</v>
      </c>
      <c r="T1567" s="39">
        <f t="shared" si="334"/>
        <v>-1.7954377618989881E-2</v>
      </c>
      <c r="U1567" s="39">
        <f t="shared" si="335"/>
        <v>4.3035104829429294E-2</v>
      </c>
      <c r="V1567" s="39">
        <f t="shared" si="336"/>
        <v>-6.0989482448419174E-2</v>
      </c>
      <c r="Y1567" s="37"/>
      <c r="Z1567" s="37"/>
    </row>
    <row r="1568" spans="1:26">
      <c r="A1568" s="1">
        <v>2000.12</v>
      </c>
      <c r="B1568" s="11">
        <v>1330.93</v>
      </c>
      <c r="C1568" s="16">
        <v>16.27</v>
      </c>
      <c r="D1568" s="11">
        <v>50</v>
      </c>
      <c r="E1568" s="11">
        <v>174</v>
      </c>
      <c r="F1568" s="4">
        <f t="shared" si="340"/>
        <v>2000.9583333332153</v>
      </c>
      <c r="G1568" s="22">
        <v>5.24</v>
      </c>
      <c r="H1568" s="4">
        <f t="shared" si="337"/>
        <v>2330.6573045977016</v>
      </c>
      <c r="I1568" s="4">
        <f t="shared" si="338"/>
        <v>28.491201149425294</v>
      </c>
      <c r="J1568" s="33">
        <f t="shared" si="341"/>
        <v>1001843.1765133848</v>
      </c>
      <c r="K1568" s="4">
        <f t="shared" si="342"/>
        <v>87.55747126436782</v>
      </c>
      <c r="L1568" s="33">
        <f t="shared" si="339"/>
        <v>37636.959739181802</v>
      </c>
      <c r="M1568" s="15">
        <f t="shared" si="331"/>
        <v>37.274238004497207</v>
      </c>
      <c r="N1568" s="6"/>
      <c r="O1568" s="7">
        <f t="shared" si="332"/>
        <v>40.059879473596062</v>
      </c>
      <c r="P1568" s="7"/>
      <c r="Q1568" s="46">
        <f t="shared" si="333"/>
        <v>1.0472183525711276E-3</v>
      </c>
      <c r="R1568" s="22">
        <f t="shared" si="343"/>
        <v>1.010566145799292</v>
      </c>
      <c r="S1568" s="22">
        <f t="shared" si="344"/>
        <v>31.925572415311777</v>
      </c>
      <c r="T1568" s="39">
        <f t="shared" si="334"/>
        <v>-1.125891000713608E-2</v>
      </c>
      <c r="U1568" s="39">
        <f t="shared" si="335"/>
        <v>3.4031954457221625E-2</v>
      </c>
      <c r="V1568" s="39">
        <f t="shared" si="336"/>
        <v>-4.5290864464357705E-2</v>
      </c>
      <c r="Y1568" s="37"/>
      <c r="Z1568" s="37"/>
    </row>
    <row r="1569" spans="1:26">
      <c r="A1569" s="1">
        <v>2001.01</v>
      </c>
      <c r="B1569" s="11">
        <v>1335.63</v>
      </c>
      <c r="C1569" s="4">
        <f>C1568*2/3+C1571/3</f>
        <v>16.169999999999998</v>
      </c>
      <c r="D1569" s="11">
        <f>(2*D1568+D1571)/3</f>
        <v>48.48</v>
      </c>
      <c r="E1569" s="11">
        <v>175.1</v>
      </c>
      <c r="F1569" s="4">
        <f t="shared" si="340"/>
        <v>2001.0416666665485</v>
      </c>
      <c r="G1569" s="22">
        <v>5.16</v>
      </c>
      <c r="H1569" s="4">
        <f t="shared" si="337"/>
        <v>2324.1945231296409</v>
      </c>
      <c r="I1569" s="4">
        <f t="shared" si="338"/>
        <v>28.13820102798401</v>
      </c>
      <c r="J1569" s="33">
        <f t="shared" si="341"/>
        <v>1000073.0658031295</v>
      </c>
      <c r="K1569" s="4">
        <f t="shared" si="342"/>
        <v>84.362398629354672</v>
      </c>
      <c r="L1569" s="33">
        <f t="shared" si="339"/>
        <v>36300.12969919492</v>
      </c>
      <c r="M1569" s="15">
        <f t="shared" si="331"/>
        <v>36.97886799702983</v>
      </c>
      <c r="N1569" s="6"/>
      <c r="O1569" s="7">
        <f t="shared" si="332"/>
        <v>39.712809789447149</v>
      </c>
      <c r="P1569" s="7"/>
      <c r="Q1569" s="46">
        <f t="shared" si="333"/>
        <v>2.0964838742171636E-3</v>
      </c>
      <c r="R1569" s="22">
        <f t="shared" si="343"/>
        <v>1.0089623559485503</v>
      </c>
      <c r="S1569" s="22">
        <f t="shared" si="344"/>
        <v>32.060223096875731</v>
      </c>
      <c r="T1569" s="39">
        <f t="shared" si="334"/>
        <v>-8.1823413419264135E-3</v>
      </c>
      <c r="U1569" s="39">
        <f t="shared" si="335"/>
        <v>3.2518510247690147E-2</v>
      </c>
      <c r="V1569" s="39">
        <f t="shared" si="336"/>
        <v>-4.070085158961656E-2</v>
      </c>
      <c r="Y1569" s="37"/>
      <c r="Z1569" s="37"/>
    </row>
    <row r="1570" spans="1:26">
      <c r="A1570" s="1">
        <v>2001.02</v>
      </c>
      <c r="B1570" s="11">
        <v>1305.75</v>
      </c>
      <c r="C1570" s="4">
        <f>C1568/3+C1571*2/3</f>
        <v>16.07</v>
      </c>
      <c r="D1570" s="11">
        <f>(D1568+2*D1571)/3</f>
        <v>46.96</v>
      </c>
      <c r="E1570" s="11">
        <v>175.8</v>
      </c>
      <c r="F1570" s="4">
        <f t="shared" si="340"/>
        <v>2001.1249999998818</v>
      </c>
      <c r="G1570" s="22">
        <v>5.0999999999999996</v>
      </c>
      <c r="H1570" s="4">
        <f t="shared" si="337"/>
        <v>2263.1514505119458</v>
      </c>
      <c r="I1570" s="4">
        <f t="shared" si="338"/>
        <v>27.85283845278726</v>
      </c>
      <c r="J1570" s="33">
        <f t="shared" si="341"/>
        <v>974805.69135039044</v>
      </c>
      <c r="K1570" s="4">
        <f t="shared" si="342"/>
        <v>81.391990898748588</v>
      </c>
      <c r="L1570" s="33">
        <f t="shared" si="339"/>
        <v>35057.917109564871</v>
      </c>
      <c r="M1570" s="15">
        <f t="shared" si="331"/>
        <v>35.834662651431294</v>
      </c>
      <c r="N1570" s="6"/>
      <c r="O1570" s="7">
        <f t="shared" si="332"/>
        <v>38.458570743648067</v>
      </c>
      <c r="P1570" s="7"/>
      <c r="Q1570" s="46">
        <f t="shared" si="333"/>
        <v>3.817158867903292E-3</v>
      </c>
      <c r="R1570" s="22">
        <f t="shared" si="343"/>
        <v>1.0207257495686799</v>
      </c>
      <c r="S1570" s="22">
        <f t="shared" si="344"/>
        <v>32.21875680166827</v>
      </c>
      <c r="T1570" s="39">
        <f t="shared" si="334"/>
        <v>-3.040562320055451E-3</v>
      </c>
      <c r="U1570" s="39">
        <f t="shared" si="335"/>
        <v>3.0151305495649705E-2</v>
      </c>
      <c r="V1570" s="39">
        <f t="shared" si="336"/>
        <v>-3.3191867815705156E-2</v>
      </c>
      <c r="Y1570" s="37"/>
      <c r="Z1570" s="37"/>
    </row>
    <row r="1571" spans="1:26">
      <c r="A1571" s="1">
        <v>2001.03</v>
      </c>
      <c r="B1571" s="11">
        <v>1185.8499999999999</v>
      </c>
      <c r="C1571" s="4">
        <v>15.97</v>
      </c>
      <c r="D1571" s="11">
        <v>45.44</v>
      </c>
      <c r="E1571" s="11">
        <v>176.2</v>
      </c>
      <c r="F1571" s="4">
        <f t="shared" si="340"/>
        <v>2001.208333333215</v>
      </c>
      <c r="G1571" s="22">
        <v>4.8899999999999997</v>
      </c>
      <c r="H1571" s="4">
        <f t="shared" si="337"/>
        <v>2050.672502837685</v>
      </c>
      <c r="I1571" s="4">
        <f t="shared" si="338"/>
        <v>27.616679909194104</v>
      </c>
      <c r="J1571" s="33">
        <f t="shared" si="341"/>
        <v>884276.05429228512</v>
      </c>
      <c r="K1571" s="4">
        <f t="shared" si="342"/>
        <v>78.578706015891044</v>
      </c>
      <c r="L1571" s="33">
        <f t="shared" si="339"/>
        <v>33884.137038446206</v>
      </c>
      <c r="M1571" s="15">
        <f t="shared" si="331"/>
        <v>32.325837236178764</v>
      </c>
      <c r="N1571" s="6"/>
      <c r="O1571" s="7">
        <f t="shared" si="332"/>
        <v>34.675224630315938</v>
      </c>
      <c r="P1571" s="7"/>
      <c r="Q1571" s="46">
        <f t="shared" si="333"/>
        <v>9.0273687409000332E-3</v>
      </c>
      <c r="R1571" s="22">
        <f t="shared" si="343"/>
        <v>0.98468394676896842</v>
      </c>
      <c r="S1571" s="22">
        <f t="shared" si="344"/>
        <v>32.811857445494709</v>
      </c>
      <c r="T1571" s="39">
        <f t="shared" si="334"/>
        <v>4.6247634573561847E-3</v>
      </c>
      <c r="U1571" s="39">
        <f t="shared" si="335"/>
        <v>2.9037043477599056E-2</v>
      </c>
      <c r="V1571" s="39">
        <f t="shared" si="336"/>
        <v>-2.4412280020242871E-2</v>
      </c>
      <c r="Y1571" s="37"/>
      <c r="Z1571" s="37"/>
    </row>
    <row r="1572" spans="1:26">
      <c r="A1572" s="1">
        <v>2001.04</v>
      </c>
      <c r="B1572" s="11">
        <v>1189.8399999999999</v>
      </c>
      <c r="C1572" s="4">
        <f>C1571*2/3+C1574/3</f>
        <v>15.876666666666665</v>
      </c>
      <c r="D1572" s="11">
        <f>(2*D1571+D1574)/3</f>
        <v>42.556666666666665</v>
      </c>
      <c r="E1572" s="11">
        <v>176.9</v>
      </c>
      <c r="F1572" s="4">
        <f t="shared" si="340"/>
        <v>2001.2916666665483</v>
      </c>
      <c r="G1572" s="22">
        <v>5.14</v>
      </c>
      <c r="H1572" s="4">
        <f t="shared" si="337"/>
        <v>2049.4304578858114</v>
      </c>
      <c r="I1572" s="4">
        <f t="shared" si="338"/>
        <v>27.346638402110418</v>
      </c>
      <c r="J1572" s="33">
        <f t="shared" si="341"/>
        <v>884723.15356409282</v>
      </c>
      <c r="K1572" s="4">
        <f t="shared" si="342"/>
        <v>73.301392500471081</v>
      </c>
      <c r="L1572" s="33">
        <f t="shared" si="339"/>
        <v>31643.639765438416</v>
      </c>
      <c r="M1572" s="15">
        <f t="shared" si="331"/>
        <v>32.173901168360693</v>
      </c>
      <c r="N1572" s="6"/>
      <c r="O1572" s="7">
        <f t="shared" si="332"/>
        <v>34.496099624617528</v>
      </c>
      <c r="P1572" s="7"/>
      <c r="Q1572" s="46">
        <f t="shared" si="333"/>
        <v>6.9286425381250294E-3</v>
      </c>
      <c r="R1572" s="22">
        <f t="shared" si="343"/>
        <v>0.98511167417526413</v>
      </c>
      <c r="S1572" s="22">
        <f t="shared" si="344"/>
        <v>32.18146012968986</v>
      </c>
      <c r="T1572" s="39">
        <f t="shared" si="334"/>
        <v>6.1390162450449814E-3</v>
      </c>
      <c r="U1572" s="39">
        <f t="shared" si="335"/>
        <v>3.0234437620741295E-2</v>
      </c>
      <c r="V1572" s="39">
        <f t="shared" si="336"/>
        <v>-2.4095421375696313E-2</v>
      </c>
      <c r="Y1572" s="37"/>
      <c r="Z1572" s="37"/>
    </row>
    <row r="1573" spans="1:26">
      <c r="A1573" s="1">
        <v>2001.05</v>
      </c>
      <c r="B1573" s="11">
        <v>1270.3699999999999</v>
      </c>
      <c r="C1573" s="4">
        <f>C1571/3+C1574*2/3</f>
        <v>15.783333333333331</v>
      </c>
      <c r="D1573" s="11">
        <f>(D1571+2*D1574)/3</f>
        <v>39.673333333333332</v>
      </c>
      <c r="E1573" s="11">
        <v>177.7</v>
      </c>
      <c r="F1573" s="4">
        <f t="shared" si="340"/>
        <v>2001.3749999998815</v>
      </c>
      <c r="G1573" s="22">
        <v>5.39</v>
      </c>
      <c r="H1573" s="4">
        <f t="shared" si="337"/>
        <v>2178.2877827799662</v>
      </c>
      <c r="I1573" s="4">
        <f t="shared" si="338"/>
        <v>27.063487150628401</v>
      </c>
      <c r="J1573" s="33">
        <f t="shared" si="341"/>
        <v>941323.44766143372</v>
      </c>
      <c r="K1573" s="4">
        <f t="shared" si="342"/>
        <v>68.027375726880521</v>
      </c>
      <c r="L1573" s="33">
        <f t="shared" si="339"/>
        <v>29397.292846615255</v>
      </c>
      <c r="M1573" s="15">
        <f t="shared" si="331"/>
        <v>34.074643217140036</v>
      </c>
      <c r="N1573" s="6"/>
      <c r="O1573" s="7">
        <f t="shared" si="332"/>
        <v>36.517428561211958</v>
      </c>
      <c r="P1573" s="7"/>
      <c r="Q1573" s="46">
        <f t="shared" si="333"/>
        <v>2.8549355130883386E-3</v>
      </c>
      <c r="R1573" s="22">
        <f t="shared" si="343"/>
        <v>1.0129694813165779</v>
      </c>
      <c r="S1573" s="22">
        <f t="shared" si="344"/>
        <v>31.559609130183045</v>
      </c>
      <c r="T1573" s="39">
        <f t="shared" si="334"/>
        <v>1.0869349603415124E-4</v>
      </c>
      <c r="U1573" s="39">
        <f t="shared" si="335"/>
        <v>3.456839659122668E-2</v>
      </c>
      <c r="V1573" s="39">
        <f t="shared" si="336"/>
        <v>-3.4459703095192529E-2</v>
      </c>
      <c r="Y1573" s="37"/>
      <c r="Z1573" s="37"/>
    </row>
    <row r="1574" spans="1:26">
      <c r="A1574" s="1">
        <v>2001.06</v>
      </c>
      <c r="B1574" s="11">
        <v>1238.71</v>
      </c>
      <c r="C1574" s="4">
        <v>15.69</v>
      </c>
      <c r="D1574" s="11">
        <v>36.79</v>
      </c>
      <c r="E1574" s="11">
        <v>178</v>
      </c>
      <c r="F1574" s="4">
        <f t="shared" si="340"/>
        <v>2001.4583333332148</v>
      </c>
      <c r="G1574" s="22">
        <v>5.28</v>
      </c>
      <c r="H1574" s="4">
        <f t="shared" si="337"/>
        <v>2120.4209943820229</v>
      </c>
      <c r="I1574" s="4">
        <f t="shared" si="338"/>
        <v>26.858106741573035</v>
      </c>
      <c r="J1574" s="33">
        <f t="shared" si="341"/>
        <v>917284.14576684416</v>
      </c>
      <c r="K1574" s="4">
        <f t="shared" si="342"/>
        <v>62.977039325842711</v>
      </c>
      <c r="L1574" s="33">
        <f t="shared" si="339"/>
        <v>27243.570910674975</v>
      </c>
      <c r="M1574" s="15">
        <f t="shared" si="331"/>
        <v>33.068534411112772</v>
      </c>
      <c r="N1574" s="6"/>
      <c r="O1574" s="7">
        <f t="shared" si="332"/>
        <v>35.426859322674495</v>
      </c>
      <c r="P1574" s="7"/>
      <c r="Q1574" s="46">
        <f t="shared" si="333"/>
        <v>4.7185158539475337E-3</v>
      </c>
      <c r="R1574" s="22">
        <f t="shared" si="343"/>
        <v>1.00748845990805</v>
      </c>
      <c r="S1574" s="22">
        <f t="shared" si="344"/>
        <v>31.915040687406314</v>
      </c>
      <c r="T1574" s="39">
        <f t="shared" si="334"/>
        <v>-9.2617412017781398E-4</v>
      </c>
      <c r="U1574" s="39">
        <f t="shared" si="335"/>
        <v>3.5285994928146991E-2</v>
      </c>
      <c r="V1574" s="39">
        <f t="shared" si="336"/>
        <v>-3.6212169048324805E-2</v>
      </c>
      <c r="Y1574" s="37"/>
      <c r="Z1574" s="37"/>
    </row>
    <row r="1575" spans="1:26">
      <c r="A1575" s="1">
        <v>2001.07</v>
      </c>
      <c r="B1575" s="11">
        <v>1204.45</v>
      </c>
      <c r="C1575" s="4">
        <f>C1574*2/3+C1577/3</f>
        <v>15.706666666666667</v>
      </c>
      <c r="D1575" s="11">
        <f>(2*D1574+D1577)/3</f>
        <v>33.963333333333331</v>
      </c>
      <c r="E1575" s="11">
        <v>177.5</v>
      </c>
      <c r="F1575" s="4">
        <f t="shared" si="340"/>
        <v>2001.5416666665481</v>
      </c>
      <c r="G1575" s="22">
        <v>5.24</v>
      </c>
      <c r="H1575" s="4">
        <f t="shared" si="337"/>
        <v>2067.5826197183105</v>
      </c>
      <c r="I1575" s="4">
        <f t="shared" si="338"/>
        <v>26.962373708920193</v>
      </c>
      <c r="J1575" s="33">
        <f t="shared" si="341"/>
        <v>895398.49648833822</v>
      </c>
      <c r="K1575" s="4">
        <f t="shared" si="342"/>
        <v>58.302127699530523</v>
      </c>
      <c r="L1575" s="33">
        <f t="shared" si="339"/>
        <v>25248.634316409083</v>
      </c>
      <c r="M1575" s="15">
        <f t="shared" si="331"/>
        <v>32.16303868744437</v>
      </c>
      <c r="N1575" s="6"/>
      <c r="O1575" s="7">
        <f t="shared" si="332"/>
        <v>34.448593957650353</v>
      </c>
      <c r="P1575" s="7"/>
      <c r="Q1575" s="46">
        <f t="shared" si="333"/>
        <v>5.5300455517572032E-3</v>
      </c>
      <c r="R1575" s="22">
        <f t="shared" si="343"/>
        <v>1.0254723068263334</v>
      </c>
      <c r="S1575" s="22">
        <f t="shared" si="344"/>
        <v>32.244609937071992</v>
      </c>
      <c r="T1575" s="39">
        <f t="shared" si="334"/>
        <v>4.4659785179836931E-3</v>
      </c>
      <c r="U1575" s="39">
        <f t="shared" si="335"/>
        <v>3.4389590017319671E-2</v>
      </c>
      <c r="V1575" s="39">
        <f t="shared" si="336"/>
        <v>-2.9923611499335978E-2</v>
      </c>
      <c r="Y1575" s="37"/>
      <c r="Z1575" s="37"/>
    </row>
    <row r="1576" spans="1:26">
      <c r="A1576" s="1">
        <v>2001.08</v>
      </c>
      <c r="B1576" s="11">
        <v>1178.5</v>
      </c>
      <c r="C1576" s="4">
        <f>C1574/3+C1577*2/3</f>
        <v>15.723333333333333</v>
      </c>
      <c r="D1576" s="11">
        <f>(D1574+2*D1577)/3</f>
        <v>31.136666666666667</v>
      </c>
      <c r="E1576" s="11">
        <v>177.5</v>
      </c>
      <c r="F1576" s="4">
        <f t="shared" si="340"/>
        <v>2001.6249999998813</v>
      </c>
      <c r="G1576" s="22">
        <v>4.97</v>
      </c>
      <c r="H1576" s="4">
        <f t="shared" si="337"/>
        <v>2023.0363380281694</v>
      </c>
      <c r="I1576" s="4">
        <f t="shared" si="338"/>
        <v>26.99098403755869</v>
      </c>
      <c r="J1576" s="33">
        <f t="shared" si="341"/>
        <v>877081.11491860251</v>
      </c>
      <c r="K1576" s="4">
        <f t="shared" si="342"/>
        <v>53.44981596244132</v>
      </c>
      <c r="L1576" s="33">
        <f t="shared" si="339"/>
        <v>23173.001539965113</v>
      </c>
      <c r="M1576" s="15">
        <f t="shared" si="331"/>
        <v>31.404318760780161</v>
      </c>
      <c r="N1576" s="6"/>
      <c r="O1576" s="7">
        <f t="shared" si="332"/>
        <v>33.63139016318307</v>
      </c>
      <c r="P1576" s="7"/>
      <c r="Q1576" s="46">
        <f t="shared" si="333"/>
        <v>8.6801283126884329E-3</v>
      </c>
      <c r="R1576" s="22">
        <f t="shared" si="343"/>
        <v>1.0231098784795749</v>
      </c>
      <c r="S1576" s="22">
        <f t="shared" si="344"/>
        <v>33.065954534884526</v>
      </c>
      <c r="T1576" s="39">
        <f t="shared" si="334"/>
        <v>-4.721467214606867E-3</v>
      </c>
      <c r="U1576" s="39">
        <f t="shared" si="335"/>
        <v>3.7976183851412326E-2</v>
      </c>
      <c r="V1576" s="39">
        <f t="shared" si="336"/>
        <v>-4.2697651066019193E-2</v>
      </c>
      <c r="Y1576" s="37"/>
      <c r="Z1576" s="37"/>
    </row>
    <row r="1577" spans="1:26">
      <c r="A1577" s="1">
        <v>2001.09</v>
      </c>
      <c r="B1577" s="11">
        <v>1044.6400000000001</v>
      </c>
      <c r="C1577" s="4">
        <v>15.74</v>
      </c>
      <c r="D1577" s="11">
        <v>28.31</v>
      </c>
      <c r="E1577" s="11">
        <v>178.3</v>
      </c>
      <c r="F1577" s="4">
        <f t="shared" si="340"/>
        <v>2001.7083333332146</v>
      </c>
      <c r="G1577" s="22">
        <v>4.7300000000000004</v>
      </c>
      <c r="H1577" s="4">
        <f t="shared" si="337"/>
        <v>1785.203634324173</v>
      </c>
      <c r="I1577" s="4">
        <f t="shared" si="338"/>
        <v>26.898362310712287</v>
      </c>
      <c r="J1577" s="33">
        <f t="shared" si="341"/>
        <v>774941.29407396284</v>
      </c>
      <c r="K1577" s="4">
        <f t="shared" si="342"/>
        <v>48.379455973079082</v>
      </c>
      <c r="L1577" s="33">
        <f t="shared" si="339"/>
        <v>21001.098976904854</v>
      </c>
      <c r="M1577" s="15">
        <f t="shared" si="331"/>
        <v>27.667392586862505</v>
      </c>
      <c r="N1577" s="6"/>
      <c r="O1577" s="7">
        <f t="shared" si="332"/>
        <v>29.631910124299583</v>
      </c>
      <c r="P1577" s="7"/>
      <c r="Q1577" s="46">
        <f t="shared" si="333"/>
        <v>1.5392721950809526E-2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c r="A1578" s="1">
        <v>2001.1</v>
      </c>
      <c r="B1578" s="11">
        <v>1076.5899999999999</v>
      </c>
      <c r="C1578" s="4">
        <f>C1577*2/3+C1580/3</f>
        <v>15.740000000000002</v>
      </c>
      <c r="D1578" s="11">
        <f>(2*D1577+D1580)/3</f>
        <v>27.103333333333335</v>
      </c>
      <c r="E1578" s="11">
        <v>177.7</v>
      </c>
      <c r="F1578" s="4">
        <f t="shared" si="340"/>
        <v>2001.7916666665478</v>
      </c>
      <c r="G1578" s="22">
        <v>4.57</v>
      </c>
      <c r="H1578" s="4">
        <f t="shared" si="337"/>
        <v>1846.0156049521668</v>
      </c>
      <c r="I1578" s="4">
        <f t="shared" si="338"/>
        <v>26.989184018007887</v>
      </c>
      <c r="J1578" s="33">
        <f t="shared" si="341"/>
        <v>802315.55306966277</v>
      </c>
      <c r="K1578" s="4">
        <f t="shared" si="342"/>
        <v>46.4737516413431</v>
      </c>
      <c r="L1578" s="33">
        <f t="shared" si="339"/>
        <v>20198.428253434235</v>
      </c>
      <c r="M1578" s="15">
        <f t="shared" si="331"/>
        <v>28.577373113360114</v>
      </c>
      <c r="N1578" s="6"/>
      <c r="O1578" s="7">
        <f t="shared" si="332"/>
        <v>30.610210495719613</v>
      </c>
      <c r="P1578" s="7"/>
      <c r="Q1578" s="46">
        <f t="shared" si="333"/>
        <v>1.5346369150707008E-2</v>
      </c>
      <c r="R1578" s="22">
        <f t="shared" si="343"/>
        <v>0.99746228642444223</v>
      </c>
      <c r="S1578" s="22">
        <f t="shared" si="344"/>
        <v>34.35570120979331</v>
      </c>
      <c r="T1578" s="39">
        <f t="shared" si="334"/>
        <v>6.4392071284102848E-3</v>
      </c>
      <c r="U1578" s="39">
        <f t="shared" si="335"/>
        <v>3.5790086566631629E-2</v>
      </c>
      <c r="V1578" s="39">
        <f t="shared" si="336"/>
        <v>-2.9350879438221344E-2</v>
      </c>
      <c r="Y1578" s="37"/>
      <c r="Z1578" s="37"/>
    </row>
    <row r="1579" spans="1:26">
      <c r="A1579" s="1">
        <v>2001.11</v>
      </c>
      <c r="B1579" s="11">
        <v>1129.68</v>
      </c>
      <c r="C1579" s="4">
        <f>C1577/3+C1580*2/3</f>
        <v>15.740000000000002</v>
      </c>
      <c r="D1579" s="11">
        <f>(D1577+2*D1580)/3</f>
        <v>25.896666666666665</v>
      </c>
      <c r="E1579" s="11">
        <v>177.4</v>
      </c>
      <c r="F1579" s="4">
        <f t="shared" si="340"/>
        <v>2001.8749999998811</v>
      </c>
      <c r="G1579" s="22">
        <v>4.6500000000000004</v>
      </c>
      <c r="H1579" s="4">
        <f t="shared" si="337"/>
        <v>1940.3241037204061</v>
      </c>
      <c r="I1579" s="4">
        <f t="shared" si="338"/>
        <v>27.034825253664042</v>
      </c>
      <c r="J1579" s="33">
        <f t="shared" si="341"/>
        <v>844283.08223818149</v>
      </c>
      <c r="K1579" s="4">
        <f t="shared" si="342"/>
        <v>44.479787673806847</v>
      </c>
      <c r="L1579" s="33">
        <f t="shared" si="339"/>
        <v>19354.257447266576</v>
      </c>
      <c r="M1579" s="15">
        <f t="shared" si="331"/>
        <v>30.005103811056827</v>
      </c>
      <c r="N1579" s="6"/>
      <c r="O1579" s="7">
        <f t="shared" si="332"/>
        <v>32.14309653485234</v>
      </c>
      <c r="P1579" s="7"/>
      <c r="Q1579" s="46">
        <f t="shared" si="333"/>
        <v>1.2409781134990847E-2</v>
      </c>
      <c r="R1579" s="22">
        <f t="shared" si="343"/>
        <v>0.96966877558180731</v>
      </c>
      <c r="S1579" s="22">
        <f t="shared" si="344"/>
        <v>34.326467548102443</v>
      </c>
      <c r="T1579" s="39">
        <f t="shared" si="334"/>
        <v>3.1638813101839691E-3</v>
      </c>
      <c r="U1579" s="39">
        <f t="shared" si="335"/>
        <v>3.7444765406320579E-2</v>
      </c>
      <c r="V1579" s="39">
        <f t="shared" si="336"/>
        <v>-3.428088409613661E-2</v>
      </c>
      <c r="Y1579" s="37"/>
      <c r="Z1579" s="37"/>
    </row>
    <row r="1580" spans="1:26">
      <c r="A1580" s="1">
        <v>2001.12</v>
      </c>
      <c r="B1580" s="11">
        <v>1144.93</v>
      </c>
      <c r="C1580" s="4">
        <v>15.74</v>
      </c>
      <c r="D1580" s="11">
        <v>24.69</v>
      </c>
      <c r="E1580" s="11">
        <v>176.7</v>
      </c>
      <c r="F1580" s="4">
        <f t="shared" si="340"/>
        <v>2001.9583333332143</v>
      </c>
      <c r="G1580" s="22">
        <v>5.09</v>
      </c>
      <c r="H1580" s="4">
        <f t="shared" si="337"/>
        <v>1974.3077023203175</v>
      </c>
      <c r="I1580" s="4">
        <f t="shared" si="338"/>
        <v>27.141924165251847</v>
      </c>
      <c r="J1580" s="33">
        <f t="shared" si="341"/>
        <v>860054.36477571167</v>
      </c>
      <c r="K1580" s="4">
        <f t="shared" si="342"/>
        <v>42.575229202037363</v>
      </c>
      <c r="L1580" s="33">
        <f t="shared" si="339"/>
        <v>18546.760296535438</v>
      </c>
      <c r="M1580" s="15">
        <f t="shared" si="331"/>
        <v>30.499953255020465</v>
      </c>
      <c r="N1580" s="6"/>
      <c r="O1580" s="7">
        <f t="shared" si="332"/>
        <v>32.677962674930079</v>
      </c>
      <c r="P1580" s="7"/>
      <c r="Q1580" s="46">
        <f t="shared" si="333"/>
        <v>6.9892836391996088E-3</v>
      </c>
      <c r="R1580" s="22">
        <f t="shared" si="343"/>
        <v>1.008137626359966</v>
      </c>
      <c r="S1580" s="22">
        <f t="shared" si="344"/>
        <v>33.417164043949072</v>
      </c>
      <c r="T1580" s="39">
        <f t="shared" si="334"/>
        <v>3.1054556620515594E-3</v>
      </c>
      <c r="U1580" s="39">
        <f t="shared" si="335"/>
        <v>4.0944894595170922E-2</v>
      </c>
      <c r="V1580" s="39">
        <f t="shared" si="336"/>
        <v>-3.7839438933119363E-2</v>
      </c>
      <c r="Y1580" s="37"/>
      <c r="Z1580" s="37"/>
    </row>
    <row r="1581" spans="1:26">
      <c r="A1581" s="1">
        <v>2002.01</v>
      </c>
      <c r="B1581" s="11">
        <v>1140.21</v>
      </c>
      <c r="C1581" s="4">
        <f>C1580*2/3+C1583/3</f>
        <v>15.736666666666668</v>
      </c>
      <c r="D1581" s="11">
        <f>(2*D1580+D1583)/3</f>
        <v>24.693333333333332</v>
      </c>
      <c r="E1581" s="11">
        <v>177.1</v>
      </c>
      <c r="F1581" s="4">
        <f t="shared" si="340"/>
        <v>2002.0416666665476</v>
      </c>
      <c r="G1581" s="22">
        <v>5.04</v>
      </c>
      <c r="H1581" s="4">
        <f t="shared" si="337"/>
        <v>1961.7277639751558</v>
      </c>
      <c r="I1581" s="4">
        <f t="shared" si="338"/>
        <v>27.074886128364398</v>
      </c>
      <c r="J1581" s="33">
        <f t="shared" si="341"/>
        <v>855557.12183190824</v>
      </c>
      <c r="K1581" s="4">
        <f t="shared" si="342"/>
        <v>42.48480331262941</v>
      </c>
      <c r="L1581" s="33">
        <f t="shared" si="339"/>
        <v>18528.654541797201</v>
      </c>
      <c r="M1581" s="15">
        <f t="shared" si="331"/>
        <v>30.277204433096003</v>
      </c>
      <c r="N1581" s="6"/>
      <c r="O1581" s="7">
        <f t="shared" si="332"/>
        <v>32.445677897691262</v>
      </c>
      <c r="P1581" s="7"/>
      <c r="Q1581" s="46">
        <f t="shared" si="333"/>
        <v>7.813726902738842E-3</v>
      </c>
      <c r="R1581" s="22">
        <f t="shared" si="343"/>
        <v>1.0143899309217241</v>
      </c>
      <c r="S1581" s="22">
        <f t="shared" si="344"/>
        <v>33.61300986765773</v>
      </c>
      <c r="T1581" s="39">
        <f t="shared" si="334"/>
        <v>7.8905068108026111E-3</v>
      </c>
      <c r="U1581" s="39">
        <f t="shared" si="335"/>
        <v>4.0145010048437957E-2</v>
      </c>
      <c r="V1581" s="39">
        <f t="shared" si="336"/>
        <v>-3.2254503237635346E-2</v>
      </c>
      <c r="Y1581" s="37"/>
      <c r="Z1581" s="37"/>
    </row>
    <row r="1582" spans="1:26">
      <c r="A1582" s="1">
        <v>2002.02</v>
      </c>
      <c r="B1582" s="11">
        <v>1100.67</v>
      </c>
      <c r="C1582" s="4">
        <f>C1580/3+C1583*2/3</f>
        <v>15.733333333333334</v>
      </c>
      <c r="D1582" s="11">
        <f>(D1580+2*D1583)/3</f>
        <v>24.696666666666669</v>
      </c>
      <c r="E1582" s="11">
        <v>177.8</v>
      </c>
      <c r="F1582" s="4">
        <f t="shared" si="340"/>
        <v>2002.1249999998809</v>
      </c>
      <c r="G1582" s="22">
        <v>4.91</v>
      </c>
      <c r="H1582" s="4">
        <f t="shared" si="337"/>
        <v>1886.2438076490444</v>
      </c>
      <c r="I1582" s="4">
        <f t="shared" si="338"/>
        <v>26.962579677540312</v>
      </c>
      <c r="J1582" s="33">
        <f t="shared" si="341"/>
        <v>823616.65487178077</v>
      </c>
      <c r="K1582" s="4">
        <f t="shared" si="342"/>
        <v>42.323252718410203</v>
      </c>
      <c r="L1582" s="33">
        <f t="shared" si="339"/>
        <v>18480.185692790215</v>
      </c>
      <c r="M1582" s="15">
        <f t="shared" si="331"/>
        <v>29.085704152008436</v>
      </c>
      <c r="N1582" s="6"/>
      <c r="O1582" s="7">
        <f t="shared" si="332"/>
        <v>31.176385637974683</v>
      </c>
      <c r="P1582" s="7"/>
      <c r="Q1582" s="46">
        <f t="shared" si="333"/>
        <v>1.0500638782444588E-2</v>
      </c>
      <c r="R1582" s="22">
        <f t="shared" si="343"/>
        <v>0.97557538102605568</v>
      </c>
      <c r="S1582" s="22">
        <f t="shared" si="344"/>
        <v>33.962459786237453</v>
      </c>
      <c r="T1582" s="39">
        <f t="shared" si="334"/>
        <v>1.5422889034006459E-2</v>
      </c>
      <c r="U1582" s="39">
        <f t="shared" si="335"/>
        <v>3.8783770458147959E-2</v>
      </c>
      <c r="V1582" s="39">
        <f t="shared" si="336"/>
        <v>-2.33608814241415E-2</v>
      </c>
      <c r="Y1582" s="37"/>
      <c r="Z1582" s="37"/>
    </row>
    <row r="1583" spans="1:26">
      <c r="A1583" s="1">
        <v>2002.03</v>
      </c>
      <c r="B1583" s="11">
        <v>1153.79</v>
      </c>
      <c r="C1583" s="4">
        <v>15.73</v>
      </c>
      <c r="D1583" s="11">
        <v>24.7</v>
      </c>
      <c r="E1583" s="11">
        <v>178.8</v>
      </c>
      <c r="F1583" s="4">
        <f t="shared" si="340"/>
        <v>2002.2083333332141</v>
      </c>
      <c r="G1583" s="22">
        <v>5.28</v>
      </c>
      <c r="H1583" s="4">
        <f t="shared" si="337"/>
        <v>1966.2181935123042</v>
      </c>
      <c r="I1583" s="4">
        <f t="shared" si="338"/>
        <v>26.806101789709174</v>
      </c>
      <c r="J1583" s="33">
        <f t="shared" si="341"/>
        <v>859512.36740342935</v>
      </c>
      <c r="K1583" s="4">
        <f t="shared" si="342"/>
        <v>42.092225950783003</v>
      </c>
      <c r="L1583" s="33">
        <f t="shared" si="339"/>
        <v>18400.190220806828</v>
      </c>
      <c r="M1583" s="15">
        <f t="shared" si="331"/>
        <v>30.292130640918689</v>
      </c>
      <c r="N1583" s="6"/>
      <c r="O1583" s="7">
        <f t="shared" si="332"/>
        <v>32.475809252847981</v>
      </c>
      <c r="P1583" s="7"/>
      <c r="Q1583" s="46">
        <f t="shared" si="333"/>
        <v>5.4898769415986232E-3</v>
      </c>
      <c r="R1583" s="22">
        <f t="shared" si="343"/>
        <v>1.0098121952753996</v>
      </c>
      <c r="S1583" s="22">
        <f t="shared" si="344"/>
        <v>32.947632377824029</v>
      </c>
      <c r="T1583" s="39">
        <f t="shared" si="334"/>
        <v>1.3213994035881971E-2</v>
      </c>
      <c r="U1583" s="39">
        <f t="shared" si="335"/>
        <v>3.9453964822458554E-2</v>
      </c>
      <c r="V1583" s="39">
        <f t="shared" si="336"/>
        <v>-2.6239970786576583E-2</v>
      </c>
      <c r="Y1583" s="37"/>
      <c r="Z1583" s="37"/>
    </row>
    <row r="1584" spans="1:26">
      <c r="A1584" s="1">
        <v>2002.04</v>
      </c>
      <c r="B1584" s="11">
        <v>1111.93</v>
      </c>
      <c r="C1584" s="4">
        <f>C1583*2/3+C1586/3</f>
        <v>15.833333333333332</v>
      </c>
      <c r="D1584" s="11">
        <f>(2*D1583+D1586)/3</f>
        <v>25.38</v>
      </c>
      <c r="E1584" s="11">
        <v>179.8</v>
      </c>
      <c r="F1584" s="4">
        <f t="shared" si="340"/>
        <v>2002.2916666665474</v>
      </c>
      <c r="G1584" s="22">
        <v>5.21</v>
      </c>
      <c r="H1584" s="4">
        <f t="shared" si="337"/>
        <v>1884.3441101223584</v>
      </c>
      <c r="I1584" s="4">
        <f t="shared" si="338"/>
        <v>26.832128290693362</v>
      </c>
      <c r="J1584" s="33">
        <f t="shared" si="341"/>
        <v>824699.39057976508</v>
      </c>
      <c r="K1584" s="4">
        <f t="shared" si="342"/>
        <v>43.010489432703004</v>
      </c>
      <c r="L1584" s="33">
        <f t="shared" si="339"/>
        <v>18823.910257763022</v>
      </c>
      <c r="M1584" s="15">
        <f t="shared" si="331"/>
        <v>29.005883253118689</v>
      </c>
      <c r="N1584" s="6"/>
      <c r="O1584" s="7">
        <f t="shared" si="332"/>
        <v>31.104690399704136</v>
      </c>
      <c r="P1584" s="7"/>
      <c r="Q1584" s="46">
        <f t="shared" si="333"/>
        <v>8.0785808107927126E-3</v>
      </c>
      <c r="R1584" s="22">
        <f t="shared" si="343"/>
        <v>1.0082163411245575</v>
      </c>
      <c r="S1584" s="22">
        <f t="shared" si="344"/>
        <v>33.085876926180333</v>
      </c>
      <c r="T1584" s="39">
        <f t="shared" si="334"/>
        <v>1.7068177540057627E-2</v>
      </c>
      <c r="U1584" s="39">
        <f t="shared" si="335"/>
        <v>4.000361897021687E-2</v>
      </c>
      <c r="V1584" s="39">
        <f t="shared" si="336"/>
        <v>-2.2935441430159242E-2</v>
      </c>
      <c r="Y1584" s="37"/>
      <c r="Z1584" s="37"/>
    </row>
    <row r="1585" spans="1:26">
      <c r="A1585" s="1">
        <v>2002.05</v>
      </c>
      <c r="B1585" s="11">
        <v>1079.25</v>
      </c>
      <c r="C1585" s="4">
        <f>C1583/3+C1586*2/3</f>
        <v>15.936666666666667</v>
      </c>
      <c r="D1585" s="11">
        <f>(D1583+2*D1586)/3</f>
        <v>26.06</v>
      </c>
      <c r="E1585" s="11">
        <v>179.8</v>
      </c>
      <c r="F1585" s="4">
        <f t="shared" si="340"/>
        <v>2002.3749999998806</v>
      </c>
      <c r="G1585" s="22">
        <v>5.16</v>
      </c>
      <c r="H1585" s="4">
        <f t="shared" si="337"/>
        <v>1828.9625973303671</v>
      </c>
      <c r="I1585" s="4">
        <f t="shared" si="338"/>
        <v>27.007243233222102</v>
      </c>
      <c r="J1585" s="33">
        <f t="shared" si="341"/>
        <v>801446.19165822864</v>
      </c>
      <c r="K1585" s="4">
        <f t="shared" si="342"/>
        <v>44.162858731924359</v>
      </c>
      <c r="L1585" s="33">
        <f t="shared" si="339"/>
        <v>19352.038688546156</v>
      </c>
      <c r="M1585" s="15">
        <f t="shared" si="331"/>
        <v>28.128107508688348</v>
      </c>
      <c r="N1585" s="6"/>
      <c r="O1585" s="7">
        <f t="shared" si="332"/>
        <v>30.171984137541507</v>
      </c>
      <c r="P1585" s="7"/>
      <c r="Q1585" s="46">
        <f t="shared" si="333"/>
        <v>9.5075054739182513E-3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c r="A1586" s="1">
        <v>2002.06</v>
      </c>
      <c r="B1586" s="11">
        <v>1014.02</v>
      </c>
      <c r="C1586" s="4">
        <v>16.04</v>
      </c>
      <c r="D1586" s="11">
        <v>26.74</v>
      </c>
      <c r="E1586" s="11">
        <v>179.9</v>
      </c>
      <c r="F1586" s="4">
        <f t="shared" si="340"/>
        <v>2002.4583333332139</v>
      </c>
      <c r="G1586" s="22">
        <v>4.93</v>
      </c>
      <c r="H1586" s="4">
        <f t="shared" si="337"/>
        <v>1717.4646692607005</v>
      </c>
      <c r="I1586" s="4">
        <f t="shared" si="338"/>
        <v>27.167248471372989</v>
      </c>
      <c r="J1586" s="33">
        <f t="shared" si="341"/>
        <v>753580.16860692762</v>
      </c>
      <c r="K1586" s="4">
        <f t="shared" si="342"/>
        <v>45.290038910505842</v>
      </c>
      <c r="L1586" s="33">
        <f t="shared" si="339"/>
        <v>19872.126495088109</v>
      </c>
      <c r="M1586" s="15">
        <f t="shared" si="331"/>
        <v>26.387672541183356</v>
      </c>
      <c r="N1586" s="6"/>
      <c r="O1586" s="7">
        <f t="shared" si="332"/>
        <v>28.315227417431338</v>
      </c>
      <c r="P1586" s="7"/>
      <c r="Q1586" s="46">
        <f t="shared" si="333"/>
        <v>1.3843029904263143E-2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c r="A1587" s="1">
        <v>2002.07</v>
      </c>
      <c r="B1587" s="11">
        <v>903.59</v>
      </c>
      <c r="C1587" s="4">
        <f>C1586*2/3+C1589/3</f>
        <v>15.96</v>
      </c>
      <c r="D1587" s="11">
        <f>(2*D1586+D1589)/3</f>
        <v>27.84</v>
      </c>
      <c r="E1587" s="11">
        <v>180.1</v>
      </c>
      <c r="F1587" s="4">
        <f t="shared" si="340"/>
        <v>2002.5416666665471</v>
      </c>
      <c r="G1587" s="22">
        <v>4.6500000000000004</v>
      </c>
      <c r="H1587" s="4">
        <f t="shared" si="337"/>
        <v>1528.7277790116607</v>
      </c>
      <c r="I1587" s="4">
        <f t="shared" si="338"/>
        <v>27.001732370905057</v>
      </c>
      <c r="J1587" s="33">
        <f t="shared" si="341"/>
        <v>671754.48920746904</v>
      </c>
      <c r="K1587" s="4">
        <f t="shared" si="342"/>
        <v>47.100766240977244</v>
      </c>
      <c r="L1587" s="33">
        <f t="shared" si="339"/>
        <v>20697.047310766982</v>
      </c>
      <c r="M1587" s="15">
        <f t="shared" si="331"/>
        <v>23.463120467431448</v>
      </c>
      <c r="N1587" s="6"/>
      <c r="O1587" s="7">
        <f t="shared" si="332"/>
        <v>25.189619576345265</v>
      </c>
      <c r="P1587" s="7"/>
      <c r="Q1587" s="46">
        <f t="shared" si="333"/>
        <v>2.1261397043573493E-2</v>
      </c>
      <c r="R1587" s="22">
        <f t="shared" si="343"/>
        <v>1.0353744093209243</v>
      </c>
      <c r="S1587" s="22">
        <f t="shared" si="344"/>
        <v>34.941240794838841</v>
      </c>
      <c r="T1587" s="39">
        <f t="shared" si="334"/>
        <v>3.7123546768372595E-2</v>
      </c>
      <c r="U1587" s="39">
        <f t="shared" si="335"/>
        <v>4.0130129867655073E-2</v>
      </c>
      <c r="V1587" s="39">
        <f t="shared" si="336"/>
        <v>-3.0065830992824782E-3</v>
      </c>
      <c r="Y1587" s="37"/>
      <c r="Z1587" s="37"/>
    </row>
    <row r="1588" spans="1:26">
      <c r="A1588" s="1">
        <v>2002.08</v>
      </c>
      <c r="B1588" s="11">
        <v>912.55</v>
      </c>
      <c r="C1588" s="4">
        <f>C1586/3+C1589*2/3</f>
        <v>15.879999999999999</v>
      </c>
      <c r="D1588" s="11">
        <f>(D1586+2*D1589)/3</f>
        <v>28.939999999999998</v>
      </c>
      <c r="E1588" s="11">
        <v>180.7</v>
      </c>
      <c r="F1588" s="4">
        <f t="shared" si="340"/>
        <v>2002.6249999998804</v>
      </c>
      <c r="G1588" s="22">
        <v>4.26</v>
      </c>
      <c r="H1588" s="4">
        <f t="shared" si="337"/>
        <v>1538.7602933038188</v>
      </c>
      <c r="I1588" s="4">
        <f t="shared" si="338"/>
        <v>26.777177642501389</v>
      </c>
      <c r="J1588" s="33">
        <f t="shared" si="341"/>
        <v>677143.51970352826</v>
      </c>
      <c r="K1588" s="4">
        <f t="shared" si="342"/>
        <v>48.799214167127836</v>
      </c>
      <c r="L1588" s="33">
        <f t="shared" si="339"/>
        <v>21474.476423450884</v>
      </c>
      <c r="M1588" s="15">
        <f t="shared" si="331"/>
        <v>23.58871352884238</v>
      </c>
      <c r="N1588" s="6"/>
      <c r="O1588" s="7">
        <f t="shared" si="332"/>
        <v>25.335997073986562</v>
      </c>
      <c r="P1588" s="7"/>
      <c r="Q1588" s="46">
        <f t="shared" si="333"/>
        <v>2.498399264549684E-2</v>
      </c>
      <c r="R1588" s="22">
        <f t="shared" si="343"/>
        <v>1.0356261870042687</v>
      </c>
      <c r="S1588" s="22">
        <f t="shared" si="344"/>
        <v>36.057142808280304</v>
      </c>
      <c r="T1588" s="39">
        <f t="shared" si="334"/>
        <v>3.9179176192103871E-2</v>
      </c>
      <c r="U1588" s="39">
        <f t="shared" si="335"/>
        <v>3.4995989194479771E-2</v>
      </c>
      <c r="V1588" s="39">
        <f t="shared" si="336"/>
        <v>4.1831869976240998E-3</v>
      </c>
      <c r="Y1588" s="37"/>
      <c r="Z1588" s="37"/>
    </row>
    <row r="1589" spans="1:26">
      <c r="A1589" s="1">
        <v>2002.09</v>
      </c>
      <c r="B1589" s="11">
        <v>867.81</v>
      </c>
      <c r="C1589" s="4">
        <v>15.8</v>
      </c>
      <c r="D1589" s="11">
        <v>30.04</v>
      </c>
      <c r="E1589" s="11">
        <v>181</v>
      </c>
      <c r="F1589" s="4">
        <f t="shared" si="340"/>
        <v>2002.7083333332137</v>
      </c>
      <c r="G1589" s="22">
        <v>3.87</v>
      </c>
      <c r="H1589" s="4">
        <f t="shared" si="337"/>
        <v>1460.8934088397789</v>
      </c>
      <c r="I1589" s="4">
        <f t="shared" si="338"/>
        <v>26.598121546961334</v>
      </c>
      <c r="J1589" s="33">
        <f t="shared" si="341"/>
        <v>643852.97993128654</v>
      </c>
      <c r="K1589" s="4">
        <f t="shared" si="342"/>
        <v>50.570099447513826</v>
      </c>
      <c r="L1589" s="33">
        <f t="shared" si="339"/>
        <v>22287.532428913997</v>
      </c>
      <c r="M1589" s="15">
        <f t="shared" si="331"/>
        <v>22.365036801224331</v>
      </c>
      <c r="N1589" s="6"/>
      <c r="O1589" s="7">
        <f t="shared" si="332"/>
        <v>24.033754017347924</v>
      </c>
      <c r="P1589" s="7"/>
      <c r="Q1589" s="46">
        <f t="shared" si="333"/>
        <v>3.1082925210663762E-2</v>
      </c>
      <c r="R1589" s="22">
        <f t="shared" si="343"/>
        <v>0.99748650991017018</v>
      </c>
      <c r="S1589" s="22">
        <f t="shared" si="344"/>
        <v>37.279828965027377</v>
      </c>
      <c r="T1589" s="39">
        <f t="shared" si="334"/>
        <v>4.7080767227533959E-2</v>
      </c>
      <c r="U1589" s="39">
        <f t="shared" si="335"/>
        <v>3.0859464967863071E-2</v>
      </c>
      <c r="V1589" s="39">
        <f t="shared" si="336"/>
        <v>1.6221302259670889E-2</v>
      </c>
      <c r="Y1589" s="37"/>
      <c r="Z1589" s="37"/>
    </row>
    <row r="1590" spans="1:26">
      <c r="A1590" s="1">
        <v>2002.1</v>
      </c>
      <c r="B1590" s="11">
        <v>854.63</v>
      </c>
      <c r="C1590" s="4">
        <f>C1589*2/3+C1592/3</f>
        <v>15.89</v>
      </c>
      <c r="D1590" s="11">
        <f>(2*D1589+D1592)/3</f>
        <v>29.223333333333333</v>
      </c>
      <c r="E1590" s="11">
        <v>181.3</v>
      </c>
      <c r="F1590" s="4">
        <f t="shared" si="340"/>
        <v>2002.7916666665469</v>
      </c>
      <c r="G1590" s="22">
        <v>3.94</v>
      </c>
      <c r="H1590" s="4">
        <f t="shared" si="337"/>
        <v>1436.3252123552124</v>
      </c>
      <c r="I1590" s="4">
        <f t="shared" si="338"/>
        <v>26.7053667953668</v>
      </c>
      <c r="J1590" s="33">
        <f t="shared" si="341"/>
        <v>634005.96056733641</v>
      </c>
      <c r="K1590" s="4">
        <f t="shared" si="342"/>
        <v>49.113897775326343</v>
      </c>
      <c r="L1590" s="33">
        <f t="shared" si="339"/>
        <v>21679.285212290066</v>
      </c>
      <c r="M1590" s="15">
        <f t="shared" si="331"/>
        <v>21.956233863659079</v>
      </c>
      <c r="N1590" s="6"/>
      <c r="O1590" s="7">
        <f t="shared" si="332"/>
        <v>23.606572751994396</v>
      </c>
      <c r="P1590" s="7"/>
      <c r="Q1590" s="46">
        <f t="shared" si="333"/>
        <v>3.1023120090339099E-2</v>
      </c>
      <c r="R1590" s="22">
        <f t="shared" si="343"/>
        <v>0.99431179749023912</v>
      </c>
      <c r="S1590" s="22">
        <f t="shared" si="344"/>
        <v>37.124594008116681</v>
      </c>
      <c r="T1590" s="39">
        <f t="shared" si="334"/>
        <v>4.8511989709715708E-2</v>
      </c>
      <c r="U1590" s="39">
        <f t="shared" si="335"/>
        <v>3.1196084467564056E-2</v>
      </c>
      <c r="V1590" s="39">
        <f t="shared" si="336"/>
        <v>1.7315905242151652E-2</v>
      </c>
      <c r="Y1590" s="37"/>
      <c r="Z1590" s="37"/>
    </row>
    <row r="1591" spans="1:26">
      <c r="A1591" s="1">
        <v>2002.11</v>
      </c>
      <c r="B1591" s="11">
        <v>909.93</v>
      </c>
      <c r="C1591" s="4">
        <f>C1589/3+C1592*2/3</f>
        <v>15.98</v>
      </c>
      <c r="D1591" s="11">
        <f>(D1589+2*D1592)/3</f>
        <v>28.406666666666666</v>
      </c>
      <c r="E1591" s="11">
        <v>181.3</v>
      </c>
      <c r="F1591" s="4">
        <f t="shared" si="340"/>
        <v>2002.8749999998802</v>
      </c>
      <c r="G1591" s="22">
        <v>4.05</v>
      </c>
      <c r="H1591" s="4">
        <f t="shared" si="337"/>
        <v>1529.2645945945947</v>
      </c>
      <c r="I1591" s="4">
        <f t="shared" si="338"/>
        <v>26.856624379481524</v>
      </c>
      <c r="J1591" s="33">
        <f t="shared" si="341"/>
        <v>676018.07601323607</v>
      </c>
      <c r="K1591" s="4">
        <f t="shared" si="342"/>
        <v>47.741375252803827</v>
      </c>
      <c r="L1591" s="33">
        <f t="shared" si="339"/>
        <v>21104.282907420711</v>
      </c>
      <c r="M1591" s="15">
        <f t="shared" si="331"/>
        <v>23.348396502725127</v>
      </c>
      <c r="N1591" s="6"/>
      <c r="O1591" s="7">
        <f t="shared" si="332"/>
        <v>25.114358041300338</v>
      </c>
      <c r="P1591" s="7"/>
      <c r="Q1591" s="46">
        <f t="shared" si="333"/>
        <v>2.7063021565630278E-2</v>
      </c>
      <c r="R1591" s="22">
        <f t="shared" si="343"/>
        <v>1.0050077075830828</v>
      </c>
      <c r="S1591" s="22">
        <f t="shared" si="344"/>
        <v>36.913421799305858</v>
      </c>
      <c r="T1591" s="39">
        <f t="shared" si="334"/>
        <v>3.9308477859257396E-2</v>
      </c>
      <c r="U1591" s="39">
        <f t="shared" si="335"/>
        <v>3.3363706824877992E-2</v>
      </c>
      <c r="V1591" s="39">
        <f t="shared" si="336"/>
        <v>5.9447710343794036E-3</v>
      </c>
      <c r="Y1591" s="37"/>
      <c r="Z1591" s="37"/>
    </row>
    <row r="1592" spans="1:26">
      <c r="A1592" s="1">
        <v>2002.12</v>
      </c>
      <c r="B1592" s="11">
        <v>899.18</v>
      </c>
      <c r="C1592" s="4">
        <v>16.07</v>
      </c>
      <c r="D1592" s="11">
        <v>27.59</v>
      </c>
      <c r="E1592" s="11">
        <v>180.9</v>
      </c>
      <c r="F1592" s="4">
        <f t="shared" si="340"/>
        <v>2002.9583333332134</v>
      </c>
      <c r="G1592" s="22">
        <v>4.03</v>
      </c>
      <c r="H1592" s="4">
        <f t="shared" si="337"/>
        <v>1514.5392260917633</v>
      </c>
      <c r="I1592" s="4">
        <f t="shared" si="338"/>
        <v>27.067600884466557</v>
      </c>
      <c r="J1592" s="33">
        <f t="shared" si="341"/>
        <v>670505.77529192949</v>
      </c>
      <c r="K1592" s="4">
        <f t="shared" si="342"/>
        <v>46.471381978993925</v>
      </c>
      <c r="L1592" s="33">
        <f t="shared" si="339"/>
        <v>20573.471763500453</v>
      </c>
      <c r="M1592" s="15">
        <f t="shared" si="331"/>
        <v>23.101442537685635</v>
      </c>
      <c r="N1592" s="6"/>
      <c r="O1592" s="7">
        <f t="shared" si="332"/>
        <v>24.860432504266154</v>
      </c>
      <c r="P1592" s="7"/>
      <c r="Q1592" s="46">
        <f t="shared" si="333"/>
        <v>2.7566733863023954E-2</v>
      </c>
      <c r="R1592" s="22">
        <f t="shared" si="343"/>
        <v>1.0017271449982252</v>
      </c>
      <c r="S1592" s="22">
        <f t="shared" si="344"/>
        <v>37.180303876894627</v>
      </c>
      <c r="T1592" s="39">
        <f t="shared" si="334"/>
        <v>4.2685327215542301E-2</v>
      </c>
      <c r="U1592" s="39">
        <f t="shared" si="335"/>
        <v>3.2380151210893438E-2</v>
      </c>
      <c r="V1592" s="39">
        <f t="shared" si="336"/>
        <v>1.0305176004648864E-2</v>
      </c>
      <c r="Y1592" s="37"/>
      <c r="Z1592" s="37"/>
    </row>
    <row r="1593" spans="1:26">
      <c r="A1593" s="1">
        <v>2003.01</v>
      </c>
      <c r="B1593" s="11">
        <v>895.84</v>
      </c>
      <c r="C1593" s="4">
        <f>C1592*2/3+C1595/3</f>
        <v>16.119999999999997</v>
      </c>
      <c r="D1593" s="11">
        <f>(2*D1592+D1595)/3</f>
        <v>28.5</v>
      </c>
      <c r="E1593" s="11">
        <v>181.7</v>
      </c>
      <c r="F1593" s="4">
        <f t="shared" si="340"/>
        <v>2003.0416666665467</v>
      </c>
      <c r="G1593" s="22">
        <v>4.05</v>
      </c>
      <c r="H1593" s="4">
        <f t="shared" si="337"/>
        <v>1502.2699394606498</v>
      </c>
      <c r="I1593" s="4">
        <f t="shared" si="338"/>
        <v>27.032272977435337</v>
      </c>
      <c r="J1593" s="33">
        <f t="shared" si="341"/>
        <v>666071.3003264633</v>
      </c>
      <c r="K1593" s="4">
        <f t="shared" si="342"/>
        <v>47.792790313703918</v>
      </c>
      <c r="L1593" s="33">
        <f t="shared" si="339"/>
        <v>21190.203673986653</v>
      </c>
      <c r="M1593" s="15">
        <f t="shared" si="331"/>
        <v>22.89834857661322</v>
      </c>
      <c r="N1593" s="6"/>
      <c r="O1593" s="7">
        <f t="shared" si="332"/>
        <v>24.653867027835656</v>
      </c>
      <c r="P1593" s="7"/>
      <c r="Q1593" s="46">
        <f t="shared" si="333"/>
        <v>2.7698583136729481E-2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c r="A1594" s="1">
        <v>2003.02</v>
      </c>
      <c r="B1594" s="11">
        <v>837.03</v>
      </c>
      <c r="C1594" s="4">
        <f>C1592/3+C1595*2/3</f>
        <v>16.169999999999998</v>
      </c>
      <c r="D1594" s="11">
        <f>(D1592+2*D1595)/3</f>
        <v>29.41</v>
      </c>
      <c r="E1594" s="11">
        <v>183.1</v>
      </c>
      <c r="F1594" s="4">
        <f t="shared" si="340"/>
        <v>2003.1249999998799</v>
      </c>
      <c r="G1594" s="22">
        <v>3.9</v>
      </c>
      <c r="H1594" s="4">
        <f t="shared" si="337"/>
        <v>1392.9166630256693</v>
      </c>
      <c r="I1594" s="4">
        <f t="shared" si="338"/>
        <v>26.908787547788094</v>
      </c>
      <c r="J1594" s="33">
        <f t="shared" si="341"/>
        <v>618580.84633858665</v>
      </c>
      <c r="K1594" s="4">
        <f t="shared" si="342"/>
        <v>48.941709448388863</v>
      </c>
      <c r="L1594" s="33">
        <f t="shared" si="339"/>
        <v>21734.540805966131</v>
      </c>
      <c r="M1594" s="15">
        <f t="shared" si="331"/>
        <v>21.214102123415284</v>
      </c>
      <c r="N1594" s="6"/>
      <c r="O1594" s="7">
        <f t="shared" si="332"/>
        <v>22.853826114365582</v>
      </c>
      <c r="P1594" s="7"/>
      <c r="Q1594" s="46">
        <f t="shared" si="333"/>
        <v>3.3093626579452119E-2</v>
      </c>
      <c r="R1594" s="22">
        <f t="shared" si="343"/>
        <v>1.0106729743502778</v>
      </c>
      <c r="S1594" s="22">
        <f t="shared" si="344"/>
        <v>37.374535132192285</v>
      </c>
      <c r="T1594" s="39">
        <f t="shared" si="334"/>
        <v>5.6792613215519205E-2</v>
      </c>
      <c r="U1594" s="39">
        <f t="shared" si="335"/>
        <v>2.8579602659118741E-2</v>
      </c>
      <c r="V1594" s="39">
        <f t="shared" si="336"/>
        <v>2.8213010556400464E-2</v>
      </c>
      <c r="Y1594" s="37"/>
      <c r="Z1594" s="37"/>
    </row>
    <row r="1595" spans="1:26">
      <c r="A1595" s="1">
        <v>2003.03</v>
      </c>
      <c r="B1595" s="11">
        <v>846.63</v>
      </c>
      <c r="C1595" s="4">
        <v>16.22</v>
      </c>
      <c r="D1595" s="11">
        <v>30.32</v>
      </c>
      <c r="E1595" s="11">
        <v>184.2</v>
      </c>
      <c r="F1595" s="4">
        <f t="shared" si="340"/>
        <v>2003.2083333332132</v>
      </c>
      <c r="G1595" s="22">
        <v>3.81</v>
      </c>
      <c r="H1595" s="4">
        <f t="shared" si="337"/>
        <v>1400.4786156351795</v>
      </c>
      <c r="I1595" s="4">
        <f t="shared" si="338"/>
        <v>26.830803474484259</v>
      </c>
      <c r="J1595" s="33">
        <f t="shared" si="341"/>
        <v>622931.97824724694</v>
      </c>
      <c r="K1595" s="4">
        <f t="shared" si="342"/>
        <v>50.154744842562437</v>
      </c>
      <c r="L1595" s="33">
        <f t="shared" si="339"/>
        <v>22308.797916984426</v>
      </c>
      <c r="M1595" s="15">
        <f t="shared" si="331"/>
        <v>21.30971902699099</v>
      </c>
      <c r="N1595" s="6"/>
      <c r="O1595" s="7">
        <f t="shared" si="332"/>
        <v>22.969623651201289</v>
      </c>
      <c r="P1595" s="7"/>
      <c r="Q1595" s="46">
        <f t="shared" si="333"/>
        <v>3.4038561227224658E-2</v>
      </c>
      <c r="R1595" s="22">
        <f t="shared" si="343"/>
        <v>0.99088969647979586</v>
      </c>
      <c r="S1595" s="22">
        <f t="shared" si="344"/>
        <v>37.54785834246389</v>
      </c>
      <c r="T1595" s="39">
        <f t="shared" si="334"/>
        <v>5.8617724612823441E-2</v>
      </c>
      <c r="U1595" s="39">
        <f t="shared" si="335"/>
        <v>2.8189574612293988E-2</v>
      </c>
      <c r="V1595" s="39">
        <f t="shared" si="336"/>
        <v>3.0428150000529453E-2</v>
      </c>
      <c r="Y1595" s="37"/>
      <c r="Z1595" s="37"/>
    </row>
    <row r="1596" spans="1:26">
      <c r="A1596" s="1">
        <v>2003.04</v>
      </c>
      <c r="B1596" s="11">
        <v>890.03</v>
      </c>
      <c r="C1596" s="4">
        <f>C1595*2/3+C1598/3</f>
        <v>16.203333333333333</v>
      </c>
      <c r="D1596" s="11">
        <f>(2*D1595+D1598)/3</f>
        <v>31.73</v>
      </c>
      <c r="E1596" s="11">
        <v>183.8</v>
      </c>
      <c r="F1596" s="4">
        <f t="shared" si="340"/>
        <v>2003.2916666665465</v>
      </c>
      <c r="G1596" s="22">
        <v>3.96</v>
      </c>
      <c r="H1596" s="4">
        <f t="shared" si="337"/>
        <v>1475.4741077257888</v>
      </c>
      <c r="I1596" s="4">
        <f t="shared" si="338"/>
        <v>26.861565107000366</v>
      </c>
      <c r="J1596" s="33">
        <f t="shared" si="341"/>
        <v>657285.59162490279</v>
      </c>
      <c r="K1596" s="4">
        <f t="shared" si="342"/>
        <v>52.601365614798695</v>
      </c>
      <c r="L1596" s="33">
        <f t="shared" si="339"/>
        <v>23432.549264921592</v>
      </c>
      <c r="M1596" s="15">
        <f t="shared" si="331"/>
        <v>22.427939577730893</v>
      </c>
      <c r="N1596" s="6"/>
      <c r="O1596" s="7">
        <f t="shared" si="332"/>
        <v>24.186166302446409</v>
      </c>
      <c r="P1596" s="7"/>
      <c r="Q1596" s="46">
        <f t="shared" si="333"/>
        <v>2.9690936600992937E-2</v>
      </c>
      <c r="R1596" s="22">
        <f t="shared" si="343"/>
        <v>1.0358298898509803</v>
      </c>
      <c r="S1596" s="22">
        <f t="shared" si="344"/>
        <v>37.286756110851371</v>
      </c>
      <c r="T1596" s="39">
        <f t="shared" si="334"/>
        <v>5.4582850447928655E-2</v>
      </c>
      <c r="U1596" s="39">
        <f t="shared" si="335"/>
        <v>3.1035894362941185E-2</v>
      </c>
      <c r="V1596" s="39">
        <f t="shared" si="336"/>
        <v>2.3546956084987469E-2</v>
      </c>
      <c r="Y1596" s="37"/>
      <c r="Z1596" s="37"/>
    </row>
    <row r="1597" spans="1:26">
      <c r="A1597" s="1">
        <v>2003.05</v>
      </c>
      <c r="B1597" s="11">
        <v>935.96</v>
      </c>
      <c r="C1597" s="4">
        <f>C1595/3+C1598*2/3</f>
        <v>16.186666666666667</v>
      </c>
      <c r="D1597" s="11">
        <f>(D1595+2*D1598)/3</f>
        <v>33.139999999999993</v>
      </c>
      <c r="E1597" s="11">
        <v>183.5</v>
      </c>
      <c r="F1597" s="4">
        <f t="shared" si="340"/>
        <v>2003.3749999998797</v>
      </c>
      <c r="G1597" s="22">
        <v>3.57</v>
      </c>
      <c r="H1597" s="4">
        <f t="shared" si="337"/>
        <v>1554.1526539509539</v>
      </c>
      <c r="I1597" s="4">
        <f t="shared" si="338"/>
        <v>26.877805631244328</v>
      </c>
      <c r="J1597" s="33">
        <f t="shared" si="341"/>
        <v>693332.63172993006</v>
      </c>
      <c r="K1597" s="4">
        <f t="shared" si="342"/>
        <v>55.028653950953675</v>
      </c>
      <c r="L1597" s="33">
        <f t="shared" si="339"/>
        <v>24549.172417122398</v>
      </c>
      <c r="M1597" s="15">
        <f t="shared" si="331"/>
        <v>23.591080453481485</v>
      </c>
      <c r="N1597" s="6"/>
      <c r="O1597" s="7">
        <f t="shared" si="332"/>
        <v>25.450023010176366</v>
      </c>
      <c r="P1597" s="7"/>
      <c r="Q1597" s="46">
        <f t="shared" si="333"/>
        <v>3.1083031209145136E-2</v>
      </c>
      <c r="R1597" s="22">
        <f t="shared" si="343"/>
        <v>1.0232207089359318</v>
      </c>
      <c r="S1597" s="22">
        <f t="shared" si="344"/>
        <v>38.685879913582632</v>
      </c>
      <c r="T1597" s="39">
        <f t="shared" si="334"/>
        <v>5.3484219096966212E-2</v>
      </c>
      <c r="U1597" s="39">
        <f t="shared" si="335"/>
        <v>2.5629169711678612E-2</v>
      </c>
      <c r="V1597" s="39">
        <f t="shared" si="336"/>
        <v>2.78550493852876E-2</v>
      </c>
      <c r="Y1597" s="37"/>
      <c r="Z1597" s="37"/>
    </row>
    <row r="1598" spans="1:26">
      <c r="A1598" s="1">
        <v>2003.06</v>
      </c>
      <c r="B1598" s="11">
        <v>988</v>
      </c>
      <c r="C1598" s="4">
        <v>16.170000000000002</v>
      </c>
      <c r="D1598" s="11">
        <v>34.549999999999997</v>
      </c>
      <c r="E1598" s="11">
        <v>183.7</v>
      </c>
      <c r="F1598" s="4">
        <f t="shared" si="340"/>
        <v>2003.458333333213</v>
      </c>
      <c r="G1598" s="22">
        <v>3.33</v>
      </c>
      <c r="H1598" s="4">
        <f t="shared" si="337"/>
        <v>1638.7784431137727</v>
      </c>
      <c r="I1598" s="4">
        <f t="shared" si="338"/>
        <v>26.820898203592826</v>
      </c>
      <c r="J1598" s="33">
        <f t="shared" si="341"/>
        <v>732082.66782673902</v>
      </c>
      <c r="K1598" s="4">
        <f t="shared" si="342"/>
        <v>57.307485029940125</v>
      </c>
      <c r="L1598" s="33">
        <f t="shared" si="339"/>
        <v>25600.664143131409</v>
      </c>
      <c r="M1598" s="15">
        <f t="shared" si="331"/>
        <v>24.832223259531055</v>
      </c>
      <c r="N1598" s="6"/>
      <c r="O1598" s="7">
        <f t="shared" si="332"/>
        <v>26.796570516909881</v>
      </c>
      <c r="P1598" s="7"/>
      <c r="Q1598" s="46">
        <f t="shared" si="333"/>
        <v>3.1333994639806302E-2</v>
      </c>
      <c r="R1598" s="22">
        <f t="shared" si="343"/>
        <v>0.94958828459829892</v>
      </c>
      <c r="S1598" s="22">
        <f t="shared" si="344"/>
        <v>39.541096907599318</v>
      </c>
      <c r="T1598" s="39">
        <f t="shared" si="334"/>
        <v>4.6344699938422274E-2</v>
      </c>
      <c r="U1598" s="39">
        <f t="shared" si="335"/>
        <v>1.9908768324140791E-2</v>
      </c>
      <c r="V1598" s="39">
        <f t="shared" si="336"/>
        <v>2.6435931614281483E-2</v>
      </c>
      <c r="Y1598" s="37"/>
      <c r="Z1598" s="37"/>
    </row>
    <row r="1599" spans="1:26">
      <c r="A1599" s="1">
        <v>2003.07</v>
      </c>
      <c r="B1599" s="11">
        <v>992.54</v>
      </c>
      <c r="C1599" s="4">
        <f>C1598*2/3+C1601/3</f>
        <v>16.310000000000002</v>
      </c>
      <c r="D1599" s="11">
        <f>(2*D1598+D1601)/3</f>
        <v>35.893333333333331</v>
      </c>
      <c r="E1599" s="11">
        <v>183.9</v>
      </c>
      <c r="F1599" s="4">
        <f t="shared" si="340"/>
        <v>2003.5416666665462</v>
      </c>
      <c r="G1599" s="22">
        <v>3.98</v>
      </c>
      <c r="H1599" s="4">
        <f t="shared" si="337"/>
        <v>1644.5184230560087</v>
      </c>
      <c r="I1599" s="4">
        <f t="shared" si="338"/>
        <v>27.023692224034807</v>
      </c>
      <c r="J1599" s="33">
        <f t="shared" si="341"/>
        <v>735652.87052586593</v>
      </c>
      <c r="K1599" s="4">
        <f t="shared" si="342"/>
        <v>59.470900851912269</v>
      </c>
      <c r="L1599" s="33">
        <f t="shared" si="339"/>
        <v>26603.495777911634</v>
      </c>
      <c r="M1599" s="15">
        <f t="shared" si="331"/>
        <v>24.867329101268776</v>
      </c>
      <c r="N1599" s="6"/>
      <c r="O1599" s="7">
        <f t="shared" si="332"/>
        <v>26.841910907521086</v>
      </c>
      <c r="P1599" s="7"/>
      <c r="Q1599" s="46">
        <f t="shared" si="333"/>
        <v>2.488861521116164E-2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c r="A1600" s="1">
        <v>2003.08</v>
      </c>
      <c r="B1600" s="11">
        <v>989.53</v>
      </c>
      <c r="C1600" s="4">
        <f>C1598/3+C1601*2/3</f>
        <v>16.450000000000003</v>
      </c>
      <c r="D1600" s="11">
        <f>(D1598+2*D1601)/3</f>
        <v>37.236666666666665</v>
      </c>
      <c r="E1600" s="11">
        <v>184.6</v>
      </c>
      <c r="F1600" s="4">
        <f t="shared" si="340"/>
        <v>2003.6249999998795</v>
      </c>
      <c r="G1600" s="22">
        <v>4.45</v>
      </c>
      <c r="H1600" s="4">
        <f t="shared" si="337"/>
        <v>1633.3141440953414</v>
      </c>
      <c r="I1600" s="4">
        <f t="shared" si="338"/>
        <v>27.152302275189609</v>
      </c>
      <c r="J1600" s="33">
        <f t="shared" si="341"/>
        <v>731652.97357841406</v>
      </c>
      <c r="K1600" s="4">
        <f t="shared" si="342"/>
        <v>61.462688696280253</v>
      </c>
      <c r="L1600" s="33">
        <f t="shared" si="339"/>
        <v>27532.584047795299</v>
      </c>
      <c r="M1600" s="15">
        <f t="shared" si="331"/>
        <v>24.642251409932165</v>
      </c>
      <c r="N1600" s="6"/>
      <c r="O1600" s="7">
        <f t="shared" si="332"/>
        <v>26.606108883763625</v>
      </c>
      <c r="P1600" s="7"/>
      <c r="Q1600" s="46">
        <f t="shared" si="333"/>
        <v>2.0661744197436174E-2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c r="A1601" s="1">
        <v>2003.09</v>
      </c>
      <c r="B1601" s="11">
        <v>1019.44</v>
      </c>
      <c r="C1601" s="4">
        <v>16.59</v>
      </c>
      <c r="D1601" s="11">
        <v>38.58</v>
      </c>
      <c r="E1601" s="11">
        <v>185.2</v>
      </c>
      <c r="F1601" s="4">
        <f t="shared" si="340"/>
        <v>2003.7083333332127</v>
      </c>
      <c r="G1601" s="22">
        <v>4.2699999999999996</v>
      </c>
      <c r="H1601" s="4">
        <f t="shared" si="337"/>
        <v>1677.2320086393095</v>
      </c>
      <c r="I1601" s="4">
        <f t="shared" si="338"/>
        <v>27.294670626349898</v>
      </c>
      <c r="J1601" s="33">
        <f t="shared" si="341"/>
        <v>752345.14837296051</v>
      </c>
      <c r="K1601" s="4">
        <f t="shared" si="342"/>
        <v>63.47368250539958</v>
      </c>
      <c r="L1601" s="33">
        <f t="shared" si="339"/>
        <v>28471.980522864327</v>
      </c>
      <c r="M1601" s="15">
        <f t="shared" ref="M1601:M1664" si="345">H1601/AVERAGE(K1481:K1600)</f>
        <v>25.243686752606258</v>
      </c>
      <c r="N1601" s="6"/>
      <c r="O1601" s="7">
        <f t="shared" ref="O1601:O1664" si="346">J1601/AVERAGE(L1481:L1600)</f>
        <v>27.261410549557137</v>
      </c>
      <c r="P1601" s="7"/>
      <c r="Q1601" s="46">
        <f t="shared" ref="Q1601:Q1664" si="347">1/M1601-(G1601/100-(((E1601/E1481)^(1/10))-1))</f>
        <v>2.1615329750958152E-2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c r="A1602" s="1">
        <v>2003.1</v>
      </c>
      <c r="B1602" s="11">
        <v>1038.73</v>
      </c>
      <c r="C1602" s="4">
        <f>C1601*2/3+C1604/3</f>
        <v>16.856666666666669</v>
      </c>
      <c r="D1602" s="11">
        <f>(2*D1601+D1604)/3</f>
        <v>41.966666666666669</v>
      </c>
      <c r="E1602" s="11">
        <v>185</v>
      </c>
      <c r="F1602" s="4">
        <f t="shared" si="340"/>
        <v>2003.791666666546</v>
      </c>
      <c r="G1602" s="22">
        <v>4.29</v>
      </c>
      <c r="H1602" s="4">
        <f t="shared" si="337"/>
        <v>1710.8163837837842</v>
      </c>
      <c r="I1602" s="4">
        <f t="shared" si="338"/>
        <v>27.763385585585596</v>
      </c>
      <c r="J1602" s="33">
        <f t="shared" si="341"/>
        <v>768447.67857308302</v>
      </c>
      <c r="K1602" s="4">
        <f t="shared" si="342"/>
        <v>69.120234234234246</v>
      </c>
      <c r="L1602" s="33">
        <f t="shared" si="339"/>
        <v>31046.747063674276</v>
      </c>
      <c r="M1602" s="15">
        <f t="shared" si="345"/>
        <v>25.682756070579689</v>
      </c>
      <c r="N1602" s="6"/>
      <c r="O1602" s="7">
        <f t="shared" si="346"/>
        <v>27.740905417972634</v>
      </c>
      <c r="P1602" s="7"/>
      <c r="Q1602" s="46">
        <f t="shared" si="347"/>
        <v>2.0204667534416569E-2</v>
      </c>
      <c r="R1602" s="22">
        <f t="shared" si="343"/>
        <v>1.0027688186955976</v>
      </c>
      <c r="S1602" s="22">
        <f t="shared" si="344"/>
        <v>36.732665600491032</v>
      </c>
      <c r="T1602" s="39">
        <f t="shared" ref="T1602:T1665" si="348">(($J1722/$J1602)^(1/10)-1)</f>
        <v>4.8309882762154199E-2</v>
      </c>
      <c r="U1602" s="39">
        <f t="shared" ref="U1602:U1665" si="349">(($S1722/$S1602)^(1/10)-1)</f>
        <v>2.5415094467890587E-2</v>
      </c>
      <c r="V1602" s="39">
        <f t="shared" ref="V1602:V1665" si="350">T1602-U1602</f>
        <v>2.2894788294263613E-2</v>
      </c>
      <c r="Y1602" s="37"/>
      <c r="Z1602" s="37"/>
    </row>
    <row r="1603" spans="1:26">
      <c r="A1603" s="1">
        <v>2003.11</v>
      </c>
      <c r="B1603" s="11">
        <v>1049.9000000000001</v>
      </c>
      <c r="C1603" s="4">
        <f>C1601/3+C1604*2/3</f>
        <v>17.123333333333335</v>
      </c>
      <c r="D1603" s="11">
        <f>(D1601+2*D1604)/3</f>
        <v>45.353333333333332</v>
      </c>
      <c r="E1603" s="11">
        <v>184.5</v>
      </c>
      <c r="F1603" s="4">
        <f t="shared" si="340"/>
        <v>2003.8749999998793</v>
      </c>
      <c r="G1603" s="22">
        <v>4.3</v>
      </c>
      <c r="H1603" s="4">
        <f t="shared" si="337"/>
        <v>1733.8998915989164</v>
      </c>
      <c r="I1603" s="4">
        <f t="shared" si="338"/>
        <v>28.279022583559176</v>
      </c>
      <c r="J1603" s="33">
        <f t="shared" si="341"/>
        <v>779874.60937478556</v>
      </c>
      <c r="K1603" s="4">
        <f t="shared" si="342"/>
        <v>74.900599819331532</v>
      </c>
      <c r="L1603" s="33">
        <f t="shared" si="339"/>
        <v>33688.840001121789</v>
      </c>
      <c r="M1603" s="15">
        <f t="shared" si="345"/>
        <v>25.94679821842012</v>
      </c>
      <c r="N1603" s="6"/>
      <c r="O1603" s="7">
        <f t="shared" si="346"/>
        <v>28.030020810957993</v>
      </c>
      <c r="P1603" s="7"/>
      <c r="Q1603" s="46">
        <f t="shared" si="347"/>
        <v>1.9361050279535413E-2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c r="A1604" s="1">
        <v>2003.12</v>
      </c>
      <c r="B1604" s="11">
        <v>1080.6400000000001</v>
      </c>
      <c r="C1604" s="4">
        <v>17.39</v>
      </c>
      <c r="D1604" s="11">
        <v>48.74</v>
      </c>
      <c r="E1604" s="11">
        <v>184.3</v>
      </c>
      <c r="F1604" s="4">
        <f t="shared" si="340"/>
        <v>2003.9583333332125</v>
      </c>
      <c r="G1604" s="22">
        <v>4.2699999999999996</v>
      </c>
      <c r="H1604" s="4">
        <f t="shared" si="337"/>
        <v>1786.6034074877921</v>
      </c>
      <c r="I1604" s="4">
        <f t="shared" si="338"/>
        <v>28.750586001085193</v>
      </c>
      <c r="J1604" s="33">
        <f t="shared" si="341"/>
        <v>804657.25210036815</v>
      </c>
      <c r="K1604" s="4">
        <f t="shared" si="342"/>
        <v>80.580998372219213</v>
      </c>
      <c r="L1604" s="33">
        <f t="shared" si="339"/>
        <v>36292.377172205299</v>
      </c>
      <c r="M1604" s="15">
        <f t="shared" si="345"/>
        <v>26.635170511081537</v>
      </c>
      <c r="N1604" s="6"/>
      <c r="O1604" s="7">
        <f t="shared" si="346"/>
        <v>28.775402120617276</v>
      </c>
      <c r="P1604" s="7"/>
      <c r="Q1604" s="46">
        <f t="shared" si="347"/>
        <v>1.8553955987951551E-2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c r="A1605" s="1">
        <v>2004.01</v>
      </c>
      <c r="B1605" s="11">
        <v>1132.52</v>
      </c>
      <c r="C1605" s="4">
        <f>C1604*2/3+C1607/3</f>
        <v>17.600000000000001</v>
      </c>
      <c r="D1605" s="11">
        <f>(2*D1604+D1607)/3</f>
        <v>49.826666666666675</v>
      </c>
      <c r="E1605" s="11">
        <v>185.2</v>
      </c>
      <c r="F1605" s="4">
        <f t="shared" si="340"/>
        <v>2004.0416666665458</v>
      </c>
      <c r="G1605" s="22">
        <v>4.1500000000000004</v>
      </c>
      <c r="H1605" s="4">
        <f t="shared" si="337"/>
        <v>1863.2766954643632</v>
      </c>
      <c r="I1605" s="4">
        <f t="shared" si="338"/>
        <v>28.956371490280784</v>
      </c>
      <c r="J1605" s="33">
        <f t="shared" si="341"/>
        <v>840276.4498504299</v>
      </c>
      <c r="K1605" s="4">
        <f t="shared" si="342"/>
        <v>81.977242620590388</v>
      </c>
      <c r="L1605" s="33">
        <f t="shared" si="339"/>
        <v>36969.037698713866</v>
      </c>
      <c r="M1605" s="15">
        <f t="shared" si="345"/>
        <v>27.65854035573658</v>
      </c>
      <c r="N1605" s="6"/>
      <c r="O1605" s="7">
        <f t="shared" si="346"/>
        <v>29.879678114424976</v>
      </c>
      <c r="P1605" s="7"/>
      <c r="Q1605" s="46">
        <f t="shared" si="347"/>
        <v>1.8583060527543396E-2</v>
      </c>
      <c r="R1605" s="22">
        <f t="shared" si="343"/>
        <v>1.0091595293478566</v>
      </c>
      <c r="S1605" s="22">
        <f t="shared" si="344"/>
        <v>37.507863367739567</v>
      </c>
      <c r="T1605" s="39">
        <f t="shared" si="348"/>
        <v>4.534764793574686E-2</v>
      </c>
      <c r="U1605" s="39">
        <f t="shared" si="349"/>
        <v>2.1683578182034369E-2</v>
      </c>
      <c r="V1605" s="39">
        <f t="shared" si="350"/>
        <v>2.3664069753712491E-2</v>
      </c>
      <c r="Y1605" s="37"/>
      <c r="Z1605" s="37"/>
    </row>
    <row r="1606" spans="1:26">
      <c r="A1606" s="1">
        <v>2004.02</v>
      </c>
      <c r="B1606" s="11">
        <v>1143.3599999999999</v>
      </c>
      <c r="C1606" s="4">
        <f>C1604/3+C1607*2/3</f>
        <v>17.810000000000002</v>
      </c>
      <c r="D1606" s="11">
        <f>(D1604+2*D1607)/3</f>
        <v>50.913333333333334</v>
      </c>
      <c r="E1606" s="11">
        <v>186.2</v>
      </c>
      <c r="F1606" s="4">
        <f t="shared" si="340"/>
        <v>2004.124999999879</v>
      </c>
      <c r="G1606" s="22">
        <v>4.08</v>
      </c>
      <c r="H1606" s="4">
        <f t="shared" si="337"/>
        <v>1871.0085499462946</v>
      </c>
      <c r="I1606" s="4">
        <f t="shared" si="338"/>
        <v>29.144505907626218</v>
      </c>
      <c r="J1606" s="33">
        <f t="shared" si="341"/>
        <v>844858.5294123895</v>
      </c>
      <c r="K1606" s="4">
        <f t="shared" si="342"/>
        <v>83.315213032581482</v>
      </c>
      <c r="L1606" s="33">
        <f t="shared" si="339"/>
        <v>37621.19011289777</v>
      </c>
      <c r="M1606" s="15">
        <f t="shared" si="345"/>
        <v>27.650862036740225</v>
      </c>
      <c r="N1606" s="6"/>
      <c r="O1606" s="7">
        <f t="shared" si="346"/>
        <v>29.869912101543239</v>
      </c>
      <c r="P1606" s="7"/>
      <c r="Q1606" s="46">
        <f t="shared" si="347"/>
        <v>1.9494926722588679E-2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c r="A1607" s="1">
        <v>2004.03</v>
      </c>
      <c r="B1607" s="11">
        <v>1123.98</v>
      </c>
      <c r="C1607" s="4">
        <v>18.02</v>
      </c>
      <c r="D1607" s="11">
        <v>52</v>
      </c>
      <c r="E1607" s="11">
        <v>187.4</v>
      </c>
      <c r="F1607" s="4">
        <f t="shared" si="340"/>
        <v>2004.2083333332123</v>
      </c>
      <c r="G1607" s="22">
        <v>3.83</v>
      </c>
      <c r="H1607" s="4">
        <f t="shared" si="337"/>
        <v>1827.5171077908221</v>
      </c>
      <c r="I1607" s="4">
        <f t="shared" si="338"/>
        <v>29.299327641408752</v>
      </c>
      <c r="J1607" s="33">
        <f t="shared" si="341"/>
        <v>826322.37665643287</v>
      </c>
      <c r="K1607" s="4">
        <f t="shared" si="342"/>
        <v>84.54855923159019</v>
      </c>
      <c r="L1607" s="33">
        <f t="shared" si="339"/>
        <v>38229.117587621229</v>
      </c>
      <c r="M1607" s="15">
        <f t="shared" si="345"/>
        <v>26.886530384035872</v>
      </c>
      <c r="N1607" s="6"/>
      <c r="O1607" s="7">
        <f t="shared" si="346"/>
        <v>29.043714557354285</v>
      </c>
      <c r="P1607" s="7"/>
      <c r="Q1607" s="46">
        <f t="shared" si="347"/>
        <v>2.3332519821487499E-2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c r="A1608" s="1">
        <v>2004.04</v>
      </c>
      <c r="B1608" s="11">
        <v>1133.3599999999999</v>
      </c>
      <c r="C1608" s="4">
        <f>C1607*2/3+C1610/3</f>
        <v>18.213333333333335</v>
      </c>
      <c r="D1608" s="11">
        <f>(2*D1607+D1610)/3</f>
        <v>53.383333333333333</v>
      </c>
      <c r="E1608" s="11">
        <v>188</v>
      </c>
      <c r="F1608" s="4">
        <f t="shared" si="340"/>
        <v>2004.2916666665456</v>
      </c>
      <c r="G1608" s="22">
        <v>4.3499999999999996</v>
      </c>
      <c r="H1608" s="4">
        <f t="shared" si="337"/>
        <v>1836.8871914893618</v>
      </c>
      <c r="I1608" s="4">
        <f t="shared" si="338"/>
        <v>29.519163120567381</v>
      </c>
      <c r="J1608" s="33">
        <f t="shared" si="341"/>
        <v>831671.38554311579</v>
      </c>
      <c r="K1608" s="4">
        <f t="shared" si="342"/>
        <v>86.5207535460993</v>
      </c>
      <c r="L1608" s="33">
        <f t="shared" si="339"/>
        <v>39173.246627941102</v>
      </c>
      <c r="M1608" s="15">
        <f t="shared" si="345"/>
        <v>26.900577508444893</v>
      </c>
      <c r="N1608" s="6"/>
      <c r="O1608" s="7">
        <f t="shared" si="346"/>
        <v>29.058291817756956</v>
      </c>
      <c r="P1608" s="7"/>
      <c r="Q1608" s="46">
        <f t="shared" si="347"/>
        <v>1.8301491150888104E-2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c r="A1609" s="1">
        <v>2004.05</v>
      </c>
      <c r="B1609" s="11">
        <v>1102.78</v>
      </c>
      <c r="C1609" s="4">
        <f>C1607/3+C1610*2/3</f>
        <v>18.406666666666666</v>
      </c>
      <c r="D1609" s="11">
        <f>(D1607+2*D1610)/3</f>
        <v>54.766666666666673</v>
      </c>
      <c r="E1609" s="11">
        <v>189.1</v>
      </c>
      <c r="F1609" s="4">
        <f t="shared" si="340"/>
        <v>2004.3749999998788</v>
      </c>
      <c r="G1609" s="22">
        <v>4.72</v>
      </c>
      <c r="H1609" s="4">
        <f t="shared" si="337"/>
        <v>1776.9279005817032</v>
      </c>
      <c r="I1609" s="4">
        <f t="shared" si="338"/>
        <v>29.658970562312714</v>
      </c>
      <c r="J1609" s="33">
        <f t="shared" si="341"/>
        <v>805643.1766951473</v>
      </c>
      <c r="K1609" s="4">
        <f t="shared" si="342"/>
        <v>88.24644808743173</v>
      </c>
      <c r="L1609" s="33">
        <f t="shared" si="339"/>
        <v>40010.148271040074</v>
      </c>
      <c r="M1609" s="15">
        <f t="shared" si="345"/>
        <v>25.902814292943766</v>
      </c>
      <c r="N1609" s="6"/>
      <c r="O1609" s="7">
        <f t="shared" si="346"/>
        <v>27.980644843237346</v>
      </c>
      <c r="P1609" s="7"/>
      <c r="Q1609" s="46">
        <f t="shared" si="347"/>
        <v>1.6561827151167767E-2</v>
      </c>
      <c r="R1609" s="22">
        <f t="shared" si="343"/>
        <v>1.003142991174462</v>
      </c>
      <c r="S1609" s="22">
        <f t="shared" si="344"/>
        <v>35.558572179864008</v>
      </c>
      <c r="T1609" s="39">
        <f t="shared" si="348"/>
        <v>5.2485493028402663E-2</v>
      </c>
      <c r="U1609" s="39">
        <f t="shared" si="349"/>
        <v>2.9021302805778193E-2</v>
      </c>
      <c r="V1609" s="39">
        <f t="shared" si="350"/>
        <v>2.346419022262447E-2</v>
      </c>
      <c r="Y1609" s="37"/>
      <c r="Z1609" s="37"/>
    </row>
    <row r="1610" spans="1:26">
      <c r="A1610" s="1">
        <v>2004.06</v>
      </c>
      <c r="B1610" s="11">
        <v>1132.76</v>
      </c>
      <c r="C1610" s="4">
        <v>18.600000000000001</v>
      </c>
      <c r="D1610" s="11">
        <v>56.15</v>
      </c>
      <c r="E1610" s="11">
        <v>189.7</v>
      </c>
      <c r="F1610" s="4">
        <f t="shared" si="340"/>
        <v>2004.4583333332121</v>
      </c>
      <c r="G1610" s="22">
        <v>4.7300000000000004</v>
      </c>
      <c r="H1610" s="4">
        <f t="shared" ref="H1610:H1673" si="351">B1610*$E$1839/E1610</f>
        <v>1819.4621613073277</v>
      </c>
      <c r="I1610" s="4">
        <f t="shared" ref="I1610:I1673" si="352">C1610*$E$1839/E1610</f>
        <v>29.875698471270432</v>
      </c>
      <c r="J1610" s="33">
        <f t="shared" si="341"/>
        <v>826056.61025991314</v>
      </c>
      <c r="K1610" s="4">
        <f t="shared" si="342"/>
        <v>90.189272535582518</v>
      </c>
      <c r="L1610" s="33">
        <f t="shared" ref="L1610:L1673" si="353">K1610*(J1610/H1610)</f>
        <v>40946.960226432893</v>
      </c>
      <c r="M1610" s="15">
        <f t="shared" si="345"/>
        <v>26.401285366474912</v>
      </c>
      <c r="N1610" s="6"/>
      <c r="O1610" s="7">
        <f t="shared" si="346"/>
        <v>28.517933395288182</v>
      </c>
      <c r="P1610" s="7"/>
      <c r="Q1610" s="46">
        <f t="shared" si="347"/>
        <v>1.571076387671845E-2</v>
      </c>
      <c r="R1610" s="22">
        <f t="shared" si="343"/>
        <v>1.0223131387990259</v>
      </c>
      <c r="S1610" s="22">
        <f t="shared" si="344"/>
        <v>35.557511164384714</v>
      </c>
      <c r="T1610" s="39">
        <f t="shared" si="348"/>
        <v>5.2969389762604679E-2</v>
      </c>
      <c r="U1610" s="39">
        <f t="shared" si="349"/>
        <v>2.8692954784053093E-2</v>
      </c>
      <c r="V1610" s="39">
        <f t="shared" si="350"/>
        <v>2.4276434978551586E-2</v>
      </c>
      <c r="Y1610" s="37"/>
      <c r="Z1610" s="37"/>
    </row>
    <row r="1611" spans="1:26">
      <c r="A1611" s="1">
        <v>2004.07</v>
      </c>
      <c r="B1611" s="11">
        <v>1105.8499999999999</v>
      </c>
      <c r="C1611" s="4">
        <f>C1610*2/3+C1613/3</f>
        <v>18.786666666666669</v>
      </c>
      <c r="D1611" s="11">
        <f>(2*D1610+D1613)/3</f>
        <v>56.69</v>
      </c>
      <c r="E1611" s="11">
        <v>189.4</v>
      </c>
      <c r="F1611" s="4">
        <f t="shared" ref="F1611:F1674" si="354">F1610+1/12</f>
        <v>2004.5416666665453</v>
      </c>
      <c r="G1611" s="22">
        <v>4.5</v>
      </c>
      <c r="H1611" s="4">
        <f t="shared" si="351"/>
        <v>1779.0522439281942</v>
      </c>
      <c r="I1611" s="4">
        <f t="shared" si="352"/>
        <v>30.223322773671249</v>
      </c>
      <c r="J1611" s="33">
        <f t="shared" ref="J1611:J1674" si="355">J1610*((H1611+(I1611/12))/H1610)</f>
        <v>808853.52387173602</v>
      </c>
      <c r="K1611" s="4">
        <f t="shared" ref="K1611:K1674" si="356">D1611*$E$1839/E1611</f>
        <v>91.200860612460417</v>
      </c>
      <c r="L1611" s="33">
        <f t="shared" si="353"/>
        <v>41464.851714327189</v>
      </c>
      <c r="M1611" s="15">
        <f t="shared" si="345"/>
        <v>25.695888646268553</v>
      </c>
      <c r="N1611" s="6"/>
      <c r="O1611" s="7">
        <f t="shared" si="346"/>
        <v>27.755514536330764</v>
      </c>
      <c r="P1611" s="7"/>
      <c r="Q1611" s="46">
        <f t="shared" si="347"/>
        <v>1.8611708650646742E-2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c r="A1612" s="1">
        <v>2004.08</v>
      </c>
      <c r="B1612" s="11">
        <v>1088.94</v>
      </c>
      <c r="C1612" s="4">
        <f>C1610/3+C1613*2/3</f>
        <v>18.973333333333333</v>
      </c>
      <c r="D1612" s="11">
        <f>(D1610+2*D1613)/3</f>
        <v>57.23</v>
      </c>
      <c r="E1612" s="11">
        <v>189.5</v>
      </c>
      <c r="F1612" s="4">
        <f t="shared" si="354"/>
        <v>2004.6249999998786</v>
      </c>
      <c r="G1612" s="22">
        <v>4.28</v>
      </c>
      <c r="H1612" s="4">
        <f t="shared" si="351"/>
        <v>1750.9235778364118</v>
      </c>
      <c r="I1612" s="4">
        <f t="shared" si="352"/>
        <v>30.50751802990326</v>
      </c>
      <c r="J1612" s="33">
        <f t="shared" si="355"/>
        <v>797220.57269101962</v>
      </c>
      <c r="K1612" s="4">
        <f t="shared" si="356"/>
        <v>92.021007915567296</v>
      </c>
      <c r="L1612" s="33">
        <f t="shared" si="353"/>
        <v>41898.482354498003</v>
      </c>
      <c r="M1612" s="15">
        <f t="shared" si="345"/>
        <v>25.174462226477775</v>
      </c>
      <c r="N1612" s="6"/>
      <c r="O1612" s="7">
        <f t="shared" si="346"/>
        <v>27.192500070259666</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c r="A1613" s="1">
        <v>2004.09</v>
      </c>
      <c r="B1613" s="11">
        <v>1117.6600000000001</v>
      </c>
      <c r="C1613" s="4">
        <v>19.16</v>
      </c>
      <c r="D1613" s="11">
        <v>57.77</v>
      </c>
      <c r="E1613" s="11">
        <v>189.9</v>
      </c>
      <c r="F1613" s="4">
        <f t="shared" si="354"/>
        <v>2004.7083333332118</v>
      </c>
      <c r="G1613" s="22">
        <v>4.13</v>
      </c>
      <c r="H1613" s="4">
        <f t="shared" si="351"/>
        <v>1793.317546076883</v>
      </c>
      <c r="I1613" s="4">
        <f t="shared" si="352"/>
        <v>30.742769878883625</v>
      </c>
      <c r="J1613" s="33">
        <f t="shared" si="355"/>
        <v>817689.6219842385</v>
      </c>
      <c r="K1613" s="4">
        <f t="shared" si="356"/>
        <v>92.693622959452355</v>
      </c>
      <c r="L1613" s="33">
        <f t="shared" si="353"/>
        <v>42265.026449930614</v>
      </c>
      <c r="M1613" s="15">
        <f t="shared" si="345"/>
        <v>25.668406776357699</v>
      </c>
      <c r="N1613" s="6"/>
      <c r="O1613" s="7">
        <f t="shared" si="346"/>
        <v>27.725340561354148</v>
      </c>
      <c r="P1613" s="7"/>
      <c r="Q1613" s="46">
        <f t="shared" si="347"/>
        <v>2.1935435271590691E-2</v>
      </c>
      <c r="R1613" s="22">
        <f t="shared" si="357"/>
        <v>1.005882764876544</v>
      </c>
      <c r="S1613" s="22">
        <f t="shared" si="358"/>
        <v>37.677848996082801</v>
      </c>
      <c r="T1613" s="39">
        <f t="shared" si="348"/>
        <v>5.7161161741678734E-2</v>
      </c>
      <c r="U1613" s="39">
        <f t="shared" si="349"/>
        <v>2.4149939721528568E-2</v>
      </c>
      <c r="V1613" s="39">
        <f t="shared" si="350"/>
        <v>3.3011222020150166E-2</v>
      </c>
      <c r="Y1613" s="37"/>
      <c r="Z1613" s="37"/>
    </row>
    <row r="1614" spans="1:26">
      <c r="A1614" s="1">
        <v>2004.1</v>
      </c>
      <c r="B1614" s="11">
        <v>1117.21</v>
      </c>
      <c r="C1614" s="4">
        <f>C1613*2/3+C1616/3</f>
        <v>19.253333333333334</v>
      </c>
      <c r="D1614" s="11">
        <f>(2*D1613+D1616)/3</f>
        <v>58.03</v>
      </c>
      <c r="E1614" s="11">
        <v>190.9</v>
      </c>
      <c r="F1614" s="4">
        <f t="shared" si="354"/>
        <v>2004.7916666665451</v>
      </c>
      <c r="G1614" s="22">
        <v>4.0999999999999996</v>
      </c>
      <c r="H1614" s="4">
        <f t="shared" si="351"/>
        <v>1783.2052750130961</v>
      </c>
      <c r="I1614" s="4">
        <f t="shared" si="352"/>
        <v>30.730700192072643</v>
      </c>
      <c r="J1614" s="33">
        <f t="shared" si="355"/>
        <v>814246.45902343956</v>
      </c>
      <c r="K1614" s="4">
        <f t="shared" si="356"/>
        <v>92.623053954950237</v>
      </c>
      <c r="L1614" s="33">
        <f t="shared" si="353"/>
        <v>42293.500789583151</v>
      </c>
      <c r="M1614" s="15">
        <f t="shared" si="345"/>
        <v>25.411655665489334</v>
      </c>
      <c r="N1614" s="6"/>
      <c r="O1614" s="7">
        <f t="shared" si="346"/>
        <v>27.447302225242776</v>
      </c>
      <c r="P1614" s="7"/>
      <c r="Q1614" s="46">
        <f t="shared" si="347"/>
        <v>2.3098591273938769E-2</v>
      </c>
      <c r="R1614" s="22">
        <f t="shared" si="357"/>
        <v>0.99612392858819443</v>
      </c>
      <c r="S1614" s="22">
        <f t="shared" si="358"/>
        <v>37.700968284107141</v>
      </c>
      <c r="T1614" s="39">
        <f t="shared" si="348"/>
        <v>5.5041188283035503E-2</v>
      </c>
      <c r="U1614" s="39">
        <f t="shared" si="349"/>
        <v>2.6625031104431818E-2</v>
      </c>
      <c r="V1614" s="39">
        <f t="shared" si="350"/>
        <v>2.8416157178603685E-2</v>
      </c>
      <c r="Y1614" s="37"/>
      <c r="Z1614" s="37"/>
    </row>
    <row r="1615" spans="1:26">
      <c r="A1615" s="1">
        <v>2004.11</v>
      </c>
      <c r="B1615" s="11">
        <v>1168.94</v>
      </c>
      <c r="C1615" s="4">
        <f>C1613/3+C1616*2/3</f>
        <v>19.346666666666668</v>
      </c>
      <c r="D1615" s="11">
        <f>(D1613+2*D1616)/3</f>
        <v>58.29</v>
      </c>
      <c r="E1615" s="11">
        <v>191</v>
      </c>
      <c r="F1615" s="4">
        <f t="shared" si="354"/>
        <v>2004.8749999998784</v>
      </c>
      <c r="G1615" s="22">
        <v>4.1900000000000004</v>
      </c>
      <c r="H1615" s="4">
        <f t="shared" si="351"/>
        <v>1864.7959057591629</v>
      </c>
      <c r="I1615" s="4">
        <f t="shared" si="352"/>
        <v>30.863504363001752</v>
      </c>
      <c r="J1615" s="33">
        <f t="shared" si="355"/>
        <v>852676.74598840473</v>
      </c>
      <c r="K1615" s="4">
        <f t="shared" si="356"/>
        <v>92.989335078534054</v>
      </c>
      <c r="L1615" s="33">
        <f t="shared" si="353"/>
        <v>42519.314527404407</v>
      </c>
      <c r="M1615" s="15">
        <f t="shared" si="345"/>
        <v>26.46531081481805</v>
      </c>
      <c r="N1615" s="6"/>
      <c r="O1615" s="7">
        <f t="shared" si="346"/>
        <v>28.582705258099498</v>
      </c>
      <c r="P1615" s="7"/>
      <c r="Q1615" s="46">
        <f t="shared" si="347"/>
        <v>2.0548552436493513E-2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c r="A1616" s="1">
        <v>2004.12</v>
      </c>
      <c r="B1616" s="11">
        <v>1199.21</v>
      </c>
      <c r="C1616" s="4">
        <v>19.440000000000001</v>
      </c>
      <c r="D1616" s="11">
        <v>58.55</v>
      </c>
      <c r="E1616" s="11">
        <v>190.3</v>
      </c>
      <c r="F1616" s="4">
        <f t="shared" si="354"/>
        <v>2004.9583333332116</v>
      </c>
      <c r="G1616" s="22">
        <v>4.2300000000000004</v>
      </c>
      <c r="H1616" s="4">
        <f t="shared" si="351"/>
        <v>1920.1223699421969</v>
      </c>
      <c r="I1616" s="4">
        <f t="shared" si="352"/>
        <v>31.126473988439312</v>
      </c>
      <c r="J1616" s="33">
        <f t="shared" si="355"/>
        <v>879160.78337840561</v>
      </c>
      <c r="K1616" s="4">
        <f t="shared" si="356"/>
        <v>93.747687861271672</v>
      </c>
      <c r="L1616" s="33">
        <f t="shared" si="353"/>
        <v>42923.97817463633</v>
      </c>
      <c r="M1616" s="15">
        <f t="shared" si="345"/>
        <v>27.144808694741243</v>
      </c>
      <c r="N1616" s="6"/>
      <c r="O1616" s="7">
        <f t="shared" si="346"/>
        <v>29.312639184857169</v>
      </c>
      <c r="P1616" s="7"/>
      <c r="Q1616" s="46">
        <f t="shared" si="347"/>
        <v>1.8826546160026006E-2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c r="A1617" s="1">
        <v>2005.01</v>
      </c>
      <c r="B1617" s="11">
        <v>1181.4100000000001</v>
      </c>
      <c r="C1617" s="4">
        <f>C1616*2/3+C1619/3</f>
        <v>19.703333333333333</v>
      </c>
      <c r="D1617" s="11">
        <f>(2*D1616+D1619)/3</f>
        <v>59.106666666666662</v>
      </c>
      <c r="E1617" s="11">
        <v>190.7</v>
      </c>
      <c r="F1617" s="4">
        <f t="shared" si="354"/>
        <v>2005.0416666665449</v>
      </c>
      <c r="G1617" s="22">
        <v>4.22</v>
      </c>
      <c r="H1617" s="4">
        <f t="shared" si="351"/>
        <v>1887.6540482433147</v>
      </c>
      <c r="I1617" s="4">
        <f t="shared" si="352"/>
        <v>31.481938472295059</v>
      </c>
      <c r="J1617" s="33">
        <f t="shared" si="355"/>
        <v>865495.82027863362</v>
      </c>
      <c r="K1617" s="4">
        <f t="shared" si="356"/>
        <v>94.440489424925715</v>
      </c>
      <c r="L1617" s="33">
        <f t="shared" si="353"/>
        <v>43301.286556404993</v>
      </c>
      <c r="M1617" s="15">
        <f t="shared" si="345"/>
        <v>26.587250697970383</v>
      </c>
      <c r="N1617" s="6"/>
      <c r="O1617" s="7">
        <f t="shared" si="346"/>
        <v>28.707356524065606</v>
      </c>
      <c r="P1617" s="7"/>
      <c r="Q1617" s="46">
        <f t="shared" si="347"/>
        <v>1.9504478510848446E-2</v>
      </c>
      <c r="R1617" s="22">
        <f t="shared" si="357"/>
        <v>1.0075719517031356</v>
      </c>
      <c r="S1617" s="22">
        <f t="shared" si="358"/>
        <v>37.766846163516355</v>
      </c>
      <c r="T1617" s="39">
        <f t="shared" si="348"/>
        <v>5.5618116303462362E-2</v>
      </c>
      <c r="U1617" s="39">
        <f t="shared" si="349"/>
        <v>3.2499554491798088E-2</v>
      </c>
      <c r="V1617" s="39">
        <f t="shared" si="350"/>
        <v>2.3118561811664273E-2</v>
      </c>
      <c r="Y1617" s="37"/>
      <c r="Z1617" s="37"/>
    </row>
    <row r="1618" spans="1:26">
      <c r="A1618" s="1">
        <v>2005.02</v>
      </c>
      <c r="B1618" s="11">
        <v>1199.6300000000001</v>
      </c>
      <c r="C1618" s="4">
        <f>C1616/3+C1619*2/3</f>
        <v>19.966666666666669</v>
      </c>
      <c r="D1618" s="11">
        <f>(D1616+2*D1619)/3</f>
        <v>59.663333333333334</v>
      </c>
      <c r="E1618" s="11">
        <v>191.8</v>
      </c>
      <c r="F1618" s="4">
        <f t="shared" si="354"/>
        <v>2005.1249999998781</v>
      </c>
      <c r="G1618" s="22">
        <v>4.17</v>
      </c>
      <c r="H1618" s="4">
        <f t="shared" si="351"/>
        <v>1905.7729979144947</v>
      </c>
      <c r="I1618" s="4">
        <f t="shared" si="352"/>
        <v>31.719725408411549</v>
      </c>
      <c r="J1618" s="33">
        <f t="shared" si="355"/>
        <v>875015.38736866717</v>
      </c>
      <c r="K1618" s="4">
        <f t="shared" si="356"/>
        <v>94.783199513382002</v>
      </c>
      <c r="L1618" s="33">
        <f t="shared" si="353"/>
        <v>43518.6972052821</v>
      </c>
      <c r="M1618" s="15">
        <f t="shared" si="345"/>
        <v>26.744863128101187</v>
      </c>
      <c r="N1618" s="6"/>
      <c r="O1618" s="7">
        <f t="shared" si="346"/>
        <v>28.874110081209476</v>
      </c>
      <c r="P1618" s="7"/>
      <c r="Q1618" s="46">
        <f t="shared" si="347"/>
        <v>1.9963856578660864E-2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c r="A1619" s="1">
        <v>2005.03</v>
      </c>
      <c r="B1619" s="11">
        <v>1194.9000000000001</v>
      </c>
      <c r="C1619" s="4">
        <v>20.23</v>
      </c>
      <c r="D1619" s="11">
        <v>60.22</v>
      </c>
      <c r="E1619" s="11">
        <v>193.3</v>
      </c>
      <c r="F1619" s="4">
        <f t="shared" si="354"/>
        <v>2005.2083333332114</v>
      </c>
      <c r="G1619" s="22">
        <v>4.5</v>
      </c>
      <c r="H1619" s="4">
        <f t="shared" si="351"/>
        <v>1883.5283497154685</v>
      </c>
      <c r="I1619" s="4">
        <f t="shared" si="352"/>
        <v>31.888675633729957</v>
      </c>
      <c r="J1619" s="33">
        <f t="shared" si="355"/>
        <v>866022.1060819421</v>
      </c>
      <c r="K1619" s="4">
        <f t="shared" si="356"/>
        <v>94.925162959130901</v>
      </c>
      <c r="L1619" s="33">
        <f t="shared" si="353"/>
        <v>43645.368841120224</v>
      </c>
      <c r="M1619" s="15">
        <f t="shared" si="345"/>
        <v>26.339142131057937</v>
      </c>
      <c r="N1619" s="6"/>
      <c r="O1619" s="7">
        <f t="shared" si="346"/>
        <v>28.433346549933496</v>
      </c>
      <c r="P1619" s="7"/>
      <c r="Q1619" s="46">
        <f t="shared" si="347"/>
        <v>1.7699015247125006E-2</v>
      </c>
      <c r="R1619" s="22">
        <f t="shared" si="357"/>
        <v>1.0166250288760423</v>
      </c>
      <c r="S1619" s="22">
        <f t="shared" si="358"/>
        <v>36.681891490201565</v>
      </c>
      <c r="T1619" s="39">
        <f t="shared" si="348"/>
        <v>5.7477220687164543E-2</v>
      </c>
      <c r="U1619" s="39">
        <f t="shared" si="349"/>
        <v>3.3293118542925937E-2</v>
      </c>
      <c r="V1619" s="39">
        <f t="shared" si="350"/>
        <v>2.4184102144238606E-2</v>
      </c>
      <c r="Y1619" s="37"/>
      <c r="Z1619" s="37"/>
    </row>
    <row r="1620" spans="1:26">
      <c r="A1620" s="1">
        <v>2005.04</v>
      </c>
      <c r="B1620" s="11">
        <v>1164.43</v>
      </c>
      <c r="C1620" s="4">
        <f>C1619*2/3+C1622/3</f>
        <v>20.463333333333331</v>
      </c>
      <c r="D1620" s="11">
        <f>(2*D1619+D1622)/3</f>
        <v>61.233333333333327</v>
      </c>
      <c r="E1620" s="11">
        <v>194.6</v>
      </c>
      <c r="F1620" s="4">
        <f t="shared" si="354"/>
        <v>2005.2916666665446</v>
      </c>
      <c r="G1620" s="22">
        <v>4.34</v>
      </c>
      <c r="H1620" s="4">
        <f t="shared" si="351"/>
        <v>1823.2364902363827</v>
      </c>
      <c r="I1620" s="4">
        <f t="shared" si="352"/>
        <v>32.040995203836928</v>
      </c>
      <c r="J1620" s="33">
        <f t="shared" si="355"/>
        <v>839528.35445479129</v>
      </c>
      <c r="K1620" s="4">
        <f t="shared" si="356"/>
        <v>95.877680712572811</v>
      </c>
      <c r="L1620" s="33">
        <f t="shared" si="353"/>
        <v>44147.883145500418</v>
      </c>
      <c r="M1620" s="15">
        <f t="shared" si="345"/>
        <v>25.408922569114466</v>
      </c>
      <c r="N1620" s="6"/>
      <c r="O1620" s="7">
        <f t="shared" si="346"/>
        <v>27.427971644284607</v>
      </c>
      <c r="P1620" s="7"/>
      <c r="Q1620" s="46">
        <f t="shared" si="347"/>
        <v>2.1038014357879525E-2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c r="A1621" s="1">
        <v>2005.05</v>
      </c>
      <c r="B1621" s="11">
        <v>1178.28</v>
      </c>
      <c r="C1621" s="4">
        <f>C1619/3+C1622*2/3</f>
        <v>20.696666666666665</v>
      </c>
      <c r="D1621" s="11">
        <f>(D1619+2*D1622)/3</f>
        <v>62.24666666666667</v>
      </c>
      <c r="E1621" s="11">
        <v>194.4</v>
      </c>
      <c r="F1621" s="4">
        <f t="shared" si="354"/>
        <v>2005.3749999998779</v>
      </c>
      <c r="G1621" s="22">
        <v>4.1399999999999997</v>
      </c>
      <c r="H1621" s="4">
        <f t="shared" si="351"/>
        <v>1846.8205555555555</v>
      </c>
      <c r="I1621" s="4">
        <f t="shared" si="352"/>
        <v>32.439682784636489</v>
      </c>
      <c r="J1621" s="33">
        <f t="shared" si="355"/>
        <v>851632.65055637213</v>
      </c>
      <c r="K1621" s="4">
        <f t="shared" si="356"/>
        <v>97.564605624142686</v>
      </c>
      <c r="L1621" s="33">
        <f t="shared" si="353"/>
        <v>44990.404421387379</v>
      </c>
      <c r="M1621" s="15">
        <f t="shared" si="345"/>
        <v>25.650230187182977</v>
      </c>
      <c r="N1621" s="6"/>
      <c r="O1621" s="7">
        <f t="shared" si="346"/>
        <v>27.686995391999091</v>
      </c>
      <c r="P1621" s="7"/>
      <c r="Q1621" s="46">
        <f t="shared" si="347"/>
        <v>2.2360152666665613E-2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c r="A1622" s="1">
        <v>2005.06</v>
      </c>
      <c r="B1622" s="11">
        <v>1202.25</v>
      </c>
      <c r="C1622" s="4">
        <v>20.93</v>
      </c>
      <c r="D1622" s="11">
        <v>63.26</v>
      </c>
      <c r="E1622" s="11">
        <v>194.5</v>
      </c>
      <c r="F1622" s="4">
        <f t="shared" si="354"/>
        <v>2005.4583333332112</v>
      </c>
      <c r="G1622" s="22">
        <v>4</v>
      </c>
      <c r="H1622" s="4">
        <f t="shared" si="351"/>
        <v>1883.4219794344476</v>
      </c>
      <c r="I1622" s="4">
        <f t="shared" si="352"/>
        <v>32.788539845758358</v>
      </c>
      <c r="J1622" s="33">
        <f t="shared" si="355"/>
        <v>869770.82327853702</v>
      </c>
      <c r="K1622" s="4">
        <f t="shared" si="356"/>
        <v>99.10191259640105</v>
      </c>
      <c r="L1622" s="33">
        <f t="shared" si="353"/>
        <v>45765.608052069249</v>
      </c>
      <c r="M1622" s="15">
        <f t="shared" si="345"/>
        <v>26.068394871884006</v>
      </c>
      <c r="N1622" s="6"/>
      <c r="O1622" s="7">
        <f t="shared" si="346"/>
        <v>28.136067840768234</v>
      </c>
      <c r="P1622" s="7"/>
      <c r="Q1622" s="46">
        <f t="shared" si="347"/>
        <v>2.2985694371145303E-2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c r="A1623" s="1">
        <v>2005.07</v>
      </c>
      <c r="B1623" s="11">
        <v>1222.24</v>
      </c>
      <c r="C1623" s="4">
        <f>C1622*2/3+C1625/3</f>
        <v>21.11</v>
      </c>
      <c r="D1623" s="11">
        <f>(2*D1622+D1625)/3</f>
        <v>64.33</v>
      </c>
      <c r="E1623" s="11">
        <v>195.4</v>
      </c>
      <c r="F1623" s="4">
        <f t="shared" si="354"/>
        <v>2005.5416666665444</v>
      </c>
      <c r="G1623" s="22">
        <v>4.18</v>
      </c>
      <c r="H1623" s="4">
        <f t="shared" si="351"/>
        <v>1905.9187717502562</v>
      </c>
      <c r="I1623" s="4">
        <f t="shared" si="352"/>
        <v>32.918203684749237</v>
      </c>
      <c r="J1623" s="33">
        <f t="shared" si="355"/>
        <v>881426.731995048</v>
      </c>
      <c r="K1623" s="4">
        <f t="shared" si="356"/>
        <v>100.31397645854658</v>
      </c>
      <c r="L1623" s="33">
        <f t="shared" si="353"/>
        <v>46392.019300007712</v>
      </c>
      <c r="M1623" s="15">
        <f t="shared" si="345"/>
        <v>26.287871091254754</v>
      </c>
      <c r="N1623" s="6"/>
      <c r="O1623" s="7">
        <f t="shared" si="346"/>
        <v>28.369905062639248</v>
      </c>
      <c r="P1623" s="7"/>
      <c r="Q1623" s="46">
        <f t="shared" si="347"/>
        <v>2.1338558472624537E-2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c r="A1624" s="1">
        <v>2005.08</v>
      </c>
      <c r="B1624" s="11">
        <v>1224.27</v>
      </c>
      <c r="C1624" s="4">
        <f>C1622/3+C1625*2/3</f>
        <v>21.29</v>
      </c>
      <c r="D1624" s="11">
        <f>(D1622+2*D1625)/3</f>
        <v>65.399999999999991</v>
      </c>
      <c r="E1624" s="11">
        <v>196.4</v>
      </c>
      <c r="F1624" s="4">
        <f t="shared" si="354"/>
        <v>2005.6249999998777</v>
      </c>
      <c r="G1624" s="22">
        <v>4.26</v>
      </c>
      <c r="H1624" s="4">
        <f t="shared" si="351"/>
        <v>1899.3638951120167</v>
      </c>
      <c r="I1624" s="4">
        <f t="shared" si="352"/>
        <v>33.029852342158861</v>
      </c>
      <c r="J1624" s="33">
        <f t="shared" si="355"/>
        <v>879668.24820784177</v>
      </c>
      <c r="K1624" s="4">
        <f t="shared" si="356"/>
        <v>101.46323828920571</v>
      </c>
      <c r="L1624" s="33">
        <f t="shared" si="353"/>
        <v>46991.516113923266</v>
      </c>
      <c r="M1624" s="15">
        <f t="shared" si="345"/>
        <v>26.104381410936167</v>
      </c>
      <c r="N1624" s="6"/>
      <c r="O1624" s="7">
        <f t="shared" si="346"/>
        <v>28.168980742317412</v>
      </c>
      <c r="P1624" s="7"/>
      <c r="Q1624" s="46">
        <f t="shared" si="347"/>
        <v>2.1060729884604674E-2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c r="A1625" s="1">
        <v>2005.09</v>
      </c>
      <c r="B1625" s="11">
        <v>1225.92</v>
      </c>
      <c r="C1625" s="4">
        <v>21.47</v>
      </c>
      <c r="D1625" s="11">
        <v>66.47</v>
      </c>
      <c r="E1625" s="11">
        <v>198.8</v>
      </c>
      <c r="F1625" s="4">
        <f t="shared" si="354"/>
        <v>2005.7083333332109</v>
      </c>
      <c r="G1625" s="22">
        <v>4.2</v>
      </c>
      <c r="H1625" s="4">
        <f t="shared" si="351"/>
        <v>1878.9628973843062</v>
      </c>
      <c r="I1625" s="4">
        <f t="shared" si="352"/>
        <v>32.906986921529175</v>
      </c>
      <c r="J1625" s="33">
        <f t="shared" si="355"/>
        <v>871489.80453104991</v>
      </c>
      <c r="K1625" s="4">
        <f t="shared" si="356"/>
        <v>101.87831488933602</v>
      </c>
      <c r="L1625" s="33">
        <f t="shared" si="353"/>
        <v>47252.616245088495</v>
      </c>
      <c r="M1625" s="15">
        <f t="shared" si="345"/>
        <v>25.730122990164478</v>
      </c>
      <c r="N1625" s="6"/>
      <c r="O1625" s="7">
        <f t="shared" si="346"/>
        <v>27.762463408465557</v>
      </c>
      <c r="P1625" s="7"/>
      <c r="Q1625" s="46">
        <f t="shared" si="347"/>
        <v>2.3262867961467384E-2</v>
      </c>
      <c r="R1625" s="22">
        <f t="shared" si="357"/>
        <v>0.98269385516983099</v>
      </c>
      <c r="S1625" s="22">
        <f t="shared" si="358"/>
        <v>37.309038824996478</v>
      </c>
      <c r="T1625" s="39">
        <f t="shared" si="348"/>
        <v>4.9968023993407051E-2</v>
      </c>
      <c r="U1625" s="39">
        <f t="shared" si="349"/>
        <v>3.0645968380443867E-2</v>
      </c>
      <c r="V1625" s="39">
        <f t="shared" si="350"/>
        <v>1.9322055612963185E-2</v>
      </c>
      <c r="Y1625" s="37"/>
      <c r="Z1625" s="37"/>
    </row>
    <row r="1626" spans="1:26">
      <c r="A1626" s="1">
        <v>2005.1</v>
      </c>
      <c r="B1626" s="11">
        <v>1191.96</v>
      </c>
      <c r="C1626" s="4">
        <f>C1625*2/3+C1628/3</f>
        <v>21.72</v>
      </c>
      <c r="D1626" s="11">
        <f>(2*D1625+D1628)/3</f>
        <v>67.589999999999989</v>
      </c>
      <c r="E1626" s="11">
        <v>199.2</v>
      </c>
      <c r="F1626" s="4">
        <f t="shared" si="354"/>
        <v>2005.7916666665442</v>
      </c>
      <c r="G1626" s="22">
        <v>4.46</v>
      </c>
      <c r="H1626" s="4">
        <f t="shared" si="351"/>
        <v>1823.2440361445788</v>
      </c>
      <c r="I1626" s="4">
        <f t="shared" si="352"/>
        <v>33.223313253012051</v>
      </c>
      <c r="J1626" s="33">
        <f t="shared" si="355"/>
        <v>846930.72214735125</v>
      </c>
      <c r="K1626" s="4">
        <f t="shared" si="356"/>
        <v>103.38691265060241</v>
      </c>
      <c r="L1626" s="33">
        <f t="shared" si="353"/>
        <v>48025.141372142905</v>
      </c>
      <c r="M1626" s="15">
        <f t="shared" si="345"/>
        <v>24.876538723647965</v>
      </c>
      <c r="N1626" s="6"/>
      <c r="O1626" s="7">
        <f t="shared" si="346"/>
        <v>26.840542701863445</v>
      </c>
      <c r="P1626" s="7"/>
      <c r="Q1626" s="46">
        <f t="shared" si="347"/>
        <v>2.1868312584124645E-2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c r="A1627" s="1">
        <v>2005.11</v>
      </c>
      <c r="B1627" s="11">
        <v>1237.3699999999999</v>
      </c>
      <c r="C1627" s="4">
        <f>C1625/3+C1628*2/3</f>
        <v>21.97</v>
      </c>
      <c r="D1627" s="11">
        <f>(D1625+2*D1628)/3</f>
        <v>68.709999999999994</v>
      </c>
      <c r="E1627" s="11">
        <v>197.6</v>
      </c>
      <c r="F1627" s="4">
        <f t="shared" si="354"/>
        <v>2005.8749999998774</v>
      </c>
      <c r="G1627" s="22">
        <v>4.54</v>
      </c>
      <c r="H1627" s="4">
        <f t="shared" si="351"/>
        <v>1908.0295495951418</v>
      </c>
      <c r="I1627" s="4">
        <f t="shared" si="352"/>
        <v>33.877828947368428</v>
      </c>
      <c r="J1627" s="33">
        <f t="shared" si="355"/>
        <v>887626.57480045198</v>
      </c>
      <c r="K1627" s="4">
        <f t="shared" si="356"/>
        <v>105.95109817813767</v>
      </c>
      <c r="L1627" s="33">
        <f t="shared" si="353"/>
        <v>49289.074371076611</v>
      </c>
      <c r="M1627" s="15">
        <f t="shared" si="345"/>
        <v>25.931783309069029</v>
      </c>
      <c r="N1627" s="6"/>
      <c r="O1627" s="7">
        <f t="shared" si="346"/>
        <v>27.977205472367206</v>
      </c>
      <c r="P1627" s="7"/>
      <c r="Q1627" s="46">
        <f t="shared" si="347"/>
        <v>1.8671943606583932E-2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c r="A1628" s="1">
        <v>2005.12</v>
      </c>
      <c r="B1628" s="11">
        <v>1262.07</v>
      </c>
      <c r="C1628" s="4">
        <v>22.22</v>
      </c>
      <c r="D1628" s="11">
        <v>69.83</v>
      </c>
      <c r="E1628" s="11">
        <v>196.8</v>
      </c>
      <c r="F1628" s="4">
        <f t="shared" si="354"/>
        <v>2005.9583333332107</v>
      </c>
      <c r="G1628" s="22">
        <v>4.47</v>
      </c>
      <c r="H1628" s="4">
        <f t="shared" si="351"/>
        <v>1954.0280945121954</v>
      </c>
      <c r="I1628" s="4">
        <f t="shared" si="352"/>
        <v>34.402611788617889</v>
      </c>
      <c r="J1628" s="33">
        <f t="shared" si="355"/>
        <v>910359.06004170119</v>
      </c>
      <c r="K1628" s="4">
        <f t="shared" si="356"/>
        <v>108.11585873983739</v>
      </c>
      <c r="L1628" s="33">
        <f t="shared" si="353"/>
        <v>50369.926519695407</v>
      </c>
      <c r="M1628" s="15">
        <f t="shared" si="345"/>
        <v>26.443803114292422</v>
      </c>
      <c r="N1628" s="6"/>
      <c r="O1628" s="7">
        <f t="shared" si="346"/>
        <v>28.527159043907641</v>
      </c>
      <c r="P1628" s="7"/>
      <c r="Q1628" s="46">
        <f t="shared" si="347"/>
        <v>1.8276088055812559E-2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c r="A1629" s="1">
        <v>2006.01</v>
      </c>
      <c r="B1629" s="11">
        <v>1278.73</v>
      </c>
      <c r="C1629" s="4">
        <f>C1628*2/3+C1631/3</f>
        <v>22.406666666666666</v>
      </c>
      <c r="D1629" s="11">
        <f>(2*D1628+D1631)/3</f>
        <v>70.776666666666657</v>
      </c>
      <c r="E1629" s="11">
        <v>198.3</v>
      </c>
      <c r="F1629" s="4">
        <f t="shared" si="354"/>
        <v>2006.041666666544</v>
      </c>
      <c r="G1629" s="22">
        <v>4.42</v>
      </c>
      <c r="H1629" s="4">
        <f t="shared" si="351"/>
        <v>1964.8463489662131</v>
      </c>
      <c r="I1629" s="4">
        <f t="shared" si="352"/>
        <v>34.429204908387966</v>
      </c>
      <c r="J1629" s="33">
        <f t="shared" si="355"/>
        <v>916735.84016199631</v>
      </c>
      <c r="K1629" s="4">
        <f t="shared" si="356"/>
        <v>108.75264918473694</v>
      </c>
      <c r="L1629" s="33">
        <f t="shared" si="353"/>
        <v>50740.584001730014</v>
      </c>
      <c r="M1629" s="15">
        <f t="shared" si="345"/>
        <v>26.468702626685733</v>
      </c>
      <c r="N1629" s="6"/>
      <c r="O1629" s="7">
        <f t="shared" si="346"/>
        <v>28.551311891344479</v>
      </c>
      <c r="P1629" s="7"/>
      <c r="Q1629" s="46">
        <f t="shared" si="347"/>
        <v>1.8919623016402376E-2</v>
      </c>
      <c r="R1629" s="22">
        <f t="shared" si="357"/>
        <v>0.99174056426319435</v>
      </c>
      <c r="S1629" s="22">
        <f t="shared" si="358"/>
        <v>37.288074390470527</v>
      </c>
      <c r="T1629" s="39">
        <f t="shared" si="348"/>
        <v>4.4469015754845742E-2</v>
      </c>
      <c r="U1629" s="39">
        <f t="shared" si="349"/>
        <v>3.2624382721495815E-2</v>
      </c>
      <c r="V1629" s="39">
        <f t="shared" si="350"/>
        <v>1.1844633033349927E-2</v>
      </c>
      <c r="Y1629" s="37"/>
      <c r="Z1629" s="37"/>
    </row>
    <row r="1630" spans="1:26">
      <c r="A1630" s="1">
        <v>2006.02</v>
      </c>
      <c r="B1630" s="11">
        <v>1276.6500000000001</v>
      </c>
      <c r="C1630" s="4">
        <f>C1628/3+C1631*2/3</f>
        <v>22.593333333333334</v>
      </c>
      <c r="D1630" s="11">
        <f>(D1628+2*D1631)/3</f>
        <v>71.723333333333343</v>
      </c>
      <c r="E1630" s="11">
        <v>198.7</v>
      </c>
      <c r="F1630" s="4">
        <f t="shared" si="354"/>
        <v>2006.1249999998772</v>
      </c>
      <c r="G1630" s="22">
        <v>4.57</v>
      </c>
      <c r="H1630" s="4">
        <f t="shared" si="351"/>
        <v>1957.7013336688478</v>
      </c>
      <c r="I1630" s="4">
        <f t="shared" si="352"/>
        <v>34.646143264552933</v>
      </c>
      <c r="J1630" s="33">
        <f t="shared" si="355"/>
        <v>914749.26675937173</v>
      </c>
      <c r="K1630" s="4">
        <f t="shared" si="356"/>
        <v>109.98540345579605</v>
      </c>
      <c r="L1630" s="33">
        <f t="shared" si="353"/>
        <v>51391.42801566967</v>
      </c>
      <c r="M1630" s="15">
        <f t="shared" si="345"/>
        <v>26.249624763583306</v>
      </c>
      <c r="N1630" s="6"/>
      <c r="O1630" s="7">
        <f t="shared" si="346"/>
        <v>28.312953220671435</v>
      </c>
      <c r="P1630" s="7"/>
      <c r="Q1630" s="46">
        <f t="shared" si="347"/>
        <v>1.7610058371500759E-2</v>
      </c>
      <c r="R1630" s="22">
        <f t="shared" si="357"/>
        <v>0.99194775004269375</v>
      </c>
      <c r="S1630" s="22">
        <f t="shared" si="358"/>
        <v>36.905651857911145</v>
      </c>
      <c r="T1630" s="39">
        <f t="shared" si="348"/>
        <v>4.4034553541299593E-2</v>
      </c>
      <c r="U1630" s="39">
        <f t="shared" si="349"/>
        <v>3.6654461497916957E-2</v>
      </c>
      <c r="V1630" s="39">
        <f t="shared" si="350"/>
        <v>7.3800920433826356E-3</v>
      </c>
      <c r="Y1630" s="37"/>
      <c r="Z1630" s="37"/>
    </row>
    <row r="1631" spans="1:26">
      <c r="A1631" s="1">
        <v>2006.03</v>
      </c>
      <c r="B1631" s="11">
        <v>1293.74</v>
      </c>
      <c r="C1631" s="4">
        <v>22.78</v>
      </c>
      <c r="D1631" s="11">
        <v>72.67</v>
      </c>
      <c r="E1631" s="11">
        <v>199.8</v>
      </c>
      <c r="F1631" s="4">
        <f t="shared" si="354"/>
        <v>2006.2083333332105</v>
      </c>
      <c r="G1631" s="22">
        <v>4.72</v>
      </c>
      <c r="H1631" s="4">
        <f t="shared" si="351"/>
        <v>1972.985875875876</v>
      </c>
      <c r="I1631" s="4">
        <f t="shared" si="352"/>
        <v>34.740070070070075</v>
      </c>
      <c r="J1631" s="33">
        <f t="shared" si="355"/>
        <v>923243.78426277137</v>
      </c>
      <c r="K1631" s="4">
        <f t="shared" si="356"/>
        <v>110.82356856856858</v>
      </c>
      <c r="L1631" s="33">
        <f t="shared" si="353"/>
        <v>51859.048806078186</v>
      </c>
      <c r="M1631" s="15">
        <f t="shared" si="345"/>
        <v>26.327837778667696</v>
      </c>
      <c r="N1631" s="6"/>
      <c r="O1631" s="7">
        <f t="shared" si="346"/>
        <v>28.395073733976634</v>
      </c>
      <c r="P1631" s="7"/>
      <c r="Q1631" s="46">
        <f t="shared" si="347"/>
        <v>1.603475651848129E-2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c r="A1632" s="1">
        <v>2006.04</v>
      </c>
      <c r="B1632" s="11">
        <v>1302.17</v>
      </c>
      <c r="C1632" s="4">
        <f>C1631*2/3+C1634/3</f>
        <v>23</v>
      </c>
      <c r="D1632" s="11">
        <f>(2*D1631+D1634)/3</f>
        <v>73.276666666666657</v>
      </c>
      <c r="E1632" s="11">
        <v>201.5</v>
      </c>
      <c r="F1632" s="4">
        <f t="shared" si="354"/>
        <v>2006.2916666665437</v>
      </c>
      <c r="G1632" s="22">
        <v>4.99</v>
      </c>
      <c r="H1632" s="4">
        <f t="shared" si="351"/>
        <v>1969.0878362282883</v>
      </c>
      <c r="I1632" s="4">
        <f t="shared" si="352"/>
        <v>34.779652605459063</v>
      </c>
      <c r="J1632" s="33">
        <f t="shared" si="355"/>
        <v>922775.96572463738</v>
      </c>
      <c r="K1632" s="4">
        <f t="shared" si="356"/>
        <v>110.80595698924732</v>
      </c>
      <c r="L1632" s="33">
        <f t="shared" si="353"/>
        <v>51927.126910016101</v>
      </c>
      <c r="M1632" s="15">
        <f t="shared" si="345"/>
        <v>26.147280943874538</v>
      </c>
      <c r="N1632" s="6"/>
      <c r="O1632" s="7">
        <f t="shared" si="346"/>
        <v>28.198403856607364</v>
      </c>
      <c r="P1632" s="7"/>
      <c r="Q1632" s="46">
        <f t="shared" si="347"/>
        <v>1.407146870183023E-2</v>
      </c>
      <c r="R1632" s="22">
        <f t="shared" si="357"/>
        <v>0.9948378771081009</v>
      </c>
      <c r="S1632" s="22">
        <f t="shared" si="358"/>
        <v>35.480555382954016</v>
      </c>
      <c r="T1632" s="39">
        <f t="shared" si="348"/>
        <v>5.1563544330343936E-2</v>
      </c>
      <c r="U1632" s="39">
        <f t="shared" si="349"/>
        <v>3.9837100654124269E-2</v>
      </c>
      <c r="V1632" s="39">
        <f t="shared" si="350"/>
        <v>1.1726443676219667E-2</v>
      </c>
      <c r="Y1632" s="37"/>
      <c r="Z1632" s="37"/>
    </row>
    <row r="1633" spans="1:26">
      <c r="A1633" s="1">
        <v>2006.05</v>
      </c>
      <c r="B1633" s="11">
        <v>1290.01</v>
      </c>
      <c r="C1633" s="4">
        <f>C1631/3+C1634*2/3</f>
        <v>23.22</v>
      </c>
      <c r="D1633" s="11">
        <f>(D1631+2*D1634)/3</f>
        <v>73.883333333333326</v>
      </c>
      <c r="E1633" s="11">
        <v>202.5</v>
      </c>
      <c r="F1633" s="4">
        <f t="shared" si="354"/>
        <v>2006.374999999877</v>
      </c>
      <c r="G1633" s="26">
        <v>5.1100000000000003</v>
      </c>
      <c r="H1633" s="4">
        <f t="shared" si="351"/>
        <v>1941.0668987654326</v>
      </c>
      <c r="I1633" s="4">
        <f t="shared" si="352"/>
        <v>34.938933333333338</v>
      </c>
      <c r="J1633" s="33">
        <f t="shared" si="355"/>
        <v>911008.93674511404</v>
      </c>
      <c r="K1633" s="4">
        <f t="shared" si="356"/>
        <v>111.17161316872428</v>
      </c>
      <c r="L1633" s="33">
        <f t="shared" si="353"/>
        <v>52176.631920050873</v>
      </c>
      <c r="M1633" s="15">
        <f t="shared" si="345"/>
        <v>25.650640708757351</v>
      </c>
      <c r="N1633" s="6"/>
      <c r="O1633" s="7">
        <f t="shared" si="346"/>
        <v>27.661895284857195</v>
      </c>
      <c r="P1633" s="7"/>
      <c r="Q1633" s="46">
        <f t="shared" si="347"/>
        <v>1.3923101060018102E-2</v>
      </c>
      <c r="R1633" s="22">
        <f t="shared" si="357"/>
        <v>1.0042583333333333</v>
      </c>
      <c r="S1633" s="22">
        <f t="shared" si="358"/>
        <v>35.123092245691687</v>
      </c>
      <c r="T1633" s="39">
        <f t="shared" si="348"/>
        <v>5.2168960402368292E-2</v>
      </c>
      <c r="U1633" s="39">
        <f t="shared" si="349"/>
        <v>4.0627215816082529E-2</v>
      </c>
      <c r="V1633" s="39">
        <f t="shared" si="350"/>
        <v>1.1541744586285763E-2</v>
      </c>
      <c r="Y1633" s="37"/>
      <c r="Z1633" s="37"/>
    </row>
    <row r="1634" spans="1:26">
      <c r="A1634" s="1">
        <v>2006.06</v>
      </c>
      <c r="B1634" s="11">
        <v>1253.17</v>
      </c>
      <c r="C1634" s="4">
        <v>23.44</v>
      </c>
      <c r="D1634" s="11">
        <v>74.489999999999995</v>
      </c>
      <c r="E1634" s="11">
        <v>202.9</v>
      </c>
      <c r="F1634" s="4">
        <f t="shared" si="354"/>
        <v>2006.4583333332102</v>
      </c>
      <c r="G1634" s="26">
        <v>5.1100000000000003</v>
      </c>
      <c r="H1634" s="4">
        <f t="shared" si="351"/>
        <v>1881.9167028092661</v>
      </c>
      <c r="I1634" s="4">
        <f t="shared" si="352"/>
        <v>35.200433711187785</v>
      </c>
      <c r="J1634" s="33">
        <f t="shared" si="355"/>
        <v>884624.46161367162</v>
      </c>
      <c r="K1634" s="4">
        <f t="shared" si="356"/>
        <v>111.86349433218335</v>
      </c>
      <c r="L1634" s="33">
        <f t="shared" si="353"/>
        <v>52583.189946776889</v>
      </c>
      <c r="M1634" s="15">
        <f t="shared" si="345"/>
        <v>24.74958224164639</v>
      </c>
      <c r="N1634" s="6"/>
      <c r="O1634" s="7">
        <f t="shared" si="346"/>
        <v>26.690943997751582</v>
      </c>
      <c r="P1634" s="7"/>
      <c r="Q1634" s="46">
        <f t="shared" si="347"/>
        <v>1.5479427109228151E-2</v>
      </c>
      <c r="R1634" s="22">
        <f t="shared" si="357"/>
        <v>1.0058131617159785</v>
      </c>
      <c r="S1634" s="22">
        <f t="shared" si="358"/>
        <v>35.20312105093484</v>
      </c>
      <c r="T1634" s="39">
        <f t="shared" si="348"/>
        <v>5.6040329891980933E-2</v>
      </c>
      <c r="U1634" s="39">
        <f t="shared" si="349"/>
        <v>4.1809899439735343E-2</v>
      </c>
      <c r="V1634" s="39">
        <f t="shared" si="350"/>
        <v>1.423043045224559E-2</v>
      </c>
      <c r="Y1634" s="37"/>
      <c r="Z1634" s="37"/>
    </row>
    <row r="1635" spans="1:26">
      <c r="A1635" s="1">
        <v>2006.07</v>
      </c>
      <c r="B1635" s="11">
        <v>1260.24</v>
      </c>
      <c r="C1635" s="4">
        <f>C1634*2/3+C1637/3</f>
        <v>23.66</v>
      </c>
      <c r="D1635" s="11">
        <f>(2*D1634+D1637)/3</f>
        <v>75.849999999999994</v>
      </c>
      <c r="E1635" s="11">
        <v>203.5</v>
      </c>
      <c r="F1635" s="4">
        <f t="shared" si="354"/>
        <v>2006.5416666665435</v>
      </c>
      <c r="G1635" s="26">
        <v>5.09</v>
      </c>
      <c r="H1635" s="4">
        <f t="shared" si="351"/>
        <v>1886.9539459459463</v>
      </c>
      <c r="I1635" s="4">
        <f t="shared" si="352"/>
        <v>35.426054054054063</v>
      </c>
      <c r="J1635" s="33">
        <f t="shared" si="355"/>
        <v>888380.0111128292</v>
      </c>
      <c r="K1635" s="4">
        <f t="shared" si="356"/>
        <v>113.57000000000001</v>
      </c>
      <c r="L1635" s="33">
        <f t="shared" si="353"/>
        <v>53468.881993039489</v>
      </c>
      <c r="M1635" s="15">
        <f t="shared" si="345"/>
        <v>24.696786766853322</v>
      </c>
      <c r="N1635" s="6"/>
      <c r="O1635" s="7">
        <f t="shared" si="346"/>
        <v>26.634874022226974</v>
      </c>
      <c r="P1635" s="7"/>
      <c r="Q1635" s="46">
        <f t="shared" si="347"/>
        <v>1.5872540365558491E-2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c r="A1636" s="1">
        <v>2006.08</v>
      </c>
      <c r="B1636" s="11">
        <v>1287.1500000000001</v>
      </c>
      <c r="C1636" s="4">
        <f>C1634/3+C1637*2/3</f>
        <v>23.88</v>
      </c>
      <c r="D1636" s="11">
        <f>(D1634+2*D1637)/3</f>
        <v>77.209999999999994</v>
      </c>
      <c r="E1636" s="11">
        <v>203.9</v>
      </c>
      <c r="F1636" s="4">
        <f t="shared" si="354"/>
        <v>2006.6249999998768</v>
      </c>
      <c r="G1636" s="26">
        <v>4.88</v>
      </c>
      <c r="H1636" s="4">
        <f t="shared" si="351"/>
        <v>1923.4654487493874</v>
      </c>
      <c r="I1636" s="4">
        <f t="shared" si="352"/>
        <v>35.68531633153507</v>
      </c>
      <c r="J1636" s="33">
        <f t="shared" si="355"/>
        <v>906969.72434787068</v>
      </c>
      <c r="K1636" s="4">
        <f t="shared" si="356"/>
        <v>115.37953408533596</v>
      </c>
      <c r="L1636" s="33">
        <f t="shared" si="353"/>
        <v>54404.795413820524</v>
      </c>
      <c r="M1636" s="15">
        <f t="shared" si="345"/>
        <v>25.051393562010976</v>
      </c>
      <c r="N1636" s="6"/>
      <c r="O1636" s="7">
        <f t="shared" si="346"/>
        <v>27.017418909973312</v>
      </c>
      <c r="P1636" s="7"/>
      <c r="Q1636" s="46">
        <f t="shared" si="347"/>
        <v>1.7404992388477397E-2</v>
      </c>
      <c r="R1636" s="22">
        <f t="shared" si="357"/>
        <v>1.0167179555100156</v>
      </c>
      <c r="S1636" s="22">
        <f t="shared" si="358"/>
        <v>35.964335751379402</v>
      </c>
      <c r="T1636" s="39">
        <f t="shared" si="348"/>
        <v>5.816868740755532E-2</v>
      </c>
      <c r="U1636" s="39">
        <f t="shared" si="349"/>
        <v>4.0685207513848187E-2</v>
      </c>
      <c r="V1636" s="39">
        <f t="shared" si="350"/>
        <v>1.7483479893707132E-2</v>
      </c>
      <c r="Y1636" s="37"/>
      <c r="Z1636" s="37"/>
    </row>
    <row r="1637" spans="1:26">
      <c r="A1637" s="1">
        <v>2006.09</v>
      </c>
      <c r="B1637" s="11">
        <v>1317.74</v>
      </c>
      <c r="C1637" s="4">
        <v>24.1</v>
      </c>
      <c r="D1637" s="11">
        <v>78.569999999999993</v>
      </c>
      <c r="E1637" s="11">
        <v>202.9</v>
      </c>
      <c r="F1637" s="4">
        <f t="shared" si="354"/>
        <v>2006.70833333321</v>
      </c>
      <c r="G1637" s="26">
        <v>4.72</v>
      </c>
      <c r="H1637" s="4">
        <f t="shared" si="351"/>
        <v>1978.883085263677</v>
      </c>
      <c r="I1637" s="4">
        <f t="shared" si="352"/>
        <v>36.191572203055699</v>
      </c>
      <c r="J1637" s="33">
        <f t="shared" si="355"/>
        <v>934522.86126708472</v>
      </c>
      <c r="K1637" s="4">
        <f t="shared" si="356"/>
        <v>117.99053228191228</v>
      </c>
      <c r="L1637" s="33">
        <f t="shared" si="353"/>
        <v>55720.750079495832</v>
      </c>
      <c r="M1637" s="15">
        <f t="shared" si="345"/>
        <v>25.644156440797396</v>
      </c>
      <c r="N1637" s="6"/>
      <c r="O1637" s="7">
        <f t="shared" si="346"/>
        <v>27.655917575274081</v>
      </c>
      <c r="P1637" s="7"/>
      <c r="Q1637" s="46">
        <f t="shared" si="347"/>
        <v>1.7252358568579686E-2</v>
      </c>
      <c r="R1637" s="22">
        <f t="shared" si="357"/>
        <v>1.003142991174462</v>
      </c>
      <c r="S1637" s="22">
        <f t="shared" si="358"/>
        <v>36.745800731186186</v>
      </c>
      <c r="T1637" s="39">
        <f t="shared" si="348"/>
        <v>5.429051574434407E-2</v>
      </c>
      <c r="U1637" s="39">
        <f t="shared" si="349"/>
        <v>3.766992760079213E-2</v>
      </c>
      <c r="V1637" s="39">
        <f t="shared" si="350"/>
        <v>1.662058814355194E-2</v>
      </c>
      <c r="Y1637" s="37"/>
      <c r="Z1637" s="37"/>
    </row>
    <row r="1638" spans="1:26">
      <c r="A1638" s="1">
        <v>2006.1</v>
      </c>
      <c r="B1638" s="11">
        <v>1363.38</v>
      </c>
      <c r="C1638" s="4">
        <f>C1637*2/3+C1640/3</f>
        <v>24.36</v>
      </c>
      <c r="D1638" s="11">
        <f>D1637*2/3+D1640/3</f>
        <v>79.55</v>
      </c>
      <c r="E1638" s="11">
        <v>201.8</v>
      </c>
      <c r="F1638" s="4">
        <f t="shared" si="354"/>
        <v>2006.7916666665433</v>
      </c>
      <c r="G1638" s="26">
        <v>4.7300000000000004</v>
      </c>
      <c r="H1638" s="4">
        <f t="shared" si="351"/>
        <v>2058.5821902874136</v>
      </c>
      <c r="I1638" s="4">
        <f t="shared" si="352"/>
        <v>36.781427155599609</v>
      </c>
      <c r="J1638" s="33">
        <f t="shared" si="355"/>
        <v>973608.07047192624</v>
      </c>
      <c r="K1638" s="4">
        <f t="shared" si="356"/>
        <v>120.11340436075322</v>
      </c>
      <c r="L1638" s="33">
        <f t="shared" si="353"/>
        <v>56807.72932421021</v>
      </c>
      <c r="M1638" s="15">
        <f t="shared" si="345"/>
        <v>26.538040282101726</v>
      </c>
      <c r="N1638" s="6"/>
      <c r="O1638" s="7">
        <f t="shared" si="346"/>
        <v>28.617660202008313</v>
      </c>
      <c r="P1638" s="7"/>
      <c r="Q1638" s="46">
        <f t="shared" si="347"/>
        <v>1.4957394479780728E-2</v>
      </c>
      <c r="R1638" s="22">
        <f t="shared" si="357"/>
        <v>1.0142777659341806</v>
      </c>
      <c r="S1638" s="22">
        <f t="shared" si="358"/>
        <v>37.06222120835708</v>
      </c>
      <c r="T1638" s="39">
        <f t="shared" si="348"/>
        <v>4.9317312443853512E-2</v>
      </c>
      <c r="U1638" s="39">
        <f t="shared" si="349"/>
        <v>3.5561620213159228E-2</v>
      </c>
      <c r="V1638" s="39">
        <f t="shared" si="350"/>
        <v>1.3755692230694283E-2</v>
      </c>
      <c r="Y1638" s="37"/>
      <c r="Z1638" s="37"/>
    </row>
    <row r="1639" spans="1:26">
      <c r="A1639" s="1">
        <v>2006.11</v>
      </c>
      <c r="B1639" s="11">
        <v>1388.64</v>
      </c>
      <c r="C1639" s="4">
        <f>C1637/3+C1640*2/3</f>
        <v>24.619999999999997</v>
      </c>
      <c r="D1639" s="11">
        <f>D1637/3+D1640*2/3</f>
        <v>80.53</v>
      </c>
      <c r="E1639" s="11">
        <v>201.5</v>
      </c>
      <c r="F1639" s="4">
        <f t="shared" si="354"/>
        <v>2006.8749999998765</v>
      </c>
      <c r="G1639" s="26">
        <v>4.5999999999999996</v>
      </c>
      <c r="H1639" s="4">
        <f t="shared" si="351"/>
        <v>2099.8442084367248</v>
      </c>
      <c r="I1639" s="4">
        <f t="shared" si="352"/>
        <v>37.229349875930524</v>
      </c>
      <c r="J1639" s="33">
        <f t="shared" si="355"/>
        <v>994590.27869727137</v>
      </c>
      <c r="K1639" s="4">
        <f t="shared" si="356"/>
        <v>121.77414888337472</v>
      </c>
      <c r="L1639" s="33">
        <f t="shared" si="353"/>
        <v>57678.27164959332</v>
      </c>
      <c r="M1639" s="15">
        <f t="shared" si="345"/>
        <v>26.928020270856489</v>
      </c>
      <c r="N1639" s="6"/>
      <c r="O1639" s="7">
        <f t="shared" si="346"/>
        <v>29.03499548856696</v>
      </c>
      <c r="P1639" s="7"/>
      <c r="Q1639" s="46">
        <f t="shared" si="347"/>
        <v>1.5365317992929867E-2</v>
      </c>
      <c r="R1639" s="22">
        <f t="shared" si="357"/>
        <v>1.0070195403693385</v>
      </c>
      <c r="S1639" s="22">
        <f t="shared" si="358"/>
        <v>37.647354253221607</v>
      </c>
      <c r="T1639" s="39">
        <f t="shared" si="348"/>
        <v>4.849740791736834E-2</v>
      </c>
      <c r="U1639" s="39">
        <f t="shared" si="349"/>
        <v>3.0694994606734971E-2</v>
      </c>
      <c r="V1639" s="39">
        <f t="shared" si="350"/>
        <v>1.7802413310633369E-2</v>
      </c>
      <c r="Y1639" s="37"/>
      <c r="Z1639" s="37"/>
    </row>
    <row r="1640" spans="1:26">
      <c r="A1640" s="1">
        <v>2006.12</v>
      </c>
      <c r="B1640" s="11">
        <v>1416.42</v>
      </c>
      <c r="C1640" s="4">
        <v>24.88</v>
      </c>
      <c r="D1640" s="11">
        <v>81.510000000000005</v>
      </c>
      <c r="E1640" s="11">
        <v>201.8</v>
      </c>
      <c r="F1640" s="4">
        <f t="shared" si="354"/>
        <v>2006.9583333332098</v>
      </c>
      <c r="G1640" s="26">
        <v>4.5599999999999996</v>
      </c>
      <c r="H1640" s="4">
        <f t="shared" si="351"/>
        <v>2138.6678592666012</v>
      </c>
      <c r="I1640" s="4">
        <f t="shared" si="352"/>
        <v>37.566580773042617</v>
      </c>
      <c r="J1640" s="33">
        <f t="shared" si="355"/>
        <v>1014461.8665677801</v>
      </c>
      <c r="K1640" s="4">
        <f t="shared" si="356"/>
        <v>123.07282953419229</v>
      </c>
      <c r="L1640" s="33">
        <f t="shared" si="353"/>
        <v>58378.720114047916</v>
      </c>
      <c r="M1640" s="15">
        <f t="shared" si="345"/>
        <v>27.282689787571691</v>
      </c>
      <c r="N1640" s="6"/>
      <c r="O1640" s="7">
        <f t="shared" si="346"/>
        <v>29.413282471660683</v>
      </c>
      <c r="P1640" s="7"/>
      <c r="Q1640" s="46">
        <f t="shared" si="347"/>
        <v>1.5434945553057959E-2</v>
      </c>
      <c r="R1640" s="22">
        <f t="shared" si="357"/>
        <v>0.98801493244040206</v>
      </c>
      <c r="S1640" s="22">
        <f t="shared" si="358"/>
        <v>37.855261185849741</v>
      </c>
      <c r="T1640" s="39">
        <f t="shared" si="348"/>
        <v>5.0449354769950938E-2</v>
      </c>
      <c r="U1640" s="39">
        <f t="shared" si="349"/>
        <v>2.7072773311626941E-2</v>
      </c>
      <c r="V1640" s="39">
        <f t="shared" si="350"/>
        <v>2.3376581458323997E-2</v>
      </c>
      <c r="Y1640" s="37"/>
      <c r="Z1640" s="37"/>
    </row>
    <row r="1641" spans="1:26">
      <c r="A1641" s="1">
        <v>2007.01</v>
      </c>
      <c r="B1641" s="11">
        <v>1424.16</v>
      </c>
      <c r="C1641" s="4">
        <f>C1640*2/3+C1643/3</f>
        <v>25.083333333333332</v>
      </c>
      <c r="D1641" s="11">
        <f>D1640*2/3+D1643/3</f>
        <v>82.056666666666672</v>
      </c>
      <c r="E1641" s="11">
        <v>202.416</v>
      </c>
      <c r="F1641" s="4">
        <f t="shared" si="354"/>
        <v>2007.0416666665431</v>
      </c>
      <c r="G1641" s="26">
        <v>4.76</v>
      </c>
      <c r="H1641" s="4">
        <f t="shared" si="351"/>
        <v>2143.8105288119523</v>
      </c>
      <c r="I1641" s="4">
        <f t="shared" si="352"/>
        <v>37.758337614944807</v>
      </c>
      <c r="J1641" s="33">
        <f t="shared" si="355"/>
        <v>1018393.7884481673</v>
      </c>
      <c r="K1641" s="4">
        <f t="shared" si="356"/>
        <v>123.5211956235344</v>
      </c>
      <c r="L1641" s="33">
        <f t="shared" si="353"/>
        <v>58677.395541298101</v>
      </c>
      <c r="M1641" s="15">
        <f t="shared" si="345"/>
        <v>27.20753665680714</v>
      </c>
      <c r="N1641" s="6"/>
      <c r="O1641" s="7">
        <f t="shared" si="346"/>
        <v>29.327838512792745</v>
      </c>
      <c r="P1641" s="7"/>
      <c r="Q1641" s="46">
        <f t="shared" si="347"/>
        <v>1.35259718821528E-2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c r="A1642" s="1">
        <v>2007.02</v>
      </c>
      <c r="B1642" s="11">
        <v>1444.8</v>
      </c>
      <c r="C1642" s="4">
        <f>C1640/3+C1643*2/3</f>
        <v>25.286666666666665</v>
      </c>
      <c r="D1642" s="11">
        <f>D1640/3+D1643*2/3</f>
        <v>82.603333333333339</v>
      </c>
      <c r="E1642" s="11">
        <v>203.499</v>
      </c>
      <c r="F1642" s="4">
        <f t="shared" si="354"/>
        <v>2007.1249999998763</v>
      </c>
      <c r="G1642" s="26">
        <v>4.72</v>
      </c>
      <c r="H1642" s="4">
        <f t="shared" si="351"/>
        <v>2163.3057656302981</v>
      </c>
      <c r="I1642" s="4">
        <f t="shared" si="352"/>
        <v>37.86184371094371</v>
      </c>
      <c r="J1642" s="33">
        <f t="shared" si="355"/>
        <v>1029153.6091698773</v>
      </c>
      <c r="K1642" s="4">
        <f t="shared" si="356"/>
        <v>123.6823555234506</v>
      </c>
      <c r="L1642" s="33">
        <f t="shared" si="353"/>
        <v>58839.644677091943</v>
      </c>
      <c r="M1642" s="15">
        <f t="shared" si="345"/>
        <v>27.315181413516616</v>
      </c>
      <c r="N1642" s="6"/>
      <c r="O1642" s="7">
        <f t="shared" si="346"/>
        <v>29.439186629440346</v>
      </c>
      <c r="P1642" s="7"/>
      <c r="Q1642" s="46">
        <f t="shared" si="347"/>
        <v>1.4006346214000466E-2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c r="A1643" s="1">
        <v>2007.03</v>
      </c>
      <c r="B1643" s="11">
        <v>1406.95</v>
      </c>
      <c r="C1643" s="4">
        <v>25.49</v>
      </c>
      <c r="D1643" s="11">
        <v>83.15</v>
      </c>
      <c r="E1643" s="11">
        <v>205.352</v>
      </c>
      <c r="F1643" s="4">
        <f t="shared" si="354"/>
        <v>2007.2083333332096</v>
      </c>
      <c r="G1643" s="26">
        <v>4.5599999999999996</v>
      </c>
      <c r="H1643" s="4">
        <f t="shared" si="351"/>
        <v>2087.6235196151006</v>
      </c>
      <c r="I1643" s="4">
        <f t="shared" si="352"/>
        <v>37.821900931084187</v>
      </c>
      <c r="J1643" s="33">
        <f t="shared" si="355"/>
        <v>994648.57263344456</v>
      </c>
      <c r="K1643" s="4">
        <f t="shared" si="356"/>
        <v>123.37744458296001</v>
      </c>
      <c r="L1643" s="33">
        <f t="shared" si="353"/>
        <v>58783.203962095955</v>
      </c>
      <c r="M1643" s="15">
        <f t="shared" si="345"/>
        <v>26.2276055546509</v>
      </c>
      <c r="N1643" s="6"/>
      <c r="O1643" s="7">
        <f t="shared" si="346"/>
        <v>28.264070221688108</v>
      </c>
      <c r="P1643" s="7"/>
      <c r="Q1643" s="46">
        <f t="shared" si="347"/>
        <v>1.7796929020727568E-2</v>
      </c>
      <c r="R1643" s="22">
        <f t="shared" si="357"/>
        <v>0.99350663721547228</v>
      </c>
      <c r="S1643" s="22">
        <f t="shared" si="358"/>
        <v>37.634035266290617</v>
      </c>
      <c r="T1643" s="39">
        <f t="shared" si="348"/>
        <v>5.7514955366564369E-2</v>
      </c>
      <c r="U1643" s="39">
        <f t="shared" si="349"/>
        <v>2.7388173170267205E-2</v>
      </c>
      <c r="V1643" s="39">
        <f t="shared" si="350"/>
        <v>3.0126782196297164E-2</v>
      </c>
      <c r="Y1643" s="37"/>
      <c r="Z1643" s="37"/>
    </row>
    <row r="1644" spans="1:26">
      <c r="A1644" s="1">
        <v>2007.04</v>
      </c>
      <c r="B1644" s="11">
        <v>1463.64</v>
      </c>
      <c r="C1644" s="4">
        <f>C1643*2/3+C1646/3</f>
        <v>25.716666666666669</v>
      </c>
      <c r="D1644" s="11">
        <f>D1643*2/3+D1646/3</f>
        <v>83.740000000000009</v>
      </c>
      <c r="E1644" s="11">
        <v>206.68600000000001</v>
      </c>
      <c r="F1644" s="4">
        <f t="shared" si="354"/>
        <v>2007.2916666665428</v>
      </c>
      <c r="G1644" s="26">
        <v>4.6900000000000004</v>
      </c>
      <c r="H1644" s="4">
        <f t="shared" si="351"/>
        <v>2157.7228646352442</v>
      </c>
      <c r="I1644" s="4">
        <f t="shared" si="352"/>
        <v>37.911945334146168</v>
      </c>
      <c r="J1644" s="33">
        <f t="shared" si="355"/>
        <v>1029552.6799313081</v>
      </c>
      <c r="K1644" s="4">
        <f t="shared" si="356"/>
        <v>123.4509255585768</v>
      </c>
      <c r="L1644" s="33">
        <f t="shared" si="353"/>
        <v>58904.335367609347</v>
      </c>
      <c r="M1644" s="15">
        <f t="shared" si="345"/>
        <v>26.976268314189085</v>
      </c>
      <c r="N1644" s="6"/>
      <c r="O1644" s="7">
        <f t="shared" si="346"/>
        <v>29.066642443029885</v>
      </c>
      <c r="P1644" s="7"/>
      <c r="Q1644" s="46">
        <f t="shared" si="347"/>
        <v>1.5974721669373609E-2</v>
      </c>
      <c r="R1644" s="22">
        <f t="shared" si="357"/>
        <v>0.99917063690325691</v>
      </c>
      <c r="S1644" s="22">
        <f t="shared" si="358"/>
        <v>37.148342148132507</v>
      </c>
      <c r="T1644" s="39">
        <f t="shared" si="348"/>
        <v>5.3400499961718362E-2</v>
      </c>
      <c r="U1644" s="39">
        <f t="shared" si="349"/>
        <v>3.025673094563075E-2</v>
      </c>
      <c r="V1644" s="39">
        <f t="shared" si="350"/>
        <v>2.3143769016087612E-2</v>
      </c>
      <c r="Y1644" s="37"/>
      <c r="Z1644" s="37"/>
    </row>
    <row r="1645" spans="1:26">
      <c r="A1645" s="1">
        <v>2007.05</v>
      </c>
      <c r="B1645" s="11">
        <v>1511.14</v>
      </c>
      <c r="C1645" s="4">
        <f>C1643/3+C1646*2/3</f>
        <v>25.943333333333335</v>
      </c>
      <c r="D1645" s="11">
        <f>D1643/3+D1646*2/3</f>
        <v>84.330000000000013</v>
      </c>
      <c r="E1645" s="11">
        <v>207.94900000000001</v>
      </c>
      <c r="F1645" s="4">
        <f t="shared" si="354"/>
        <v>2007.3749999998761</v>
      </c>
      <c r="G1645" s="26">
        <v>4.75</v>
      </c>
      <c r="H1645" s="4">
        <f t="shared" si="351"/>
        <v>2214.2177072262916</v>
      </c>
      <c r="I1645" s="4">
        <f t="shared" si="352"/>
        <v>38.013809475720819</v>
      </c>
      <c r="J1645" s="33">
        <f t="shared" si="355"/>
        <v>1058020.585866008</v>
      </c>
      <c r="K1645" s="4">
        <f t="shared" si="356"/>
        <v>123.56563869025581</v>
      </c>
      <c r="L1645" s="33">
        <f t="shared" si="353"/>
        <v>59043.421526847575</v>
      </c>
      <c r="M1645" s="15">
        <f t="shared" si="345"/>
        <v>27.548490451851265</v>
      </c>
      <c r="N1645" s="6"/>
      <c r="O1645" s="7">
        <f t="shared" si="346"/>
        <v>29.678159305539165</v>
      </c>
      <c r="P1645" s="7"/>
      <c r="Q1645" s="46">
        <f t="shared" si="347"/>
        <v>1.5293949247564116E-2</v>
      </c>
      <c r="R1645" s="22">
        <f t="shared" si="357"/>
        <v>0.97676125696679006</v>
      </c>
      <c r="S1645" s="22">
        <f t="shared" si="358"/>
        <v>36.892095467328467</v>
      </c>
      <c r="T1645" s="39">
        <f t="shared" si="348"/>
        <v>5.2206843600240971E-2</v>
      </c>
      <c r="U1645" s="39">
        <f t="shared" si="349"/>
        <v>3.107944176870836E-2</v>
      </c>
      <c r="V1645" s="39">
        <f t="shared" si="350"/>
        <v>2.1127401831532611E-2</v>
      </c>
      <c r="Y1645" s="37"/>
      <c r="Z1645" s="37"/>
    </row>
    <row r="1646" spans="1:26">
      <c r="A1646" s="1">
        <v>2007.06</v>
      </c>
      <c r="B1646" s="11">
        <v>1514.19</v>
      </c>
      <c r="C1646" s="4">
        <v>26.17</v>
      </c>
      <c r="D1646" s="11">
        <v>84.92</v>
      </c>
      <c r="E1646" s="11">
        <v>208.352</v>
      </c>
      <c r="F1646" s="4">
        <f t="shared" si="354"/>
        <v>2007.4583333332093</v>
      </c>
      <c r="G1646" s="26">
        <v>5.0999999999999996</v>
      </c>
      <c r="H1646" s="4">
        <f t="shared" si="351"/>
        <v>2214.3953165796347</v>
      </c>
      <c r="I1646" s="4">
        <f t="shared" si="352"/>
        <v>38.271766049761951</v>
      </c>
      <c r="J1646" s="33">
        <f t="shared" si="355"/>
        <v>1059629.4042018449</v>
      </c>
      <c r="K1646" s="4">
        <f t="shared" si="356"/>
        <v>124.18946782368302</v>
      </c>
      <c r="L1646" s="33">
        <f t="shared" si="353"/>
        <v>59426.973500565109</v>
      </c>
      <c r="M1646" s="15">
        <f t="shared" si="345"/>
        <v>27.418262740410608</v>
      </c>
      <c r="N1646" s="6"/>
      <c r="O1646" s="7">
        <f t="shared" si="346"/>
        <v>29.53331815294467</v>
      </c>
      <c r="P1646" s="7"/>
      <c r="Q1646" s="46">
        <f t="shared" si="347"/>
        <v>1.2036950871557851E-2</v>
      </c>
      <c r="R1646" s="22">
        <f t="shared" si="357"/>
        <v>1.0120561824406615</v>
      </c>
      <c r="S1646" s="22">
        <f t="shared" si="358"/>
        <v>35.965070127674252</v>
      </c>
      <c r="T1646" s="39">
        <f t="shared" si="348"/>
        <v>5.3806547068823596E-2</v>
      </c>
      <c r="U1646" s="39">
        <f t="shared" si="349"/>
        <v>3.4817484239501928E-2</v>
      </c>
      <c r="V1646" s="39">
        <f t="shared" si="350"/>
        <v>1.8989062829321668E-2</v>
      </c>
      <c r="Y1646" s="37"/>
      <c r="Z1646" s="37"/>
    </row>
    <row r="1647" spans="1:26">
      <c r="A1647" s="1">
        <v>2007.07</v>
      </c>
      <c r="B1647" s="23">
        <v>1520.71</v>
      </c>
      <c r="C1647" s="4">
        <f>C1646*2/3+C1649/3</f>
        <v>26.440000000000005</v>
      </c>
      <c r="D1647" s="11">
        <f>D1646*2/3+D1649/3</f>
        <v>82.813333333333333</v>
      </c>
      <c r="E1647" s="11">
        <v>208.29900000000001</v>
      </c>
      <c r="F1647" s="4">
        <f t="shared" si="354"/>
        <v>2007.5416666665426</v>
      </c>
      <c r="G1647" s="26">
        <v>5</v>
      </c>
      <c r="H1647" s="4">
        <f t="shared" si="351"/>
        <v>2224.4962145761624</v>
      </c>
      <c r="I1647" s="4">
        <f t="shared" si="352"/>
        <v>38.676460280654261</v>
      </c>
      <c r="J1647" s="33">
        <f t="shared" si="355"/>
        <v>1066005.1559178592</v>
      </c>
      <c r="K1647" s="4">
        <f t="shared" si="356"/>
        <v>121.13943257848895</v>
      </c>
      <c r="L1647" s="33">
        <f t="shared" si="353"/>
        <v>58051.463008777246</v>
      </c>
      <c r="M1647" s="15">
        <f t="shared" si="345"/>
        <v>27.410088167204325</v>
      </c>
      <c r="N1647" s="6"/>
      <c r="O1647" s="7">
        <f t="shared" si="346"/>
        <v>29.520310708990628</v>
      </c>
      <c r="P1647" s="7"/>
      <c r="Q1647" s="46">
        <f t="shared" si="347"/>
        <v>1.2893722157572625E-2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c r="A1648" s="1">
        <v>2007.08</v>
      </c>
      <c r="B1648" s="11">
        <v>1454.62</v>
      </c>
      <c r="C1648" s="4">
        <f>C1646/3+C1649*2/3</f>
        <v>26.71</v>
      </c>
      <c r="D1648" s="11">
        <f>D1646/3+D1649*2/3</f>
        <v>80.706666666666663</v>
      </c>
      <c r="E1648" s="11">
        <v>207.917</v>
      </c>
      <c r="F1648" s="4">
        <f t="shared" si="354"/>
        <v>2007.6249999998759</v>
      </c>
      <c r="G1648" s="26">
        <v>4.67</v>
      </c>
      <c r="H1648" s="4">
        <f t="shared" si="351"/>
        <v>2131.7290745826463</v>
      </c>
      <c r="I1648" s="4">
        <f t="shared" si="352"/>
        <v>39.143201373625061</v>
      </c>
      <c r="J1648" s="33">
        <f t="shared" si="355"/>
        <v>1023113.1918704385</v>
      </c>
      <c r="K1648" s="4">
        <f t="shared" si="356"/>
        <v>118.27470256560713</v>
      </c>
      <c r="L1648" s="33">
        <f t="shared" si="353"/>
        <v>56765.378819593338</v>
      </c>
      <c r="M1648" s="15">
        <f t="shared" si="345"/>
        <v>26.148607189312326</v>
      </c>
      <c r="N1648" s="6"/>
      <c r="O1648" s="7">
        <f t="shared" si="346"/>
        <v>28.160884339006916</v>
      </c>
      <c r="P1648" s="7"/>
      <c r="Q1648" s="46">
        <f t="shared" si="347"/>
        <v>1.7573749248513792E-2</v>
      </c>
      <c r="R1648" s="22">
        <f t="shared" si="357"/>
        <v>1.0158620078148781</v>
      </c>
      <c r="S1648" s="22">
        <f t="shared" si="358"/>
        <v>37.580741790845678</v>
      </c>
      <c r="T1648" s="39">
        <f t="shared" si="348"/>
        <v>5.8569534818487146E-2</v>
      </c>
      <c r="U1648" s="39">
        <f t="shared" si="349"/>
        <v>3.0241430147207815E-2</v>
      </c>
      <c r="V1648" s="39">
        <f t="shared" si="350"/>
        <v>2.8328104671279331E-2</v>
      </c>
      <c r="Y1648" s="37"/>
      <c r="Z1648" s="37"/>
    </row>
    <row r="1649" spans="1:26">
      <c r="A1649" s="1">
        <v>2007.09</v>
      </c>
      <c r="B1649" s="11">
        <v>1497.12</v>
      </c>
      <c r="C1649" s="4">
        <v>26.98</v>
      </c>
      <c r="D1649" s="11">
        <v>78.599999999999994</v>
      </c>
      <c r="E1649" s="11">
        <v>208.49</v>
      </c>
      <c r="F1649" s="4">
        <f t="shared" si="354"/>
        <v>2007.7083333332091</v>
      </c>
      <c r="G1649" s="26">
        <v>4.5199999999999996</v>
      </c>
      <c r="H1649" s="4">
        <f t="shared" si="351"/>
        <v>2187.9824643867814</v>
      </c>
      <c r="I1649" s="4">
        <f t="shared" si="352"/>
        <v>39.430217276607991</v>
      </c>
      <c r="J1649" s="33">
        <f t="shared" si="355"/>
        <v>1051688.7664483048</v>
      </c>
      <c r="K1649" s="4">
        <f t="shared" si="356"/>
        <v>114.87083313348363</v>
      </c>
      <c r="L1649" s="33">
        <f t="shared" si="353"/>
        <v>55214.503208050621</v>
      </c>
      <c r="M1649" s="15">
        <f t="shared" si="345"/>
        <v>26.72574304769692</v>
      </c>
      <c r="N1649" s="6"/>
      <c r="O1649" s="7">
        <f t="shared" si="346"/>
        <v>28.781596977212047</v>
      </c>
      <c r="P1649" s="7"/>
      <c r="Q1649" s="46">
        <f t="shared" si="347"/>
        <v>1.8275363450433908E-2</v>
      </c>
      <c r="R1649" s="22">
        <f t="shared" si="357"/>
        <v>1.0029690120248937</v>
      </c>
      <c r="S1649" s="22">
        <f t="shared" si="358"/>
        <v>38.071925110472762</v>
      </c>
      <c r="T1649" s="39">
        <f t="shared" si="348"/>
        <v>5.6832789146238794E-2</v>
      </c>
      <c r="U1649" s="39">
        <f t="shared" si="349"/>
        <v>2.8641865372378561E-2</v>
      </c>
      <c r="V1649" s="39">
        <f t="shared" si="350"/>
        <v>2.8190923773860233E-2</v>
      </c>
      <c r="Y1649" s="37"/>
      <c r="Z1649" s="37"/>
    </row>
    <row r="1650" spans="1:26">
      <c r="A1650" s="1">
        <v>2007.1</v>
      </c>
      <c r="B1650" s="11">
        <v>1539.66</v>
      </c>
      <c r="C1650" s="4">
        <f>C1649*2/3+C1652/3</f>
        <v>27.230000000000004</v>
      </c>
      <c r="D1650" s="11">
        <f>D1649*2/3+D1652/3</f>
        <v>74.460000000000008</v>
      </c>
      <c r="E1650" s="11">
        <v>208.93600000000001</v>
      </c>
      <c r="F1650" s="4">
        <f t="shared" si="354"/>
        <v>2007.7916666665424</v>
      </c>
      <c r="G1650" s="26">
        <v>4.53</v>
      </c>
      <c r="H1650" s="4">
        <f t="shared" si="351"/>
        <v>2245.3497817513503</v>
      </c>
      <c r="I1650" s="4">
        <f t="shared" si="352"/>
        <v>39.710633878316813</v>
      </c>
      <c r="J1650" s="33">
        <f t="shared" si="355"/>
        <v>1080853.9143576019</v>
      </c>
      <c r="K1650" s="4">
        <f t="shared" si="356"/>
        <v>108.58809396178737</v>
      </c>
      <c r="L1650" s="33">
        <f t="shared" si="353"/>
        <v>52271.52907984038</v>
      </c>
      <c r="M1650" s="15">
        <f t="shared" si="345"/>
        <v>27.320648130462029</v>
      </c>
      <c r="N1650" s="6"/>
      <c r="O1650" s="7">
        <f t="shared" si="346"/>
        <v>29.421547626363019</v>
      </c>
      <c r="P1650" s="7"/>
      <c r="Q1650" s="46">
        <f t="shared" si="347"/>
        <v>1.7325578710255828E-2</v>
      </c>
      <c r="R1650" s="22">
        <f t="shared" si="357"/>
        <v>1.0346238087857089</v>
      </c>
      <c r="S1650" s="22">
        <f t="shared" si="358"/>
        <v>38.103450542963607</v>
      </c>
      <c r="T1650" s="39">
        <f t="shared" si="348"/>
        <v>5.6861010367949216E-2</v>
      </c>
      <c r="U1650" s="39">
        <f t="shared" si="349"/>
        <v>2.7349383691839924E-2</v>
      </c>
      <c r="V1650" s="39">
        <f t="shared" si="350"/>
        <v>2.9511626676109293E-2</v>
      </c>
      <c r="Y1650" s="37"/>
      <c r="Z1650" s="37"/>
    </row>
    <row r="1651" spans="1:26">
      <c r="A1651" s="1">
        <v>2007.11</v>
      </c>
      <c r="B1651" s="11">
        <v>1463.39</v>
      </c>
      <c r="C1651" s="4">
        <f>C1649/3+C1652*2/3</f>
        <v>27.480000000000004</v>
      </c>
      <c r="D1651" s="11">
        <f>D1649/3+D1652*2/3</f>
        <v>70.320000000000007</v>
      </c>
      <c r="E1651" s="11">
        <v>210.17699999999999</v>
      </c>
      <c r="F1651" s="4">
        <f t="shared" si="354"/>
        <v>2007.8749999998756</v>
      </c>
      <c r="G1651" s="26">
        <v>4.1500000000000004</v>
      </c>
      <c r="H1651" s="4">
        <f t="shared" si="351"/>
        <v>2121.5210655780606</v>
      </c>
      <c r="I1651" s="4">
        <f t="shared" si="352"/>
        <v>39.838593185743456</v>
      </c>
      <c r="J1651" s="33">
        <f t="shared" si="355"/>
        <v>1022844.0464242838</v>
      </c>
      <c r="K1651" s="4">
        <f t="shared" si="356"/>
        <v>101.94504631810334</v>
      </c>
      <c r="L1651" s="33">
        <f t="shared" si="353"/>
        <v>49150.529486026033</v>
      </c>
      <c r="M1651" s="15">
        <f t="shared" si="345"/>
        <v>25.72905357949838</v>
      </c>
      <c r="N1651" s="6"/>
      <c r="O1651" s="7">
        <f t="shared" si="346"/>
        <v>27.711039143379498</v>
      </c>
      <c r="P1651" s="7"/>
      <c r="Q1651" s="46">
        <f t="shared" si="347"/>
        <v>2.4061140157559044E-2</v>
      </c>
      <c r="R1651" s="22">
        <f t="shared" si="357"/>
        <v>1.007526830349796</v>
      </c>
      <c r="S1651" s="22">
        <f t="shared" si="358"/>
        <v>39.18996371967102</v>
      </c>
      <c r="T1651" s="39">
        <f t="shared" si="348"/>
        <v>6.4382786384730384E-2</v>
      </c>
      <c r="U1651" s="39">
        <f t="shared" si="349"/>
        <v>2.4754117422086885E-2</v>
      </c>
      <c r="V1651" s="39">
        <f t="shared" si="350"/>
        <v>3.9628668962643498E-2</v>
      </c>
      <c r="Y1651" s="37"/>
      <c r="Z1651" s="37"/>
    </row>
    <row r="1652" spans="1:26">
      <c r="A1652" s="1">
        <v>2007.12</v>
      </c>
      <c r="B1652" s="11">
        <v>1479.22</v>
      </c>
      <c r="C1652" s="4">
        <v>27.73</v>
      </c>
      <c r="D1652" s="11">
        <v>66.180000000000007</v>
      </c>
      <c r="E1652" s="11">
        <v>210.036</v>
      </c>
      <c r="F1652" s="4">
        <f t="shared" si="354"/>
        <v>2007.9583333332089</v>
      </c>
      <c r="G1652" s="26">
        <v>4.0999999999999996</v>
      </c>
      <c r="H1652" s="4">
        <f t="shared" si="351"/>
        <v>2145.9099106819785</v>
      </c>
      <c r="I1652" s="4">
        <f t="shared" si="352"/>
        <v>40.228013292959311</v>
      </c>
      <c r="J1652" s="33">
        <f t="shared" si="355"/>
        <v>1036218.8371811489</v>
      </c>
      <c r="K1652" s="4">
        <f t="shared" si="356"/>
        <v>96.007570130834736</v>
      </c>
      <c r="L1652" s="33">
        <f t="shared" si="353"/>
        <v>46360.218658920545</v>
      </c>
      <c r="M1652" s="15">
        <f t="shared" si="345"/>
        <v>25.955510105240229</v>
      </c>
      <c r="N1652" s="6"/>
      <c r="O1652" s="7">
        <f t="shared" si="346"/>
        <v>27.959981545763831</v>
      </c>
      <c r="P1652" s="7"/>
      <c r="Q1652" s="46">
        <f t="shared" si="347"/>
        <v>2.4280362312110386E-2</v>
      </c>
      <c r="R1652" s="22">
        <f t="shared" si="357"/>
        <v>1.0332059347690226</v>
      </c>
      <c r="S1652" s="22">
        <f t="shared" si="358"/>
        <v>39.511446700794252</v>
      </c>
      <c r="T1652" s="39">
        <f t="shared" si="348"/>
        <v>6.6090525626558039E-2</v>
      </c>
      <c r="U1652" s="39">
        <f t="shared" si="349"/>
        <v>2.3726298391638645E-2</v>
      </c>
      <c r="V1652" s="39">
        <f t="shared" si="350"/>
        <v>4.2364227234919394E-2</v>
      </c>
      <c r="Y1652" s="37"/>
      <c r="Z1652" s="37"/>
    </row>
    <row r="1653" spans="1:26">
      <c r="A1653" s="1">
        <v>2008.01</v>
      </c>
      <c r="B1653" s="11">
        <v>1378.76</v>
      </c>
      <c r="C1653" s="4">
        <f>C1652*2/3+C1655/3</f>
        <v>27.92</v>
      </c>
      <c r="D1653" s="11">
        <f>D1652*2/3+D1655/3</f>
        <v>64.25</v>
      </c>
      <c r="E1653" s="11">
        <v>211.08</v>
      </c>
      <c r="F1653" s="4">
        <f t="shared" si="354"/>
        <v>2008.0416666665421</v>
      </c>
      <c r="G1653" s="22">
        <v>3.74</v>
      </c>
      <c r="H1653" s="4">
        <f t="shared" si="351"/>
        <v>1990.2793822247493</v>
      </c>
      <c r="I1653" s="4">
        <f t="shared" si="352"/>
        <v>40.303316278188369</v>
      </c>
      <c r="J1653" s="33">
        <f t="shared" si="355"/>
        <v>962689.64109745517</v>
      </c>
      <c r="K1653" s="4">
        <f t="shared" si="356"/>
        <v>92.746707409512979</v>
      </c>
      <c r="L1653" s="33">
        <f t="shared" si="353"/>
        <v>44861.186457767479</v>
      </c>
      <c r="M1653" s="15">
        <f t="shared" si="345"/>
        <v>24.022317760836827</v>
      </c>
      <c r="N1653" s="6"/>
      <c r="O1653" s="7">
        <f t="shared" si="346"/>
        <v>25.886705943137223</v>
      </c>
      <c r="P1653" s="7"/>
      <c r="Q1653" s="46">
        <f t="shared" si="347"/>
        <v>3.1299207454085536E-2</v>
      </c>
      <c r="R1653" s="22">
        <f t="shared" si="357"/>
        <v>1.0031166666666667</v>
      </c>
      <c r="S1653" s="22">
        <f t="shared" si="358"/>
        <v>40.621548708280386</v>
      </c>
      <c r="T1653" s="39">
        <f t="shared" si="348"/>
        <v>7.8491894040190857E-2</v>
      </c>
      <c r="U1653" s="39">
        <f t="shared" si="349"/>
        <v>1.8929027834309498E-2</v>
      </c>
      <c r="V1653" s="39">
        <f t="shared" si="350"/>
        <v>5.956286620588136E-2</v>
      </c>
      <c r="Y1653" s="37"/>
      <c r="Z1653" s="37"/>
    </row>
    <row r="1654" spans="1:26">
      <c r="A1654" s="1">
        <v>2008.02</v>
      </c>
      <c r="B1654" s="11">
        <v>1354.87</v>
      </c>
      <c r="C1654" s="4">
        <f>C1652/3+C1655*2/3</f>
        <v>28.11</v>
      </c>
      <c r="D1654" s="11">
        <f>D1652/3+D1655*2/3</f>
        <v>62.32</v>
      </c>
      <c r="E1654" s="11">
        <v>211.69300000000001</v>
      </c>
      <c r="F1654" s="4">
        <f t="shared" si="354"/>
        <v>2008.1249999998754</v>
      </c>
      <c r="G1654" s="26">
        <v>3.74</v>
      </c>
      <c r="H1654" s="4">
        <f t="shared" si="351"/>
        <v>1950.1300893274695</v>
      </c>
      <c r="I1654" s="4">
        <f t="shared" si="352"/>
        <v>40.460086068032489</v>
      </c>
      <c r="J1654" s="33">
        <f t="shared" si="355"/>
        <v>944900.4637548977</v>
      </c>
      <c r="K1654" s="4">
        <f t="shared" si="356"/>
        <v>89.700197928131786</v>
      </c>
      <c r="L1654" s="33">
        <f t="shared" si="353"/>
        <v>43462.617742813134</v>
      </c>
      <c r="M1654" s="15">
        <f t="shared" si="345"/>
        <v>23.495263401811787</v>
      </c>
      <c r="N1654" s="6"/>
      <c r="O1654" s="7">
        <f t="shared" si="346"/>
        <v>25.329469431905373</v>
      </c>
      <c r="P1654" s="7"/>
      <c r="Q1654" s="46">
        <f t="shared" si="347"/>
        <v>3.2340374978085361E-2</v>
      </c>
      <c r="R1654" s="22">
        <f t="shared" si="357"/>
        <v>1.0223551030241986</v>
      </c>
      <c r="S1654" s="22">
        <f t="shared" si="358"/>
        <v>40.630157998168791</v>
      </c>
      <c r="T1654" s="39">
        <f t="shared" si="348"/>
        <v>7.6858818213123792E-2</v>
      </c>
      <c r="U1654" s="39">
        <f t="shared" si="349"/>
        <v>1.6183304288415634E-2</v>
      </c>
      <c r="V1654" s="39">
        <f t="shared" si="350"/>
        <v>6.0675513924708158E-2</v>
      </c>
      <c r="Y1654" s="37"/>
      <c r="Z1654" s="37"/>
    </row>
    <row r="1655" spans="1:26">
      <c r="A1655" s="1">
        <v>2008.03</v>
      </c>
      <c r="B1655" s="11">
        <v>1316.94</v>
      </c>
      <c r="C1655" s="4">
        <v>28.3</v>
      </c>
      <c r="D1655" s="11">
        <v>60.39</v>
      </c>
      <c r="E1655" s="11">
        <v>213.52799999999999</v>
      </c>
      <c r="F1655" s="4">
        <f t="shared" si="354"/>
        <v>2008.2083333332087</v>
      </c>
      <c r="G1655" s="26">
        <v>3.51</v>
      </c>
      <c r="H1655" s="4">
        <f t="shared" si="351"/>
        <v>1879.2458974935375</v>
      </c>
      <c r="I1655" s="4">
        <f t="shared" si="352"/>
        <v>40.383509422651841</v>
      </c>
      <c r="J1655" s="33">
        <f t="shared" si="355"/>
        <v>912185.39531537844</v>
      </c>
      <c r="K1655" s="4">
        <f t="shared" si="356"/>
        <v>86.175269753849634</v>
      </c>
      <c r="L1655" s="33">
        <f t="shared" si="353"/>
        <v>41829.450106379714</v>
      </c>
      <c r="M1655" s="15">
        <f t="shared" si="345"/>
        <v>22.606810842249338</v>
      </c>
      <c r="N1655" s="6"/>
      <c r="O1655" s="7">
        <f t="shared" si="346"/>
        <v>24.384051798830345</v>
      </c>
      <c r="P1655" s="7"/>
      <c r="Q1655" s="46">
        <f t="shared" si="347"/>
        <v>3.700968168657174E-2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c r="A1656" s="1">
        <v>2008.04</v>
      </c>
      <c r="B1656" s="11">
        <v>1370.47</v>
      </c>
      <c r="C1656" s="4">
        <f>C1655*2/3+C1658/3</f>
        <v>28.436666666666667</v>
      </c>
      <c r="D1656" s="11">
        <f>D1655*2/3+D1658/3</f>
        <v>57.383333333333326</v>
      </c>
      <c r="E1656" s="11">
        <v>214.82300000000001</v>
      </c>
      <c r="F1656" s="4">
        <f t="shared" si="354"/>
        <v>2008.2916666665419</v>
      </c>
      <c r="G1656" s="26">
        <v>3.68</v>
      </c>
      <c r="H1656" s="4">
        <f t="shared" si="351"/>
        <v>1943.8431127020854</v>
      </c>
      <c r="I1656" s="4">
        <f t="shared" si="352"/>
        <v>40.33391365604863</v>
      </c>
      <c r="J1656" s="33">
        <f t="shared" si="355"/>
        <v>945172.37001360313</v>
      </c>
      <c r="K1656" s="4">
        <f t="shared" si="356"/>
        <v>81.391199576705787</v>
      </c>
      <c r="L1656" s="33">
        <f t="shared" si="353"/>
        <v>39575.577112922758</v>
      </c>
      <c r="M1656" s="15">
        <f t="shared" si="345"/>
        <v>23.356040643201606</v>
      </c>
      <c r="N1656" s="6"/>
      <c r="O1656" s="7">
        <f t="shared" si="346"/>
        <v>25.204092441252222</v>
      </c>
      <c r="P1656" s="7"/>
      <c r="Q1656" s="46">
        <f t="shared" si="347"/>
        <v>3.4322355344470312E-2</v>
      </c>
      <c r="R1656" s="22">
        <f t="shared" si="357"/>
        <v>0.98662501786302048</v>
      </c>
      <c r="S1656" s="22">
        <f t="shared" si="358"/>
        <v>40.475524141405373</v>
      </c>
      <c r="T1656" s="39">
        <f t="shared" si="348"/>
        <v>7.4425037507496405E-2</v>
      </c>
      <c r="U1656" s="39">
        <f t="shared" si="349"/>
        <v>1.633261635775618E-2</v>
      </c>
      <c r="V1656" s="39">
        <f t="shared" si="350"/>
        <v>5.8092421149740225E-2</v>
      </c>
      <c r="Y1656" s="37"/>
      <c r="Z1656" s="37"/>
    </row>
    <row r="1657" spans="1:26">
      <c r="A1657" s="1">
        <v>2008.05</v>
      </c>
      <c r="B1657" s="11">
        <v>1403.22</v>
      </c>
      <c r="C1657" s="4">
        <f>C1655/3+C1658*2/3</f>
        <v>28.573333333333334</v>
      </c>
      <c r="D1657" s="11">
        <f>D1655/3+D1658*2/3</f>
        <v>54.376666666666665</v>
      </c>
      <c r="E1657" s="11">
        <v>216.63200000000001</v>
      </c>
      <c r="F1657" s="4">
        <f t="shared" si="354"/>
        <v>2008.3749999998752</v>
      </c>
      <c r="G1657" s="26">
        <v>3.88</v>
      </c>
      <c r="H1657" s="4">
        <f t="shared" si="351"/>
        <v>1973.674867978877</v>
      </c>
      <c r="I1657" s="4">
        <f t="shared" si="352"/>
        <v>40.189328754139133</v>
      </c>
      <c r="J1657" s="33">
        <f t="shared" si="355"/>
        <v>961306.20178086252</v>
      </c>
      <c r="K1657" s="4">
        <f t="shared" si="356"/>
        <v>76.482561825276676</v>
      </c>
      <c r="L1657" s="33">
        <f t="shared" si="353"/>
        <v>37251.911246160525</v>
      </c>
      <c r="M1657" s="15">
        <f t="shared" si="345"/>
        <v>23.696432116623175</v>
      </c>
      <c r="N1657" s="6"/>
      <c r="O1657" s="7">
        <f t="shared" si="346"/>
        <v>25.583647878051814</v>
      </c>
      <c r="P1657" s="7"/>
      <c r="Q1657" s="46">
        <f t="shared" si="347"/>
        <v>3.2380178781063015E-2</v>
      </c>
      <c r="R1657" s="22">
        <f t="shared" si="357"/>
        <v>0.9853319464608985</v>
      </c>
      <c r="S1657" s="22">
        <f t="shared" si="358"/>
        <v>39.600691816464042</v>
      </c>
      <c r="T1657" s="39">
        <f t="shared" si="348"/>
        <v>7.4248898963235055E-2</v>
      </c>
      <c r="U1657" s="39">
        <f t="shared" si="349"/>
        <v>1.7448841256749503E-2</v>
      </c>
      <c r="V1657" s="39">
        <f t="shared" si="350"/>
        <v>5.6800057706485552E-2</v>
      </c>
      <c r="Y1657" s="37"/>
      <c r="Z1657" s="37"/>
    </row>
    <row r="1658" spans="1:26">
      <c r="A1658" s="1">
        <v>2008.06</v>
      </c>
      <c r="B1658" s="11">
        <v>1341.25</v>
      </c>
      <c r="C1658" s="4">
        <v>28.71</v>
      </c>
      <c r="D1658" s="11">
        <v>51.37</v>
      </c>
      <c r="E1658" s="11">
        <v>218.815</v>
      </c>
      <c r="F1658" s="4">
        <f t="shared" si="354"/>
        <v>2008.4583333332084</v>
      </c>
      <c r="G1658" s="26">
        <v>4.0999999999999996</v>
      </c>
      <c r="H1658" s="4">
        <f t="shared" si="351"/>
        <v>1867.6913145808105</v>
      </c>
      <c r="I1658" s="4">
        <f t="shared" si="352"/>
        <v>39.978689760756815</v>
      </c>
      <c r="J1658" s="33">
        <f t="shared" si="355"/>
        <v>911308.09829271666</v>
      </c>
      <c r="K1658" s="4">
        <f t="shared" si="356"/>
        <v>71.532751411009315</v>
      </c>
      <c r="L1658" s="33">
        <f t="shared" si="353"/>
        <v>34903.185095468303</v>
      </c>
      <c r="M1658" s="15">
        <f t="shared" si="345"/>
        <v>22.416812802281932</v>
      </c>
      <c r="N1658" s="6"/>
      <c r="O1658" s="7">
        <f t="shared" si="346"/>
        <v>24.216735515654374</v>
      </c>
      <c r="P1658" s="7"/>
      <c r="Q1658" s="46">
        <f t="shared" si="347"/>
        <v>3.3494886255305924E-2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c r="A1659" s="1">
        <v>2008.07</v>
      </c>
      <c r="B1659" s="11">
        <v>1257.33</v>
      </c>
      <c r="C1659" s="4">
        <f>C1658*2/3+C1661/3</f>
        <v>28.756666666666668</v>
      </c>
      <c r="D1659" s="11">
        <f>D1658*2/3+D1661/3</f>
        <v>49.563333333333333</v>
      </c>
      <c r="E1659" s="11">
        <v>219.964</v>
      </c>
      <c r="F1659" s="4">
        <f t="shared" si="354"/>
        <v>2008.5416666665417</v>
      </c>
      <c r="G1659" s="26">
        <v>4.01</v>
      </c>
      <c r="H1659" s="4">
        <f t="shared" si="351"/>
        <v>1741.6870533360006</v>
      </c>
      <c r="I1659" s="4">
        <f t="shared" si="352"/>
        <v>39.834501706339829</v>
      </c>
      <c r="J1659" s="33">
        <f t="shared" si="355"/>
        <v>851446.18348596338</v>
      </c>
      <c r="K1659" s="4">
        <f t="shared" si="356"/>
        <v>68.656451358707187</v>
      </c>
      <c r="L1659" s="33">
        <f t="shared" si="353"/>
        <v>33563.591903087727</v>
      </c>
      <c r="M1659" s="15">
        <f t="shared" si="345"/>
        <v>20.907206462661577</v>
      </c>
      <c r="N1659" s="6"/>
      <c r="O1659" s="7">
        <f t="shared" si="346"/>
        <v>22.603177385642251</v>
      </c>
      <c r="P1659" s="7"/>
      <c r="Q1659" s="46">
        <f t="shared" si="347"/>
        <v>3.8029082463546783E-2</v>
      </c>
      <c r="R1659" s="22">
        <f t="shared" si="357"/>
        <v>1.0132020522151037</v>
      </c>
      <c r="S1659" s="22">
        <f t="shared" si="358"/>
        <v>38.842661485403084</v>
      </c>
      <c r="T1659" s="39">
        <f t="shared" si="348"/>
        <v>9.1172768943963201E-2</v>
      </c>
      <c r="U1659" s="39">
        <f t="shared" si="349"/>
        <v>2.0498899592648057E-2</v>
      </c>
      <c r="V1659" s="39">
        <f t="shared" si="350"/>
        <v>7.0673869351315144E-2</v>
      </c>
      <c r="Y1659" s="37"/>
      <c r="Z1659" s="37"/>
    </row>
    <row r="1660" spans="1:26">
      <c r="A1660" s="1">
        <v>2008.08</v>
      </c>
      <c r="B1660" s="11">
        <v>1281.47</v>
      </c>
      <c r="C1660" s="4">
        <f>C1658/3+C1661*2/3</f>
        <v>28.803333333333335</v>
      </c>
      <c r="D1660" s="11">
        <f>D1658/3+D1661*2/3</f>
        <v>47.756666666666668</v>
      </c>
      <c r="E1660" s="11">
        <v>219.08600000000001</v>
      </c>
      <c r="F1660" s="4">
        <f t="shared" si="354"/>
        <v>2008.6249999998749</v>
      </c>
      <c r="G1660" s="26">
        <v>3.89</v>
      </c>
      <c r="H1660" s="4">
        <f t="shared" si="351"/>
        <v>1782.24034853893</v>
      </c>
      <c r="I1660" s="4">
        <f t="shared" si="352"/>
        <v>40.059043784936819</v>
      </c>
      <c r="J1660" s="33">
        <f t="shared" si="355"/>
        <v>872903.13333551609</v>
      </c>
      <c r="K1660" s="4">
        <f t="shared" si="356"/>
        <v>66.418923771182705</v>
      </c>
      <c r="L1660" s="33">
        <f t="shared" si="353"/>
        <v>32530.565655842998</v>
      </c>
      <c r="M1660" s="15">
        <f t="shared" si="345"/>
        <v>21.401617360047929</v>
      </c>
      <c r="N1660" s="6"/>
      <c r="O1660" s="7">
        <f t="shared" si="346"/>
        <v>23.155126607759264</v>
      </c>
      <c r="P1660" s="7"/>
      <c r="Q1660" s="46">
        <f t="shared" si="347"/>
        <v>3.7586008022024393E-2</v>
      </c>
      <c r="R1660" s="22">
        <f t="shared" si="357"/>
        <v>1.0198300499840234</v>
      </c>
      <c r="S1660" s="22">
        <f t="shared" si="358"/>
        <v>39.513183663016513</v>
      </c>
      <c r="T1660" s="39">
        <f t="shared" si="348"/>
        <v>9.103986829691868E-2</v>
      </c>
      <c r="U1660" s="39">
        <f t="shared" si="349"/>
        <v>1.8942279635364212E-2</v>
      </c>
      <c r="V1660" s="39">
        <f t="shared" si="350"/>
        <v>7.2097588661554468E-2</v>
      </c>
      <c r="Y1660" s="37"/>
      <c r="Z1660" s="37"/>
    </row>
    <row r="1661" spans="1:26">
      <c r="A1661" s="1">
        <v>2008.09</v>
      </c>
      <c r="B1661" s="11">
        <v>1216.95</v>
      </c>
      <c r="C1661" s="4">
        <v>28.85</v>
      </c>
      <c r="D1661" s="11">
        <f>45.95</f>
        <v>45.95</v>
      </c>
      <c r="E1661" s="11">
        <v>218.78299999999999</v>
      </c>
      <c r="F1661" s="4">
        <f t="shared" si="354"/>
        <v>2008.7083333332082</v>
      </c>
      <c r="G1661" s="26">
        <v>3.69</v>
      </c>
      <c r="H1661" s="4">
        <f t="shared" si="351"/>
        <v>1694.8513595663287</v>
      </c>
      <c r="I1661" s="4">
        <f t="shared" si="352"/>
        <v>40.179515775905813</v>
      </c>
      <c r="J1661" s="33">
        <f t="shared" si="355"/>
        <v>831741.80124098586</v>
      </c>
      <c r="K1661" s="4">
        <f t="shared" si="356"/>
        <v>63.994757362317934</v>
      </c>
      <c r="L1661" s="33">
        <f t="shared" si="353"/>
        <v>31405.181615533344</v>
      </c>
      <c r="M1661" s="15">
        <f t="shared" si="345"/>
        <v>20.362733946097514</v>
      </c>
      <c r="N1661" s="6"/>
      <c r="O1661" s="7">
        <f t="shared" si="346"/>
        <v>22.050373871028622</v>
      </c>
      <c r="P1661" s="7"/>
      <c r="Q1661" s="46">
        <f t="shared" si="347"/>
        <v>4.1701440614025406E-2</v>
      </c>
      <c r="R1661" s="22">
        <f t="shared" si="357"/>
        <v>0.99317770086629609</v>
      </c>
      <c r="S1661" s="22">
        <f t="shared" si="358"/>
        <v>40.352540381592689</v>
      </c>
      <c r="T1661" s="39">
        <f t="shared" si="348"/>
        <v>9.8024277924335435E-2</v>
      </c>
      <c r="U1661" s="39">
        <f t="shared" si="349"/>
        <v>1.5968976270918533E-2</v>
      </c>
      <c r="V1661" s="39">
        <f t="shared" si="350"/>
        <v>8.2055301653416901E-2</v>
      </c>
      <c r="Y1661" s="37"/>
      <c r="Z1661" s="37"/>
    </row>
    <row r="1662" spans="1:26">
      <c r="A1662" s="1">
        <v>2008.1</v>
      </c>
      <c r="B1662" s="11">
        <v>968.8</v>
      </c>
      <c r="C1662" s="4">
        <f>C1661*2/3+C1664/3</f>
        <v>28.696666666666665</v>
      </c>
      <c r="D1662" s="11">
        <f>D1661*2/3+D1664/3</f>
        <v>35.593333333333334</v>
      </c>
      <c r="E1662" s="11">
        <v>216.57300000000001</v>
      </c>
      <c r="F1662" s="4">
        <f t="shared" si="354"/>
        <v>2008.7916666665415</v>
      </c>
      <c r="G1662" s="22">
        <v>3.81</v>
      </c>
      <c r="H1662" s="4">
        <f t="shared" si="351"/>
        <v>1363.0201363974274</v>
      </c>
      <c r="I1662" s="4">
        <f t="shared" si="352"/>
        <v>40.373796979925174</v>
      </c>
      <c r="J1662" s="33">
        <f t="shared" si="355"/>
        <v>670548.00893236615</v>
      </c>
      <c r="K1662" s="4">
        <f t="shared" si="356"/>
        <v>50.076827059082476</v>
      </c>
      <c r="L1662" s="33">
        <f t="shared" si="353"/>
        <v>24635.671756743071</v>
      </c>
      <c r="M1662" s="15">
        <f t="shared" si="345"/>
        <v>16.387356548789835</v>
      </c>
      <c r="N1662" s="6"/>
      <c r="O1662" s="7">
        <f t="shared" si="346"/>
        <v>17.770107910955765</v>
      </c>
      <c r="P1662" s="7"/>
      <c r="Q1662" s="46">
        <f t="shared" si="347"/>
        <v>5.1118977736672802E-2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c r="A1663" s="1">
        <v>2008.11</v>
      </c>
      <c r="B1663" s="11">
        <v>883.04</v>
      </c>
      <c r="C1663" s="4">
        <f>C1661/3+C1664*2/3</f>
        <v>28.543333333333333</v>
      </c>
      <c r="D1663" s="11">
        <f>D1661/3+D1664*2/3</f>
        <v>25.236666666666668</v>
      </c>
      <c r="E1663" s="11">
        <v>212.42500000000001</v>
      </c>
      <c r="F1663" s="4">
        <f t="shared" si="354"/>
        <v>2008.8749999998747</v>
      </c>
      <c r="G1663" s="22">
        <v>3.53</v>
      </c>
      <c r="H1663" s="4">
        <f t="shared" si="351"/>
        <v>1266.6225161821819</v>
      </c>
      <c r="I1663" s="4">
        <f t="shared" si="352"/>
        <v>40.942232160370324</v>
      </c>
      <c r="J1663" s="33">
        <f t="shared" si="355"/>
        <v>624802.96114122658</v>
      </c>
      <c r="K1663" s="4">
        <f t="shared" si="356"/>
        <v>36.19918716409714</v>
      </c>
      <c r="L1663" s="33">
        <f t="shared" si="353"/>
        <v>17856.432395664324</v>
      </c>
      <c r="M1663" s="15">
        <f t="shared" si="345"/>
        <v>15.259659405704577</v>
      </c>
      <c r="N1663" s="6"/>
      <c r="O1663" s="7">
        <f t="shared" si="346"/>
        <v>16.575738507639599</v>
      </c>
      <c r="P1663" s="7"/>
      <c r="Q1663" s="46">
        <f t="shared" si="347"/>
        <v>5.6442109765604806E-2</v>
      </c>
      <c r="R1663" s="22">
        <f t="shared" si="357"/>
        <v>1.1007174876584529</v>
      </c>
      <c r="S1663" s="22">
        <f t="shared" si="358"/>
        <v>42.373654710520576</v>
      </c>
      <c r="T1663" s="39">
        <f t="shared" si="348"/>
        <v>0.1232877349303918</v>
      </c>
      <c r="U1663" s="39">
        <f t="shared" si="349"/>
        <v>1.0656217325840434E-2</v>
      </c>
      <c r="V1663" s="39">
        <f t="shared" si="350"/>
        <v>0.11263151760455137</v>
      </c>
      <c r="Y1663" s="37"/>
      <c r="Z1663" s="37"/>
    </row>
    <row r="1664" spans="1:26">
      <c r="A1664" s="1">
        <v>2008.12</v>
      </c>
      <c r="B1664" s="11">
        <v>877.56</v>
      </c>
      <c r="C1664" s="4">
        <v>28.39</v>
      </c>
      <c r="D1664" s="11">
        <v>14.88</v>
      </c>
      <c r="E1664" s="11">
        <v>210.22800000000001</v>
      </c>
      <c r="F1664" s="4">
        <f t="shared" si="354"/>
        <v>2008.958333333208</v>
      </c>
      <c r="G1664" s="22">
        <v>2.42</v>
      </c>
      <c r="H1664" s="4">
        <f t="shared" si="351"/>
        <v>1271.9168331525773</v>
      </c>
      <c r="I1664" s="4">
        <f t="shared" si="352"/>
        <v>41.147863272256792</v>
      </c>
      <c r="J1664" s="33">
        <f t="shared" si="355"/>
        <v>629106.01677576022</v>
      </c>
      <c r="K1664" s="4">
        <f t="shared" si="356"/>
        <v>21.566756093384328</v>
      </c>
      <c r="L1664" s="33">
        <f t="shared" si="353"/>
        <v>10667.188032297863</v>
      </c>
      <c r="M1664" s="15">
        <f t="shared" si="345"/>
        <v>15.376080747423767</v>
      </c>
      <c r="N1664" s="6"/>
      <c r="O1664" s="7">
        <f t="shared" si="346"/>
        <v>16.732842670212033</v>
      </c>
      <c r="P1664" s="7"/>
      <c r="Q1664" s="46">
        <f t="shared" si="347"/>
        <v>6.6042129114535081E-2</v>
      </c>
      <c r="R1664" s="22">
        <f t="shared" si="357"/>
        <v>0.99325011039598909</v>
      </c>
      <c r="S1664" s="22">
        <f t="shared" si="358"/>
        <v>47.128851670167116</v>
      </c>
      <c r="T1664" s="39">
        <f t="shared" si="348"/>
        <v>0.11646979702600313</v>
      </c>
      <c r="U1664" s="39">
        <f t="shared" si="349"/>
        <v>3.0158747949355913E-3</v>
      </c>
      <c r="V1664" s="39">
        <f t="shared" si="350"/>
        <v>0.11345392223106754</v>
      </c>
      <c r="Y1664" s="37"/>
      <c r="Z1664" s="37"/>
    </row>
    <row r="1665" spans="1:26">
      <c r="A1665" s="1">
        <v>2009.01</v>
      </c>
      <c r="B1665" s="11">
        <v>865.58</v>
      </c>
      <c r="C1665" s="4">
        <f>C1664*2/3+C1667/3</f>
        <v>28.013333333333335</v>
      </c>
      <c r="D1665" s="11">
        <f>D1664*2/3+D1667/3</f>
        <v>12.206666666666667</v>
      </c>
      <c r="E1665" s="11">
        <v>211.143</v>
      </c>
      <c r="F1665" s="4">
        <f t="shared" si="354"/>
        <v>2009.0416666665412</v>
      </c>
      <c r="G1665" s="22">
        <v>2.52</v>
      </c>
      <c r="H1665" s="4">
        <f t="shared" si="351"/>
        <v>1249.1165987032487</v>
      </c>
      <c r="I1665" s="4">
        <f t="shared" si="352"/>
        <v>40.425979865146694</v>
      </c>
      <c r="J1665" s="33">
        <f t="shared" si="355"/>
        <v>619495.00126483548</v>
      </c>
      <c r="K1665" s="4">
        <f t="shared" si="356"/>
        <v>17.615413882218846</v>
      </c>
      <c r="L1665" s="33">
        <f t="shared" si="353"/>
        <v>8736.3028051781366</v>
      </c>
      <c r="M1665" s="15">
        <f t="shared" ref="M1665:M1728" si="359">H1665/AVERAGE(K1545:K1664)</f>
        <v>15.174651936879666</v>
      </c>
      <c r="N1665" s="6"/>
      <c r="O1665" s="7">
        <f t="shared" ref="O1665:O1728" si="360">J1665/AVERAGE(L1545:L1664)</f>
        <v>16.545978292697004</v>
      </c>
      <c r="P1665" s="7"/>
      <c r="Q1665" s="46">
        <f t="shared" ref="Q1665:Q1728" si="361">1/M1665-(G1665/100-(((E1665/E1545)^(1/10))-1))</f>
        <v>6.6100784914300645E-2</v>
      </c>
      <c r="R1665" s="22">
        <f t="shared" si="357"/>
        <v>0.97192494277408814</v>
      </c>
      <c r="S1665" s="22">
        <f t="shared" si="358"/>
        <v>46.607880176717003</v>
      </c>
      <c r="T1665" s="39">
        <f t="shared" si="348"/>
        <v>0.11990380141313706</v>
      </c>
      <c r="U1665" s="39">
        <f t="shared" si="349"/>
        <v>5.216205961303011E-3</v>
      </c>
      <c r="V1665" s="39">
        <f t="shared" si="350"/>
        <v>0.11468759545183405</v>
      </c>
      <c r="Y1665" s="37"/>
      <c r="Z1665" s="37"/>
    </row>
    <row r="1666" spans="1:26">
      <c r="A1666" s="1">
        <v>2009.02</v>
      </c>
      <c r="B1666" s="11">
        <v>805.23</v>
      </c>
      <c r="C1666" s="4">
        <f>C1664/3+C1667*2/3</f>
        <v>27.63666666666667</v>
      </c>
      <c r="D1666" s="11">
        <f>D1664/3+D1667*2/3</f>
        <v>9.5333333333333332</v>
      </c>
      <c r="E1666" s="11">
        <v>212.19300000000001</v>
      </c>
      <c r="F1666" s="4">
        <f t="shared" si="354"/>
        <v>2009.1249999998745</v>
      </c>
      <c r="G1666" s="22">
        <v>2.87</v>
      </c>
      <c r="H1666" s="4">
        <f t="shared" si="351"/>
        <v>1156.2755651694449</v>
      </c>
      <c r="I1666" s="4">
        <f t="shared" si="352"/>
        <v>39.685061869775794</v>
      </c>
      <c r="J1666" s="33">
        <f t="shared" si="355"/>
        <v>575090.95487215614</v>
      </c>
      <c r="K1666" s="4">
        <f t="shared" si="356"/>
        <v>13.689455668503046</v>
      </c>
      <c r="L1666" s="33">
        <f t="shared" si="353"/>
        <v>6808.6556260710877</v>
      </c>
      <c r="M1666" s="15">
        <f t="shared" si="359"/>
        <v>14.122181801918895</v>
      </c>
      <c r="N1666" s="6"/>
      <c r="O1666" s="7">
        <f t="shared" si="360"/>
        <v>15.431495098996702</v>
      </c>
      <c r="P1666" s="7"/>
      <c r="Q1666" s="46">
        <f t="shared" si="361"/>
        <v>6.78959919812928E-2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c r="A1667" s="1">
        <v>2009.03</v>
      </c>
      <c r="B1667" s="11">
        <v>757.13</v>
      </c>
      <c r="C1667" s="4">
        <v>27.26</v>
      </c>
      <c r="D1667" s="11">
        <v>6.86</v>
      </c>
      <c r="E1667" s="11">
        <v>212.709</v>
      </c>
      <c r="F1667" s="4">
        <f>F1666+1/12</f>
        <v>2009.2083333332077</v>
      </c>
      <c r="G1667" s="22">
        <v>2.82</v>
      </c>
      <c r="H1667" s="4">
        <f t="shared" si="351"/>
        <v>1084.5686407251221</v>
      </c>
      <c r="I1667" s="4">
        <f t="shared" si="352"/>
        <v>39.049226878035256</v>
      </c>
      <c r="J1667" s="33">
        <f t="shared" si="355"/>
        <v>541044.91941909085</v>
      </c>
      <c r="K1667" s="4">
        <f t="shared" si="356"/>
        <v>9.8267680258005079</v>
      </c>
      <c r="L1667" s="33">
        <f t="shared" si="353"/>
        <v>4902.1543819620983</v>
      </c>
      <c r="M1667" s="15">
        <f t="shared" si="359"/>
        <v>13.323667656863925</v>
      </c>
      <c r="N1667" s="6"/>
      <c r="O1667" s="7">
        <f t="shared" si="360"/>
        <v>14.592703772466319</v>
      </c>
      <c r="P1667" s="7"/>
      <c r="Q1667" s="46">
        <f t="shared" si="361"/>
        <v>7.2577640954996636E-2</v>
      </c>
      <c r="R1667" s="22">
        <f t="shared" si="357"/>
        <v>0.99289340879634969</v>
      </c>
      <c r="S1667" s="22">
        <f t="shared" si="358"/>
        <v>45.267699831066764</v>
      </c>
      <c r="T1667" s="39">
        <f t="shared" si="362"/>
        <v>0.14270204314620294</v>
      </c>
      <c r="U1667" s="39">
        <f t="shared" si="363"/>
        <v>8.8387323571454957E-3</v>
      </c>
      <c r="V1667" s="39">
        <f t="shared" si="364"/>
        <v>0.13386331078905744</v>
      </c>
      <c r="Y1667" s="37"/>
      <c r="Z1667" s="37"/>
    </row>
    <row r="1668" spans="1:26">
      <c r="A1668" s="1">
        <v>2009.04</v>
      </c>
      <c r="B1668" s="11">
        <v>848.15</v>
      </c>
      <c r="C1668" s="4">
        <f>C1667*2/3+C1670/3</f>
        <v>26.703333333333333</v>
      </c>
      <c r="D1668" s="11">
        <f>D1667*2/3+D1670/3</f>
        <v>7.0766666666666662</v>
      </c>
      <c r="E1668" s="11">
        <v>213.24</v>
      </c>
      <c r="F1668" s="4">
        <f t="shared" si="354"/>
        <v>2009.291666666541</v>
      </c>
      <c r="G1668" s="22">
        <v>2.93</v>
      </c>
      <c r="H1668" s="4">
        <f t="shared" si="351"/>
        <v>1211.9269602326019</v>
      </c>
      <c r="I1668" s="4">
        <f t="shared" si="352"/>
        <v>38.156563809166514</v>
      </c>
      <c r="J1668" s="33">
        <f t="shared" si="355"/>
        <v>606164.7624416668</v>
      </c>
      <c r="K1668" s="4">
        <f t="shared" si="356"/>
        <v>10.111894266241482</v>
      </c>
      <c r="L1668" s="33">
        <f t="shared" si="353"/>
        <v>5057.6265623755962</v>
      </c>
      <c r="M1668" s="15">
        <f t="shared" si="359"/>
        <v>14.981866453039244</v>
      </c>
      <c r="N1668" s="6"/>
      <c r="O1668" s="7">
        <f t="shared" si="360"/>
        <v>16.441219972398429</v>
      </c>
      <c r="P1668" s="7"/>
      <c r="Q1668" s="46">
        <f t="shared" si="361"/>
        <v>6.2683163948465404E-2</v>
      </c>
      <c r="R1668" s="22">
        <f t="shared" si="357"/>
        <v>0.9720157544991832</v>
      </c>
      <c r="S1668" s="22">
        <f t="shared" si="358"/>
        <v>44.834078422500028</v>
      </c>
      <c r="T1668" s="39">
        <f t="shared" si="362"/>
        <v>0.13332895853557436</v>
      </c>
      <c r="U1668" s="39">
        <f t="shared" si="363"/>
        <v>9.8455428084029961E-3</v>
      </c>
      <c r="V1668" s="39">
        <f t="shared" si="364"/>
        <v>0.12348341572717136</v>
      </c>
      <c r="Y1668" s="37"/>
      <c r="Z1668" s="37"/>
    </row>
    <row r="1669" spans="1:26">
      <c r="A1669" s="1">
        <v>2009.05</v>
      </c>
      <c r="B1669" s="11">
        <v>902.41</v>
      </c>
      <c r="C1669" s="4">
        <f>C1667/3+C1670*2/3</f>
        <v>26.146666666666668</v>
      </c>
      <c r="D1669" s="11">
        <f>D1667/3+D1670*2/3</f>
        <v>7.293333333333333</v>
      </c>
      <c r="E1669" s="11">
        <v>213.85599999999999</v>
      </c>
      <c r="F1669" s="4">
        <f t="shared" si="354"/>
        <v>2009.3749999998743</v>
      </c>
      <c r="G1669" s="22">
        <v>3.29</v>
      </c>
      <c r="H1669" s="4">
        <f t="shared" si="351"/>
        <v>1285.7452070552149</v>
      </c>
      <c r="I1669" s="4">
        <f t="shared" si="352"/>
        <v>37.253522619582036</v>
      </c>
      <c r="J1669" s="33">
        <f t="shared" si="355"/>
        <v>644638.89163413469</v>
      </c>
      <c r="K1669" s="4">
        <f t="shared" si="356"/>
        <v>10.391472143249041</v>
      </c>
      <c r="L1669" s="33">
        <f t="shared" si="353"/>
        <v>5210.0113211492435</v>
      </c>
      <c r="M1669" s="15">
        <f t="shared" si="359"/>
        <v>15.996355755263149</v>
      </c>
      <c r="N1669" s="6"/>
      <c r="O1669" s="7">
        <f t="shared" si="360"/>
        <v>17.585230774696495</v>
      </c>
      <c r="P1669" s="7"/>
      <c r="Q1669" s="46">
        <f t="shared" si="361"/>
        <v>5.5145826881175128E-2</v>
      </c>
      <c r="R1669" s="22">
        <f t="shared" si="357"/>
        <v>0.96712671402633488</v>
      </c>
      <c r="S1669" s="22">
        <f t="shared" si="358"/>
        <v>43.453902503117028</v>
      </c>
      <c r="T1669" s="39">
        <f t="shared" si="362"/>
        <v>0.12440077540897709</v>
      </c>
      <c r="U1669" s="39">
        <f t="shared" si="363"/>
        <v>1.4158755547390545E-2</v>
      </c>
      <c r="V1669" s="39">
        <f t="shared" si="364"/>
        <v>0.11024201986158655</v>
      </c>
      <c r="Y1669" s="37"/>
      <c r="Z1669" s="37"/>
    </row>
    <row r="1670" spans="1:26">
      <c r="A1670" s="1">
        <v>2009.06</v>
      </c>
      <c r="B1670" s="11">
        <v>926.12</v>
      </c>
      <c r="C1670" s="4">
        <v>25.59</v>
      </c>
      <c r="D1670" s="11">
        <v>7.51</v>
      </c>
      <c r="E1670" s="11">
        <v>215.69300000000001</v>
      </c>
      <c r="F1670" s="4">
        <f t="shared" si="354"/>
        <v>2009.4583333332075</v>
      </c>
      <c r="G1670" s="22">
        <v>3.72</v>
      </c>
      <c r="H1670" s="4">
        <f t="shared" si="351"/>
        <v>1308.2889291724814</v>
      </c>
      <c r="I1670" s="4">
        <f t="shared" si="352"/>
        <v>36.149865781457905</v>
      </c>
      <c r="J1670" s="33">
        <f t="shared" si="355"/>
        <v>657452.10485820333</v>
      </c>
      <c r="K1670" s="4">
        <f t="shared" si="356"/>
        <v>10.609046190650602</v>
      </c>
      <c r="L1670" s="33">
        <f t="shared" si="353"/>
        <v>5331.3450821546958</v>
      </c>
      <c r="M1670" s="15">
        <f t="shared" si="359"/>
        <v>16.384182816215336</v>
      </c>
      <c r="N1670" s="6"/>
      <c r="O1670" s="7">
        <f t="shared" si="360"/>
        <v>18.040717081299714</v>
      </c>
      <c r="P1670" s="7"/>
      <c r="Q1670" s="46">
        <f t="shared" si="361"/>
        <v>5.0243597361463228E-2</v>
      </c>
      <c r="R1670" s="22">
        <f t="shared" si="357"/>
        <v>1.0164518630076158</v>
      </c>
      <c r="S1670" s="22">
        <f t="shared" si="358"/>
        <v>41.667510513244387</v>
      </c>
      <c r="T1670" s="39">
        <f t="shared" si="362"/>
        <v>0.12373531710759544</v>
      </c>
      <c r="U1670" s="39">
        <f t="shared" si="363"/>
        <v>2.1664392570096558E-2</v>
      </c>
      <c r="V1670" s="39">
        <f t="shared" si="364"/>
        <v>0.10207092453749889</v>
      </c>
      <c r="Y1670" s="37"/>
      <c r="Z1670" s="37"/>
    </row>
    <row r="1671" spans="1:26">
      <c r="A1671" s="1">
        <v>2009.07</v>
      </c>
      <c r="B1671" s="11">
        <v>935.82</v>
      </c>
      <c r="C1671" s="4">
        <f>C1670*2/3+C1673/3</f>
        <v>25.026666666666664</v>
      </c>
      <c r="D1671" s="11">
        <f>D1670*2/3+D1673/3</f>
        <v>9.1866666666666674</v>
      </c>
      <c r="E1671" s="11">
        <v>215.351</v>
      </c>
      <c r="F1671" s="4">
        <f t="shared" si="354"/>
        <v>2009.5416666665408</v>
      </c>
      <c r="G1671" s="22">
        <v>3.56</v>
      </c>
      <c r="H1671" s="4">
        <f t="shared" si="351"/>
        <v>1324.0911535121734</v>
      </c>
      <c r="I1671" s="4">
        <f t="shared" si="352"/>
        <v>35.410215570549163</v>
      </c>
      <c r="J1671" s="33">
        <f t="shared" si="355"/>
        <v>666876.05454954994</v>
      </c>
      <c r="K1671" s="4">
        <f t="shared" si="356"/>
        <v>12.998209125257528</v>
      </c>
      <c r="L1671" s="33">
        <f t="shared" si="353"/>
        <v>6546.5239267471652</v>
      </c>
      <c r="M1671" s="15">
        <f t="shared" si="359"/>
        <v>16.694620816995609</v>
      </c>
      <c r="N1671" s="6"/>
      <c r="O1671" s="7">
        <f t="shared" si="360"/>
        <v>18.410569541960587</v>
      </c>
      <c r="P1671" s="7"/>
      <c r="Q1671" s="46">
        <f t="shared" si="361"/>
        <v>5.0237564816960879E-2</v>
      </c>
      <c r="R1671" s="22">
        <f t="shared" si="357"/>
        <v>1.0004667153457725</v>
      </c>
      <c r="S1671" s="22">
        <f t="shared" si="358"/>
        <v>42.420279728848818</v>
      </c>
      <c r="T1671" s="39">
        <f t="shared" si="362"/>
        <v>0.12617285794027744</v>
      </c>
      <c r="U1671" s="39">
        <f t="shared" si="363"/>
        <v>2.3778419341503154E-2</v>
      </c>
      <c r="V1671" s="39">
        <f t="shared" si="364"/>
        <v>0.10239443859877428</v>
      </c>
      <c r="Y1671" s="37"/>
      <c r="Z1671" s="37"/>
    </row>
    <row r="1672" spans="1:26">
      <c r="A1672" s="1">
        <v>2009.08</v>
      </c>
      <c r="B1672" s="11">
        <v>1009.73</v>
      </c>
      <c r="C1672" s="4">
        <f>C1670/3+C1673*2/3</f>
        <v>24.463333333333331</v>
      </c>
      <c r="D1672" s="11">
        <f>D1670/3+D1673*2/3</f>
        <v>10.863333333333333</v>
      </c>
      <c r="E1672" s="11">
        <v>215.834</v>
      </c>
      <c r="F1672" s="4">
        <f t="shared" si="354"/>
        <v>2009.624999999874</v>
      </c>
      <c r="G1672" s="22">
        <v>3.59</v>
      </c>
      <c r="H1672" s="4">
        <f t="shared" si="351"/>
        <v>1425.4692541490219</v>
      </c>
      <c r="I1672" s="4">
        <f t="shared" si="352"/>
        <v>34.535697187035716</v>
      </c>
      <c r="J1672" s="33">
        <f t="shared" si="355"/>
        <v>719384.43363113923</v>
      </c>
      <c r="K1672" s="4">
        <f t="shared" si="356"/>
        <v>15.336127147097617</v>
      </c>
      <c r="L1672" s="33">
        <f t="shared" si="353"/>
        <v>7739.6065258497583</v>
      </c>
      <c r="M1672" s="15">
        <f t="shared" si="359"/>
        <v>18.094069801576072</v>
      </c>
      <c r="N1672" s="6"/>
      <c r="O1672" s="7">
        <f t="shared" si="360"/>
        <v>19.979249781377376</v>
      </c>
      <c r="P1672" s="7"/>
      <c r="Q1672" s="46">
        <f t="shared" si="361"/>
        <v>4.5288721336082305E-2</v>
      </c>
      <c r="R1672" s="22">
        <f t="shared" si="357"/>
        <v>1.0189667410869547</v>
      </c>
      <c r="S1672" s="22">
        <f t="shared" si="358"/>
        <v>42.345104205505407</v>
      </c>
      <c r="T1672" s="39">
        <f t="shared" si="362"/>
        <v>0.1141228756118684</v>
      </c>
      <c r="U1672" s="39">
        <f t="shared" si="363"/>
        <v>2.4104218349018547E-2</v>
      </c>
      <c r="V1672" s="39">
        <f t="shared" si="364"/>
        <v>9.0018657262849855E-2</v>
      </c>
      <c r="Y1672" s="37"/>
      <c r="Z1672" s="37"/>
    </row>
    <row r="1673" spans="1:26">
      <c r="A1673" s="1">
        <v>2009.09</v>
      </c>
      <c r="B1673" s="11">
        <v>1044.55</v>
      </c>
      <c r="C1673" s="4">
        <v>23.9</v>
      </c>
      <c r="D1673" s="11">
        <v>12.54</v>
      </c>
      <c r="E1673" s="11">
        <v>215.96899999999999</v>
      </c>
      <c r="F1673" s="4">
        <f t="shared" si="354"/>
        <v>2009.7083333332073</v>
      </c>
      <c r="G1673" s="22">
        <v>3.4</v>
      </c>
      <c r="H1673" s="4">
        <f t="shared" si="351"/>
        <v>1473.7040269668332</v>
      </c>
      <c r="I1673" s="4">
        <f t="shared" si="352"/>
        <v>33.719330089040561</v>
      </c>
      <c r="J1673" s="33">
        <f t="shared" si="355"/>
        <v>745144.91546278691</v>
      </c>
      <c r="K1673" s="4">
        <f t="shared" si="356"/>
        <v>17.692066917011239</v>
      </c>
      <c r="L1673" s="33">
        <f t="shared" si="353"/>
        <v>8945.5911539929621</v>
      </c>
      <c r="M1673" s="15">
        <f t="shared" si="359"/>
        <v>18.831902264840068</v>
      </c>
      <c r="N1673" s="6"/>
      <c r="O1673" s="7">
        <f t="shared" si="360"/>
        <v>20.817180576489964</v>
      </c>
      <c r="P1673" s="7"/>
      <c r="Q1673" s="46">
        <f t="shared" si="361"/>
        <v>4.4597619535910057E-2</v>
      </c>
      <c r="R1673" s="22">
        <f t="shared" si="357"/>
        <v>1.0036745227795021</v>
      </c>
      <c r="S1673" s="22">
        <f t="shared" si="358"/>
        <v>43.121281304336676</v>
      </c>
      <c r="T1673" s="39">
        <f t="shared" si="362"/>
        <v>0.11350254571629592</v>
      </c>
      <c r="U1673" s="39">
        <f t="shared" si="363"/>
        <v>2.1650823143270381E-2</v>
      </c>
      <c r="V1673" s="39">
        <f t="shared" si="364"/>
        <v>9.185172257302554E-2</v>
      </c>
      <c r="Y1673" s="37"/>
      <c r="Z1673" s="37"/>
    </row>
    <row r="1674" spans="1:26">
      <c r="A1674" s="1">
        <v>2009.1</v>
      </c>
      <c r="B1674" s="11">
        <v>1067.6600000000001</v>
      </c>
      <c r="C1674" s="4">
        <f>C1673*2/3+C1676/3</f>
        <v>23.403333333333332</v>
      </c>
      <c r="D1674" s="11">
        <f>D1673*2/3+D1676/3</f>
        <v>25.349999999999998</v>
      </c>
      <c r="E1674" s="11">
        <v>216.17699999999999</v>
      </c>
      <c r="F1674" s="4">
        <f t="shared" si="354"/>
        <v>2009.7916666665406</v>
      </c>
      <c r="G1674" s="22">
        <v>3.39</v>
      </c>
      <c r="H1674" s="4">
        <f t="shared" ref="H1674:H1737" si="365">B1674*$E$1839/E1674</f>
        <v>1504.8594531333126</v>
      </c>
      <c r="I1674" s="4">
        <f t="shared" ref="I1674:I1737" si="366">C1674*$E$1839/E1674</f>
        <v>32.986837946065805</v>
      </c>
      <c r="J1674" s="33">
        <f t="shared" si="355"/>
        <v>762287.86828718684</v>
      </c>
      <c r="K1674" s="4">
        <f t="shared" si="356"/>
        <v>35.730651271874443</v>
      </c>
      <c r="L1674" s="33">
        <f t="shared" ref="L1674:L1737" si="367">K1674*(J1674/H1674)</f>
        <v>18099.39256044076</v>
      </c>
      <c r="M1674" s="15">
        <f t="shared" si="359"/>
        <v>19.358008443486831</v>
      </c>
      <c r="N1674" s="6"/>
      <c r="O1674" s="7">
        <f t="shared" si="360"/>
        <v>21.420018718305091</v>
      </c>
      <c r="P1674" s="7"/>
      <c r="Q1674" s="46">
        <f t="shared" si="361"/>
        <v>4.3170097780186559E-2</v>
      </c>
      <c r="R1674" s="22">
        <f t="shared" si="357"/>
        <v>1.0019842066094584</v>
      </c>
      <c r="S1674" s="22">
        <f t="shared" si="358"/>
        <v>43.238088780194055</v>
      </c>
      <c r="T1674" s="39">
        <f t="shared" si="362"/>
        <v>0.11073097359151762</v>
      </c>
      <c r="U1674" s="39">
        <f t="shared" si="363"/>
        <v>2.1192844126104893E-2</v>
      </c>
      <c r="V1674" s="39">
        <f t="shared" si="364"/>
        <v>8.953812946541273E-2</v>
      </c>
      <c r="Y1674" s="37"/>
      <c r="Z1674" s="37"/>
    </row>
    <row r="1675" spans="1:26">
      <c r="A1675" s="1">
        <v>2009.11</v>
      </c>
      <c r="B1675" s="11">
        <v>1088.07</v>
      </c>
      <c r="C1675" s="4">
        <f>C1673/3+C1676*2/3</f>
        <v>22.906666666666666</v>
      </c>
      <c r="D1675" s="11">
        <f>D1673/3+D1676*2/3</f>
        <v>38.159999999999997</v>
      </c>
      <c r="E1675" s="11">
        <v>216.33</v>
      </c>
      <c r="F1675" s="4">
        <f t="shared" ref="F1675:F1738" si="368">F1674+1/12</f>
        <v>2009.8749999998738</v>
      </c>
      <c r="G1675" s="22">
        <v>3.4</v>
      </c>
      <c r="H1675" s="4">
        <f t="shared" si="365"/>
        <v>1532.5425461101095</v>
      </c>
      <c r="I1675" s="4">
        <f t="shared" si="366"/>
        <v>32.263954760473972</v>
      </c>
      <c r="J1675" s="33">
        <f t="shared" ref="J1675:J1738" si="369">J1674*((H1675+(I1675/12))/H1674)</f>
        <v>777672.70771039405</v>
      </c>
      <c r="K1675" s="4">
        <f t="shared" ref="K1675:K1738" si="370">D1675*$E$1839/E1675</f>
        <v>53.748218000277355</v>
      </c>
      <c r="L1675" s="33">
        <f t="shared" si="367"/>
        <v>27273.971827390367</v>
      </c>
      <c r="M1675" s="15">
        <f t="shared" si="359"/>
        <v>19.812761079966048</v>
      </c>
      <c r="N1675" s="6"/>
      <c r="O1675" s="7">
        <f t="shared" si="360"/>
        <v>21.938367056892957</v>
      </c>
      <c r="P1675" s="7"/>
      <c r="Q1675" s="46">
        <f t="shared" si="361"/>
        <v>4.189601470940188E-2</v>
      </c>
      <c r="R1675" s="22">
        <f t="shared" ref="R1675:R1738" si="371">((G1675/G1676+G1675/1200+((1+G1676/1200)^(-119))*(1-G1675/G1676)))</f>
        <v>0.98700030830100394</v>
      </c>
      <c r="S1675" s="22">
        <f t="shared" ref="S1675:S1738" si="372">S1674*R1674*E1674/E1675</f>
        <v>43.29324114446721</v>
      </c>
      <c r="T1675" s="39">
        <f t="shared" si="362"/>
        <v>0.11339393605862647</v>
      </c>
      <c r="U1675" s="39">
        <f t="shared" si="363"/>
        <v>2.0333961691598956E-2</v>
      </c>
      <c r="V1675" s="39">
        <f t="shared" si="364"/>
        <v>9.3059974367027509E-2</v>
      </c>
      <c r="Y1675" s="37"/>
      <c r="Z1675" s="37"/>
    </row>
    <row r="1676" spans="1:26">
      <c r="A1676" s="1">
        <v>2009.12</v>
      </c>
      <c r="B1676" s="11">
        <v>1110.3800000000001</v>
      </c>
      <c r="C1676" s="4">
        <v>22.41</v>
      </c>
      <c r="D1676" s="11">
        <v>50.97</v>
      </c>
      <c r="E1676" s="11">
        <v>215.94900000000001</v>
      </c>
      <c r="F1676" s="4">
        <f t="shared" si="368"/>
        <v>2009.9583333332071</v>
      </c>
      <c r="G1676" s="22">
        <v>3.59</v>
      </c>
      <c r="H1676" s="4">
        <f t="shared" si="365"/>
        <v>1566.7254120185787</v>
      </c>
      <c r="I1676" s="4">
        <f t="shared" si="366"/>
        <v>31.620090854785161</v>
      </c>
      <c r="J1676" s="33">
        <f t="shared" si="369"/>
        <v>796355.5530472314</v>
      </c>
      <c r="K1676" s="4">
        <f t="shared" si="370"/>
        <v>71.917716683105738</v>
      </c>
      <c r="L1676" s="33">
        <f t="shared" si="367"/>
        <v>36555.271653683769</v>
      </c>
      <c r="M1676" s="15">
        <f t="shared" si="359"/>
        <v>20.322376500216532</v>
      </c>
      <c r="N1676" s="6"/>
      <c r="O1676" s="7">
        <f t="shared" si="360"/>
        <v>22.511278992034367</v>
      </c>
      <c r="P1676" s="7"/>
      <c r="Q1676" s="46">
        <f t="shared" si="361"/>
        <v>3.8549596504991034E-2</v>
      </c>
      <c r="R1676" s="22">
        <f t="shared" si="371"/>
        <v>0.99140152775318757</v>
      </c>
      <c r="S1676" s="22">
        <f t="shared" si="372"/>
        <v>42.805831909740633</v>
      </c>
      <c r="T1676" s="39">
        <f t="shared" si="362"/>
        <v>0.11356901199859681</v>
      </c>
      <c r="U1676" s="39">
        <f t="shared" si="363"/>
        <v>2.1274266242021111E-2</v>
      </c>
      <c r="V1676" s="39">
        <f t="shared" si="364"/>
        <v>9.2294745756575702E-2</v>
      </c>
      <c r="Y1676" s="37"/>
      <c r="Z1676" s="37"/>
    </row>
    <row r="1677" spans="1:26">
      <c r="A1677" s="1">
        <v>2010.01</v>
      </c>
      <c r="B1677" s="11">
        <v>1123.58</v>
      </c>
      <c r="C1677" s="4">
        <f>C1676*2/3+C1679/3</f>
        <v>22.24</v>
      </c>
      <c r="D1677" s="11">
        <f>D1676*2/3+D1679/3</f>
        <v>54.289999999999992</v>
      </c>
      <c r="E1677" s="11">
        <v>216.68700000000001</v>
      </c>
      <c r="F1677" s="4">
        <f t="shared" si="368"/>
        <v>2010.0416666665403</v>
      </c>
      <c r="G1677" s="22">
        <v>3.73</v>
      </c>
      <c r="H1677" s="4">
        <f t="shared" si="365"/>
        <v>1579.950924605537</v>
      </c>
      <c r="I1677" s="4">
        <f t="shared" si="366"/>
        <v>31.273348193477226</v>
      </c>
      <c r="J1677" s="33">
        <f t="shared" si="369"/>
        <v>804402.65711228328</v>
      </c>
      <c r="K1677" s="4">
        <f t="shared" si="370"/>
        <v>76.341280279850665</v>
      </c>
      <c r="L1677" s="33">
        <f t="shared" si="367"/>
        <v>38867.744401489756</v>
      </c>
      <c r="M1677" s="15">
        <f t="shared" si="359"/>
        <v>20.527859801454401</v>
      </c>
      <c r="N1677" s="6"/>
      <c r="O1677" s="7">
        <f t="shared" si="360"/>
        <v>22.741430277197445</v>
      </c>
      <c r="P1677" s="7"/>
      <c r="Q1677" s="46">
        <f t="shared" si="361"/>
        <v>3.6702678750251308E-2</v>
      </c>
      <c r="R1677" s="22">
        <f t="shared" si="371"/>
        <v>1.0064260099968045</v>
      </c>
      <c r="S1677" s="22">
        <f t="shared" si="372"/>
        <v>42.293231152403486</v>
      </c>
      <c r="T1677" s="39">
        <f t="shared" si="362"/>
        <v>0.11568692952420068</v>
      </c>
      <c r="U1677" s="39">
        <f t="shared" si="363"/>
        <v>2.3192198999803626E-2</v>
      </c>
      <c r="V1677" s="39">
        <f t="shared" si="364"/>
        <v>9.2494730524397051E-2</v>
      </c>
      <c r="Y1677" s="37"/>
      <c r="Z1677" s="37"/>
    </row>
    <row r="1678" spans="1:26">
      <c r="A1678" s="1">
        <v>2010.02</v>
      </c>
      <c r="B1678" s="11">
        <v>1089.1600000000001</v>
      </c>
      <c r="C1678" s="4">
        <f>C1676/3+C1679*2/3</f>
        <v>22.07</v>
      </c>
      <c r="D1678" s="11">
        <f>D1676/3+D1679*2/3</f>
        <v>57.61</v>
      </c>
      <c r="E1678" s="11">
        <v>216.74100000000001</v>
      </c>
      <c r="F1678" s="4">
        <f t="shared" si="368"/>
        <v>2010.1249999998736</v>
      </c>
      <c r="G1678" s="22">
        <v>3.69</v>
      </c>
      <c r="H1678" s="4">
        <f t="shared" si="365"/>
        <v>1531.1687774809568</v>
      </c>
      <c r="I1678" s="4">
        <f t="shared" si="366"/>
        <v>31.026566270341103</v>
      </c>
      <c r="J1678" s="33">
        <f t="shared" si="369"/>
        <v>780882.51660737814</v>
      </c>
      <c r="K1678" s="4">
        <f t="shared" si="370"/>
        <v>80.989600490908515</v>
      </c>
      <c r="L1678" s="33">
        <f t="shared" si="367"/>
        <v>41303.979012955904</v>
      </c>
      <c r="M1678" s="15">
        <f t="shared" si="359"/>
        <v>19.920539306600432</v>
      </c>
      <c r="N1678" s="6"/>
      <c r="O1678" s="7">
        <f t="shared" si="360"/>
        <v>22.070377804640177</v>
      </c>
      <c r="P1678" s="7"/>
      <c r="Q1678" s="46">
        <f t="shared" si="361"/>
        <v>3.8007944073646091E-2</v>
      </c>
      <c r="R1678" s="22">
        <f t="shared" si="371"/>
        <v>0.99976353173900601</v>
      </c>
      <c r="S1678" s="22">
        <f t="shared" si="372"/>
        <v>42.554403007216735</v>
      </c>
      <c r="T1678" s="39">
        <f t="shared" si="362"/>
        <v>0.11883422247401354</v>
      </c>
      <c r="U1678" s="39">
        <f t="shared" si="363"/>
        <v>2.4851064787257959E-2</v>
      </c>
      <c r="V1678" s="39">
        <f t="shared" si="364"/>
        <v>9.3983157686755581E-2</v>
      </c>
      <c r="Y1678" s="37"/>
      <c r="Z1678" s="37"/>
    </row>
    <row r="1679" spans="1:26">
      <c r="A1679" s="1">
        <v>2010.03</v>
      </c>
      <c r="B1679" s="11">
        <v>1152.05</v>
      </c>
      <c r="C1679" s="4">
        <v>21.9</v>
      </c>
      <c r="D1679" s="11">
        <v>60.93</v>
      </c>
      <c r="E1679" s="11">
        <v>217.631</v>
      </c>
      <c r="F1679" s="4">
        <f t="shared" si="368"/>
        <v>2010.2083333332068</v>
      </c>
      <c r="G1679" s="22">
        <v>3.73</v>
      </c>
      <c r="H1679" s="4">
        <f t="shared" si="365"/>
        <v>1612.9578736485155</v>
      </c>
      <c r="I1679" s="4">
        <f t="shared" si="366"/>
        <v>30.661670442170465</v>
      </c>
      <c r="J1679" s="33">
        <f t="shared" si="369"/>
        <v>823897.3297008404</v>
      </c>
      <c r="K1679" s="4">
        <f t="shared" si="370"/>
        <v>85.306647490477019</v>
      </c>
      <c r="L1679" s="33">
        <f t="shared" si="367"/>
        <v>43574.553447048485</v>
      </c>
      <c r="M1679" s="15">
        <f t="shared" si="359"/>
        <v>21.004601209715354</v>
      </c>
      <c r="N1679" s="6"/>
      <c r="O1679" s="7">
        <f t="shared" si="360"/>
        <v>23.269199472972964</v>
      </c>
      <c r="P1679" s="7"/>
      <c r="Q1679" s="46">
        <f t="shared" si="361"/>
        <v>3.4595708150527101E-2</v>
      </c>
      <c r="R1679" s="22">
        <f t="shared" si="371"/>
        <v>0.9932295149287379</v>
      </c>
      <c r="S1679" s="22">
        <f t="shared" si="372"/>
        <v>42.370355548114091</v>
      </c>
      <c r="T1679" s="39">
        <f t="shared" si="362"/>
        <v>8.9995831852772934E-2</v>
      </c>
      <c r="U1679" s="39">
        <f t="shared" si="363"/>
        <v>3.1617360277725215E-2</v>
      </c>
      <c r="V1679" s="39">
        <f t="shared" si="364"/>
        <v>5.8378471575047719E-2</v>
      </c>
      <c r="Y1679" s="37"/>
      <c r="Z1679" s="37"/>
    </row>
    <row r="1680" spans="1:26">
      <c r="A1680" s="1">
        <v>2010.04</v>
      </c>
      <c r="B1680" s="11">
        <v>1197.32</v>
      </c>
      <c r="C1680" s="4">
        <f>C1679*2/3+C1682/3</f>
        <v>21.946666666666665</v>
      </c>
      <c r="D1680" s="11">
        <f>D1679*2/3+D1682/3</f>
        <v>62.986666666666665</v>
      </c>
      <c r="E1680" s="11">
        <v>218.00899999999999</v>
      </c>
      <c r="F1680" s="4">
        <f t="shared" si="368"/>
        <v>2010.2916666665401</v>
      </c>
      <c r="G1680" s="22">
        <v>3.85</v>
      </c>
      <c r="H1680" s="4">
        <f t="shared" si="365"/>
        <v>1673.4327665371616</v>
      </c>
      <c r="I1680" s="4">
        <f t="shared" si="366"/>
        <v>30.673730595220078</v>
      </c>
      <c r="J1680" s="33">
        <f t="shared" si="369"/>
        <v>856093.52279889409</v>
      </c>
      <c r="K1680" s="4">
        <f t="shared" si="370"/>
        <v>88.033234101956054</v>
      </c>
      <c r="L1680" s="33">
        <f t="shared" si="367"/>
        <v>45035.978147885566</v>
      </c>
      <c r="M1680" s="15">
        <f t="shared" si="359"/>
        <v>21.804845599625146</v>
      </c>
      <c r="N1680" s="6"/>
      <c r="O1680" s="7">
        <f t="shared" si="360"/>
        <v>24.15048226653284</v>
      </c>
      <c r="P1680" s="7"/>
      <c r="Q1680" s="46">
        <f t="shared" si="361"/>
        <v>3.1766404576117555E-2</v>
      </c>
      <c r="R1680" s="22">
        <f t="shared" si="371"/>
        <v>1.039328421597483</v>
      </c>
      <c r="S1680" s="22">
        <f t="shared" si="372"/>
        <v>42.010520249699262</v>
      </c>
      <c r="T1680" s="39">
        <f t="shared" si="362"/>
        <v>9.1157985758824056E-2</v>
      </c>
      <c r="U1680" s="39">
        <f t="shared" si="363"/>
        <v>3.5327636286682118E-2</v>
      </c>
      <c r="V1680" s="39">
        <f t="shared" si="364"/>
        <v>5.5830349472141938E-2</v>
      </c>
      <c r="Y1680" s="37"/>
      <c r="Z1680" s="37"/>
    </row>
    <row r="1681" spans="1:26">
      <c r="A1681" s="1">
        <v>2010.05</v>
      </c>
      <c r="B1681" s="11">
        <v>1125.06</v>
      </c>
      <c r="C1681" s="4">
        <f>C1679/3+C1682*2/3</f>
        <v>21.993333333333332</v>
      </c>
      <c r="D1681" s="11">
        <f>D1679/3+D1682*2/3</f>
        <v>65.043333333333322</v>
      </c>
      <c r="E1681" s="11">
        <v>218.178</v>
      </c>
      <c r="F1681" s="4">
        <f t="shared" si="368"/>
        <v>2010.3749999998734</v>
      </c>
      <c r="G1681" s="22">
        <v>3.42</v>
      </c>
      <c r="H1681" s="4">
        <f t="shared" si="365"/>
        <v>1571.2206638616176</v>
      </c>
      <c r="I1681" s="4">
        <f t="shared" si="366"/>
        <v>30.715143903907212</v>
      </c>
      <c r="J1681" s="33">
        <f t="shared" si="369"/>
        <v>805113.36525738297</v>
      </c>
      <c r="K1681" s="4">
        <f t="shared" si="370"/>
        <v>90.837314791897739</v>
      </c>
      <c r="L1681" s="33">
        <f t="shared" si="367"/>
        <v>46546.190414340308</v>
      </c>
      <c r="M1681" s="15">
        <f t="shared" si="359"/>
        <v>20.480068638423393</v>
      </c>
      <c r="N1681" s="6"/>
      <c r="O1681" s="7">
        <f t="shared" si="360"/>
        <v>22.679628014583436</v>
      </c>
      <c r="P1681" s="7"/>
      <c r="Q1681" s="46">
        <f t="shared" si="361"/>
        <v>3.8992847915187701E-2</v>
      </c>
      <c r="R1681" s="22">
        <f t="shared" si="371"/>
        <v>1.0215228025568179</v>
      </c>
      <c r="S1681" s="22">
        <f t="shared" si="372"/>
        <v>43.628906688575761</v>
      </c>
      <c r="T1681" s="39">
        <f t="shared" si="362"/>
        <v>0.10417436781651523</v>
      </c>
      <c r="U1681" s="39">
        <f t="shared" si="363"/>
        <v>3.1377276679924737E-2</v>
      </c>
      <c r="V1681" s="39">
        <f t="shared" si="364"/>
        <v>7.2797091136590497E-2</v>
      </c>
      <c r="Y1681" s="37"/>
      <c r="Z1681" s="37"/>
    </row>
    <row r="1682" spans="1:26">
      <c r="A1682" s="1">
        <v>2010.06</v>
      </c>
      <c r="B1682" s="11">
        <v>1083.3599999999999</v>
      </c>
      <c r="C1682" s="4">
        <v>22.04</v>
      </c>
      <c r="D1682" s="11">
        <v>67.099999999999994</v>
      </c>
      <c r="E1682" s="11">
        <v>217.965</v>
      </c>
      <c r="F1682" s="4">
        <f t="shared" si="368"/>
        <v>2010.4583333332066</v>
      </c>
      <c r="G1682" s="22">
        <v>3.2</v>
      </c>
      <c r="H1682" s="4">
        <f t="shared" si="365"/>
        <v>1514.4623769871309</v>
      </c>
      <c r="I1682" s="4">
        <f t="shared" si="366"/>
        <v>30.81039616452183</v>
      </c>
      <c r="J1682" s="33">
        <f t="shared" si="369"/>
        <v>777345.33673651644</v>
      </c>
      <c r="K1682" s="4">
        <f t="shared" si="370"/>
        <v>93.801160736815561</v>
      </c>
      <c r="L1682" s="33">
        <f t="shared" si="367"/>
        <v>48146.389099671636</v>
      </c>
      <c r="M1682" s="15">
        <f t="shared" si="359"/>
        <v>19.742039853739445</v>
      </c>
      <c r="N1682" s="6"/>
      <c r="O1682" s="7">
        <f t="shared" si="360"/>
        <v>21.859418086479792</v>
      </c>
      <c r="P1682" s="7"/>
      <c r="Q1682" s="46">
        <f t="shared" si="361"/>
        <v>4.2382194886901647E-2</v>
      </c>
      <c r="R1682" s="22">
        <f t="shared" si="371"/>
        <v>1.0189388850860499</v>
      </c>
      <c r="S1682" s="22">
        <f t="shared" si="372"/>
        <v>44.611475748375675</v>
      </c>
      <c r="T1682" s="39">
        <f t="shared" si="362"/>
        <v>0.11445705377866222</v>
      </c>
      <c r="U1682" s="39">
        <f t="shared" si="363"/>
        <v>2.7987409428008148E-2</v>
      </c>
      <c r="V1682" s="39">
        <f t="shared" si="364"/>
        <v>8.6469644350654074E-2</v>
      </c>
      <c r="Y1682" s="37"/>
      <c r="Z1682" s="37"/>
    </row>
    <row r="1683" spans="1:26">
      <c r="A1683" s="1">
        <v>2010.07</v>
      </c>
      <c r="B1683" s="11">
        <v>1079.8</v>
      </c>
      <c r="C1683" s="4">
        <f>C1682*2/3+C1685/3</f>
        <v>22.143333333333334</v>
      </c>
      <c r="D1683" s="11">
        <f>D1682*2/3+D1685/3</f>
        <v>68.686666666666667</v>
      </c>
      <c r="E1683" s="11">
        <v>218.011</v>
      </c>
      <c r="F1683" s="4">
        <f t="shared" si="368"/>
        <v>2010.5416666665399</v>
      </c>
      <c r="G1683" s="22">
        <v>3.01</v>
      </c>
      <c r="H1683" s="4">
        <f t="shared" si="365"/>
        <v>1509.1672438546682</v>
      </c>
      <c r="I1683" s="4">
        <f t="shared" si="366"/>
        <v>30.948317592537386</v>
      </c>
      <c r="J1683" s="33">
        <f t="shared" si="369"/>
        <v>775951.20976228325</v>
      </c>
      <c r="K1683" s="4">
        <f t="shared" si="370"/>
        <v>95.998951123261392</v>
      </c>
      <c r="L1683" s="33">
        <f t="shared" si="367"/>
        <v>49358.679472623357</v>
      </c>
      <c r="M1683" s="15">
        <f t="shared" si="359"/>
        <v>19.6686604707177</v>
      </c>
      <c r="N1683" s="6"/>
      <c r="O1683" s="7">
        <f t="shared" si="360"/>
        <v>21.774656015068228</v>
      </c>
      <c r="P1683" s="7"/>
      <c r="Q1683" s="46">
        <f t="shared" si="361"/>
        <v>4.4255547690110766E-2</v>
      </c>
      <c r="R1683" s="22">
        <f t="shared" si="371"/>
        <v>1.0294520196577643</v>
      </c>
      <c r="S1683" s="22">
        <f t="shared" si="372"/>
        <v>45.446776134510152</v>
      </c>
      <c r="T1683" s="39">
        <f t="shared" si="362"/>
        <v>0.11790785238337098</v>
      </c>
      <c r="U1683" s="39">
        <f t="shared" si="363"/>
        <v>2.6706010440047612E-2</v>
      </c>
      <c r="V1683" s="39">
        <f t="shared" si="364"/>
        <v>9.120184194332337E-2</v>
      </c>
      <c r="Y1683" s="37"/>
      <c r="Z1683" s="37"/>
    </row>
    <row r="1684" spans="1:26">
      <c r="A1684" s="1">
        <v>2010.08</v>
      </c>
      <c r="B1684" s="11">
        <v>1087.28</v>
      </c>
      <c r="C1684" s="4">
        <f>C1682/3+C1685*2/3</f>
        <v>22.246666666666666</v>
      </c>
      <c r="D1684" s="11">
        <f>D1682/3+D1685*2/3</f>
        <v>70.273333333333326</v>
      </c>
      <c r="E1684" s="11">
        <v>218.31200000000001</v>
      </c>
      <c r="F1684" s="4">
        <f t="shared" si="368"/>
        <v>2010.6249999998731</v>
      </c>
      <c r="G1684" s="22">
        <v>2.7</v>
      </c>
      <c r="H1684" s="4">
        <f t="shared" si="365"/>
        <v>1517.5263659349921</v>
      </c>
      <c r="I1684" s="4">
        <f t="shared" si="366"/>
        <v>31.049870521699834</v>
      </c>
      <c r="J1684" s="33">
        <f t="shared" si="369"/>
        <v>781579.50331836322</v>
      </c>
      <c r="K1684" s="4">
        <f t="shared" si="370"/>
        <v>98.081116322816271</v>
      </c>
      <c r="L1684" s="33">
        <f t="shared" si="367"/>
        <v>50515.227874321652</v>
      </c>
      <c r="M1684" s="15">
        <f t="shared" si="359"/>
        <v>19.77029917435857</v>
      </c>
      <c r="N1684" s="6"/>
      <c r="O1684" s="7">
        <f t="shared" si="360"/>
        <v>21.882717641224712</v>
      </c>
      <c r="P1684" s="7"/>
      <c r="Q1684" s="46">
        <f t="shared" si="361"/>
        <v>4.7235393545863265E-2</v>
      </c>
      <c r="R1684" s="22">
        <f t="shared" si="371"/>
        <v>1.006606134301999</v>
      </c>
      <c r="S1684" s="22">
        <f t="shared" si="372"/>
        <v>46.720769780709809</v>
      </c>
      <c r="T1684" s="39">
        <f t="shared" si="362"/>
        <v>0.12316107219014527</v>
      </c>
      <c r="U1684" s="39">
        <f t="shared" si="363"/>
        <v>2.330691784663852E-2</v>
      </c>
      <c r="V1684" s="39">
        <f t="shared" si="364"/>
        <v>9.9854154343506751E-2</v>
      </c>
      <c r="Y1684" s="37"/>
      <c r="Z1684" s="37"/>
    </row>
    <row r="1685" spans="1:26">
      <c r="A1685" s="1">
        <v>2010.09</v>
      </c>
      <c r="B1685" s="11">
        <v>1122.08</v>
      </c>
      <c r="C1685" s="4">
        <v>22.35</v>
      </c>
      <c r="D1685" s="11">
        <v>71.86</v>
      </c>
      <c r="E1685" s="11">
        <v>218.43899999999999</v>
      </c>
      <c r="F1685" s="4">
        <f t="shared" si="368"/>
        <v>2010.7083333332064</v>
      </c>
      <c r="G1685" s="22">
        <v>2.65</v>
      </c>
      <c r="H1685" s="4">
        <f t="shared" si="365"/>
        <v>1565.1865097349832</v>
      </c>
      <c r="I1685" s="4">
        <f t="shared" si="366"/>
        <v>31.175957589990809</v>
      </c>
      <c r="J1685" s="33">
        <f t="shared" si="369"/>
        <v>807464.21490455372</v>
      </c>
      <c r="K1685" s="4">
        <f t="shared" si="370"/>
        <v>100.2373294146192</v>
      </c>
      <c r="L1685" s="33">
        <f t="shared" si="367"/>
        <v>51711.445247256197</v>
      </c>
      <c r="M1685" s="15">
        <f t="shared" si="359"/>
        <v>20.381395233204021</v>
      </c>
      <c r="N1685" s="6"/>
      <c r="O1685" s="7">
        <f t="shared" si="360"/>
        <v>22.552614727121682</v>
      </c>
      <c r="P1685" s="7"/>
      <c r="Q1685" s="46">
        <f t="shared" si="361"/>
        <v>4.5746695534279888E-2</v>
      </c>
      <c r="R1685" s="22">
        <f t="shared" si="371"/>
        <v>1.0118423248854442</v>
      </c>
      <c r="S1685" s="22">
        <f t="shared" si="372"/>
        <v>47.002070653156359</v>
      </c>
      <c r="T1685" s="39">
        <f t="shared" si="362"/>
        <v>0.11864716983627432</v>
      </c>
      <c r="U1685" s="39">
        <f t="shared" si="363"/>
        <v>2.2311539911794798E-2</v>
      </c>
      <c r="V1685" s="39">
        <f t="shared" si="364"/>
        <v>9.6335629924479527E-2</v>
      </c>
      <c r="Y1685" s="37"/>
      <c r="Z1685" s="37"/>
    </row>
    <row r="1686" spans="1:26">
      <c r="A1686" s="1">
        <v>2010.1</v>
      </c>
      <c r="B1686" s="11">
        <v>1171.58</v>
      </c>
      <c r="C1686" s="4">
        <f>C1685*2/3+C1688/3</f>
        <v>22.476666666666667</v>
      </c>
      <c r="D1686" s="11">
        <f>D1685*2/3+D1688/3</f>
        <v>73.69</v>
      </c>
      <c r="E1686" s="11">
        <v>218.71100000000001</v>
      </c>
      <c r="F1686" s="4">
        <f t="shared" si="368"/>
        <v>2010.7916666665396</v>
      </c>
      <c r="G1686" s="22">
        <v>2.54</v>
      </c>
      <c r="H1686" s="4">
        <f t="shared" si="365"/>
        <v>1632.2015170704722</v>
      </c>
      <c r="I1686" s="4">
        <f t="shared" si="366"/>
        <v>31.313652872207317</v>
      </c>
      <c r="J1686" s="33">
        <f t="shared" si="369"/>
        <v>843382.79358276713</v>
      </c>
      <c r="K1686" s="4">
        <f t="shared" si="370"/>
        <v>102.66215691026059</v>
      </c>
      <c r="L1686" s="33">
        <f t="shared" si="367"/>
        <v>53047.062991101004</v>
      </c>
      <c r="M1686" s="15">
        <f t="shared" si="359"/>
        <v>21.240127651759412</v>
      </c>
      <c r="N1686" s="6"/>
      <c r="O1686" s="7">
        <f t="shared" si="360"/>
        <v>23.493816810047186</v>
      </c>
      <c r="P1686" s="7"/>
      <c r="Q1686" s="46">
        <f t="shared" si="361"/>
        <v>4.4813802887339098E-2</v>
      </c>
      <c r="R1686" s="22">
        <f t="shared" si="371"/>
        <v>0.98304994184036232</v>
      </c>
      <c r="S1686" s="22">
        <f t="shared" si="372"/>
        <v>47.499538072109083</v>
      </c>
      <c r="T1686" s="39">
        <f t="shared" ref="T1686:T1691" si="373">(J1806/J1686)^(1/10)-1</f>
        <v>0.11564998089743628</v>
      </c>
      <c r="U1686" s="39">
        <f t="shared" si="363"/>
        <v>2.01756368609185E-2</v>
      </c>
      <c r="V1686" s="39">
        <f t="shared" si="364"/>
        <v>9.5474344036517778E-2</v>
      </c>
      <c r="Y1686" s="37"/>
      <c r="Z1686" s="37"/>
    </row>
    <row r="1687" spans="1:26">
      <c r="A1687" s="1">
        <v>2010.11</v>
      </c>
      <c r="B1687" s="11">
        <v>1198.8900000000001</v>
      </c>
      <c r="C1687" s="4">
        <f>C1685/3+C1688*2/3</f>
        <v>22.603333333333335</v>
      </c>
      <c r="D1687" s="11">
        <f>D1685/3+D1688*2/3</f>
        <v>75.52</v>
      </c>
      <c r="E1687" s="11">
        <v>218.803</v>
      </c>
      <c r="F1687" s="4">
        <f t="shared" si="368"/>
        <v>2010.8749999998729</v>
      </c>
      <c r="G1687" s="22">
        <v>2.76</v>
      </c>
      <c r="H1687" s="4">
        <f t="shared" si="365"/>
        <v>1669.5465007335372</v>
      </c>
      <c r="I1687" s="4">
        <f t="shared" si="366"/>
        <v>31.476879506527187</v>
      </c>
      <c r="J1687" s="33">
        <f t="shared" si="369"/>
        <v>864034.8829090388</v>
      </c>
      <c r="K1687" s="4">
        <f t="shared" si="370"/>
        <v>105.16740629698863</v>
      </c>
      <c r="L1687" s="33">
        <f t="shared" si="367"/>
        <v>54426.940217443298</v>
      </c>
      <c r="M1687" s="15">
        <f t="shared" si="359"/>
        <v>21.700723827760605</v>
      </c>
      <c r="N1687" s="6"/>
      <c r="O1687" s="7">
        <f t="shared" si="360"/>
        <v>23.993185849903504</v>
      </c>
      <c r="P1687" s="7"/>
      <c r="Q1687" s="46">
        <f t="shared" si="361"/>
        <v>4.1598763705560954E-2</v>
      </c>
      <c r="R1687" s="22">
        <f t="shared" si="371"/>
        <v>0.95750629597564929</v>
      </c>
      <c r="S1687" s="22">
        <f t="shared" si="372"/>
        <v>46.674784558024029</v>
      </c>
      <c r="T1687" s="39">
        <f t="shared" si="373"/>
        <v>0.11734634061825444</v>
      </c>
      <c r="U1687" s="39">
        <f t="shared" si="363"/>
        <v>2.1315070488141297E-2</v>
      </c>
      <c r="V1687" s="39">
        <f t="shared" si="364"/>
        <v>9.6031270130113144E-2</v>
      </c>
      <c r="Y1687" s="37"/>
      <c r="Z1687" s="37"/>
    </row>
    <row r="1688" spans="1:26">
      <c r="A1688" s="1">
        <v>2010.12</v>
      </c>
      <c r="B1688" s="11">
        <v>1241.53</v>
      </c>
      <c r="C1688" s="4">
        <v>22.73</v>
      </c>
      <c r="D1688" s="11">
        <v>77.349999999999994</v>
      </c>
      <c r="E1688" s="11">
        <v>219.179</v>
      </c>
      <c r="F1688" s="4">
        <f t="shared" si="368"/>
        <v>2010.9583333332062</v>
      </c>
      <c r="G1688" s="22">
        <v>3.29</v>
      </c>
      <c r="H1688" s="4">
        <f t="shared" si="365"/>
        <v>1725.9600189799207</v>
      </c>
      <c r="I1688" s="4">
        <f t="shared" si="366"/>
        <v>31.598971616806359</v>
      </c>
      <c r="J1688" s="33">
        <f t="shared" si="369"/>
        <v>894593.1605142646</v>
      </c>
      <c r="K1688" s="4">
        <f t="shared" si="370"/>
        <v>107.5310362762856</v>
      </c>
      <c r="L1688" s="33">
        <f t="shared" si="367"/>
        <v>55735.085713416811</v>
      </c>
      <c r="M1688" s="15">
        <f t="shared" si="359"/>
        <v>22.396379773044206</v>
      </c>
      <c r="N1688" s="6"/>
      <c r="O1688" s="7">
        <f t="shared" si="360"/>
        <v>24.75055377797062</v>
      </c>
      <c r="P1688" s="7"/>
      <c r="Q1688" s="46">
        <f t="shared" si="361"/>
        <v>3.5101900448263779E-2</v>
      </c>
      <c r="R1688" s="22">
        <f t="shared" si="371"/>
        <v>0.99432977220497754</v>
      </c>
      <c r="S1688" s="22">
        <f t="shared" si="372"/>
        <v>44.614732301828184</v>
      </c>
      <c r="T1688" s="39">
        <f t="shared" si="373"/>
        <v>0.11801886562262776</v>
      </c>
      <c r="U1688" s="39">
        <f t="shared" si="363"/>
        <v>2.5329539767073417E-2</v>
      </c>
      <c r="V1688" s="39">
        <f t="shared" ref="V1688:V1693" si="374">T1688-U1688</f>
        <v>9.2689325855554339E-2</v>
      </c>
      <c r="Y1688" s="37"/>
      <c r="Z1688" s="37"/>
    </row>
    <row r="1689" spans="1:26">
      <c r="A1689" s="1">
        <v>2011.01</v>
      </c>
      <c r="B1689" s="11">
        <v>1282.6199999999999</v>
      </c>
      <c r="C1689" s="4">
        <f>C1688*2/3+C1691/3</f>
        <v>22.963333333333335</v>
      </c>
      <c r="D1689" s="11">
        <f>D1688*2/3+D1691/3</f>
        <v>78.67</v>
      </c>
      <c r="E1689" s="11">
        <v>220.22300000000001</v>
      </c>
      <c r="F1689" s="4">
        <f t="shared" si="368"/>
        <v>2011.0416666665394</v>
      </c>
      <c r="G1689" s="22">
        <v>3.39</v>
      </c>
      <c r="H1689" s="4">
        <f t="shared" si="365"/>
        <v>1774.6298706311329</v>
      </c>
      <c r="I1689" s="4">
        <f t="shared" si="366"/>
        <v>31.772011400565191</v>
      </c>
      <c r="J1689" s="33">
        <f t="shared" si="369"/>
        <v>921191.86572574358</v>
      </c>
      <c r="K1689" s="4">
        <f t="shared" si="370"/>
        <v>108.8476180962025</v>
      </c>
      <c r="L1689" s="33">
        <f t="shared" si="367"/>
        <v>56501.663841702335</v>
      </c>
      <c r="M1689" s="15">
        <f t="shared" si="359"/>
        <v>22.978299430554973</v>
      </c>
      <c r="N1689" s="6"/>
      <c r="O1689" s="7">
        <f t="shared" si="360"/>
        <v>25.380551443716623</v>
      </c>
      <c r="P1689" s="7"/>
      <c r="Q1689" s="46">
        <f t="shared" si="361"/>
        <v>3.2812539448880615E-2</v>
      </c>
      <c r="R1689" s="22">
        <f t="shared" si="371"/>
        <v>0.98698454237292954</v>
      </c>
      <c r="S1689" s="22">
        <f t="shared" si="372"/>
        <v>44.151453078433043</v>
      </c>
      <c r="T1689" s="39">
        <f t="shared" si="373"/>
        <v>0.11735056505854025</v>
      </c>
      <c r="U1689" s="39">
        <f t="shared" si="363"/>
        <v>2.4589398477465663E-2</v>
      </c>
      <c r="V1689" s="39">
        <f t="shared" si="374"/>
        <v>9.2761166581074583E-2</v>
      </c>
      <c r="Y1689" s="37"/>
      <c r="Z1689" s="37"/>
    </row>
    <row r="1690" spans="1:26">
      <c r="A1690" s="1">
        <v>2011.02</v>
      </c>
      <c r="B1690" s="11">
        <v>1321.12</v>
      </c>
      <c r="C1690" s="4">
        <f>C1688/3+C1691*2/3</f>
        <v>23.196666666666665</v>
      </c>
      <c r="D1690" s="11">
        <f>D1688/3+D1691*2/3</f>
        <v>79.990000000000009</v>
      </c>
      <c r="E1690" s="11">
        <v>221.309</v>
      </c>
      <c r="F1690" s="4">
        <f t="shared" si="368"/>
        <v>2011.1249999998727</v>
      </c>
      <c r="G1690" s="22">
        <v>3.58</v>
      </c>
      <c r="H1690" s="4">
        <f t="shared" si="365"/>
        <v>1818.9285749788758</v>
      </c>
      <c r="I1690" s="4">
        <f t="shared" si="366"/>
        <v>31.937356064748084</v>
      </c>
      <c r="J1690" s="33">
        <f t="shared" si="369"/>
        <v>945568.39039803948</v>
      </c>
      <c r="K1690" s="4">
        <f t="shared" si="370"/>
        <v>110.13087131567178</v>
      </c>
      <c r="L1690" s="33">
        <f t="shared" si="367"/>
        <v>57251.434803756812</v>
      </c>
      <c r="M1690" s="15">
        <f t="shared" si="359"/>
        <v>23.489828703298521</v>
      </c>
      <c r="N1690" s="6"/>
      <c r="O1690" s="7">
        <f t="shared" si="360"/>
        <v>25.93189152357246</v>
      </c>
      <c r="P1690" s="7"/>
      <c r="Q1690" s="46">
        <f t="shared" si="361"/>
        <v>3.0059945553653107E-2</v>
      </c>
      <c r="R1690" s="22">
        <f t="shared" si="371"/>
        <v>1.0172700924103824</v>
      </c>
      <c r="S1690" s="22">
        <f t="shared" si="372"/>
        <v>43.362963112026527</v>
      </c>
      <c r="T1690" s="39">
        <f t="shared" si="373"/>
        <v>0.11657182162075608</v>
      </c>
      <c r="U1690" s="39">
        <f t="shared" si="363"/>
        <v>2.4237185033735509E-2</v>
      </c>
      <c r="V1690" s="39">
        <f t="shared" si="374"/>
        <v>9.2334636587020569E-2</v>
      </c>
      <c r="Y1690" s="37"/>
      <c r="Z1690" s="37"/>
    </row>
    <row r="1691" spans="1:26">
      <c r="A1691" s="1">
        <v>2011.03</v>
      </c>
      <c r="B1691" s="11">
        <v>1304.49</v>
      </c>
      <c r="C1691" s="4">
        <v>23.43</v>
      </c>
      <c r="D1691" s="11">
        <v>81.31</v>
      </c>
      <c r="E1691" s="11">
        <v>223.46700000000001</v>
      </c>
      <c r="F1691" s="4">
        <f t="shared" si="368"/>
        <v>2011.2083333332059</v>
      </c>
      <c r="G1691" s="22">
        <v>3.41</v>
      </c>
      <c r="H1691" s="4">
        <f t="shared" si="365"/>
        <v>1778.6881418732969</v>
      </c>
      <c r="I1691" s="4">
        <f t="shared" si="366"/>
        <v>31.947092859348363</v>
      </c>
      <c r="J1691" s="33">
        <f t="shared" si="369"/>
        <v>926033.40959398809</v>
      </c>
      <c r="K1691" s="4">
        <f t="shared" si="370"/>
        <v>110.86718396899767</v>
      </c>
      <c r="L1691" s="33">
        <f t="shared" si="367"/>
        <v>57720.470478184703</v>
      </c>
      <c r="M1691" s="15">
        <f t="shared" si="359"/>
        <v>22.899336430143634</v>
      </c>
      <c r="N1691" s="6"/>
      <c r="O1691" s="7">
        <f t="shared" si="360"/>
        <v>25.267990036105857</v>
      </c>
      <c r="P1691" s="7"/>
      <c r="Q1691" s="46">
        <f t="shared" si="361"/>
        <v>3.3618415146610431E-2</v>
      </c>
      <c r="R1691" s="22">
        <f t="shared" si="371"/>
        <v>0.99864955434184033</v>
      </c>
      <c r="S1691" s="22">
        <f t="shared" si="372"/>
        <v>43.685861509861702</v>
      </c>
      <c r="T1691" s="39">
        <f t="shared" si="373"/>
        <v>0.11903020592699298</v>
      </c>
      <c r="U1691" s="39">
        <f t="shared" si="363"/>
        <v>1.953879574426054E-2</v>
      </c>
      <c r="V1691" s="39">
        <f t="shared" si="374"/>
        <v>9.9491410182732443E-2</v>
      </c>
      <c r="Y1691" s="37"/>
      <c r="Z1691" s="37"/>
    </row>
    <row r="1692" spans="1:26">
      <c r="A1692" s="1">
        <v>2011.04</v>
      </c>
      <c r="B1692" s="11">
        <v>1331.51</v>
      </c>
      <c r="C1692" s="4">
        <f>C1691*2/3+C1694/3</f>
        <v>23.733333333333334</v>
      </c>
      <c r="D1692" s="11">
        <f>D1691*2/3+D1694/3</f>
        <v>82.163333333333341</v>
      </c>
      <c r="E1692" s="11">
        <v>224.90600000000001</v>
      </c>
      <c r="F1692" s="4">
        <f t="shared" si="368"/>
        <v>2011.2916666665392</v>
      </c>
      <c r="G1692" s="22">
        <v>3.46</v>
      </c>
      <c r="H1692" s="4">
        <f t="shared" si="365"/>
        <v>1803.914066321041</v>
      </c>
      <c r="I1692" s="4">
        <f t="shared" si="366"/>
        <v>32.153640483876231</v>
      </c>
      <c r="J1692" s="33">
        <f t="shared" si="369"/>
        <v>940561.7167184928</v>
      </c>
      <c r="K1692" s="4">
        <f t="shared" si="370"/>
        <v>111.31391633245299</v>
      </c>
      <c r="L1692" s="33">
        <f t="shared" si="367"/>
        <v>58039.132902729805</v>
      </c>
      <c r="M1692" s="15">
        <f t="shared" si="359"/>
        <v>23.143929447285942</v>
      </c>
      <c r="N1692" s="6"/>
      <c r="O1692" s="7">
        <f t="shared" si="360"/>
        <v>25.526061033561664</v>
      </c>
      <c r="P1692" s="7"/>
      <c r="Q1692" s="46">
        <f t="shared" si="361"/>
        <v>3.2908223969483306E-2</v>
      </c>
      <c r="R1692" s="22">
        <f t="shared" si="371"/>
        <v>1.0275324139969944</v>
      </c>
      <c r="S1692" s="22">
        <f t="shared" si="372"/>
        <v>43.347731465568302</v>
      </c>
      <c r="T1692" s="39">
        <f t="shared" ref="T1692:T1697" si="375">(J1812/J1692)^(1/10)-1</f>
        <v>0.12292232877039755</v>
      </c>
      <c r="U1692" s="39">
        <f t="shared" si="363"/>
        <v>1.9353414887507636E-2</v>
      </c>
      <c r="V1692" s="39">
        <f t="shared" si="374"/>
        <v>0.10356891388288991</v>
      </c>
      <c r="Y1692" s="37"/>
      <c r="Z1692" s="37"/>
    </row>
    <row r="1693" spans="1:26">
      <c r="A1693" s="1">
        <v>2011.05</v>
      </c>
      <c r="B1693" s="11">
        <v>1338.31</v>
      </c>
      <c r="C1693" s="4">
        <f>C1691/3+C1694*2/3</f>
        <v>24.036666666666665</v>
      </c>
      <c r="D1693" s="11">
        <f>D1691/3+D1694*2/3</f>
        <v>83.016666666666666</v>
      </c>
      <c r="E1693" s="11">
        <v>225.964</v>
      </c>
      <c r="F1693" s="4">
        <f t="shared" si="368"/>
        <v>2011.3749999998724</v>
      </c>
      <c r="G1693" s="22">
        <v>3.17</v>
      </c>
      <c r="H1693" s="4">
        <f t="shared" si="365"/>
        <v>1804.6372740790571</v>
      </c>
      <c r="I1693" s="4">
        <f t="shared" si="366"/>
        <v>32.412120219740018</v>
      </c>
      <c r="J1693" s="33">
        <f t="shared" si="369"/>
        <v>942347.10561824741</v>
      </c>
      <c r="K1693" s="4">
        <f t="shared" si="370"/>
        <v>111.94339953856958</v>
      </c>
      <c r="L1693" s="33">
        <f t="shared" si="367"/>
        <v>58454.704479087937</v>
      </c>
      <c r="M1693" s="15">
        <f t="shared" si="359"/>
        <v>23.059491506095338</v>
      </c>
      <c r="N1693" s="6"/>
      <c r="O1693" s="7">
        <f t="shared" si="360"/>
        <v>25.422751410495913</v>
      </c>
      <c r="P1693" s="7"/>
      <c r="Q1693" s="46">
        <f t="shared" si="361"/>
        <v>3.5984982522714579E-2</v>
      </c>
      <c r="R1693" s="22">
        <f t="shared" si="371"/>
        <v>1.0172079264743594</v>
      </c>
      <c r="S1693" s="22">
        <f t="shared" si="372"/>
        <v>44.33265005467247</v>
      </c>
      <c r="T1693" s="39">
        <f t="shared" si="375"/>
        <v>0.12266336224044827</v>
      </c>
      <c r="U1693" s="39">
        <f t="shared" si="363"/>
        <v>1.6578487443136503E-2</v>
      </c>
      <c r="V1693" s="39">
        <f t="shared" si="374"/>
        <v>0.10608487479731177</v>
      </c>
      <c r="Y1693" s="37"/>
      <c r="Z1693" s="37"/>
    </row>
    <row r="1694" spans="1:26">
      <c r="A1694" s="1">
        <v>2011.06</v>
      </c>
      <c r="B1694" s="11">
        <v>1287.29</v>
      </c>
      <c r="C1694" s="4">
        <v>24.34</v>
      </c>
      <c r="D1694" s="11">
        <v>83.87</v>
      </c>
      <c r="E1694" s="11">
        <v>225.72200000000001</v>
      </c>
      <c r="F1694" s="4">
        <f t="shared" si="368"/>
        <v>2011.4583333332057</v>
      </c>
      <c r="G1694" s="22">
        <v>3</v>
      </c>
      <c r="H1694" s="4">
        <f t="shared" si="365"/>
        <v>1737.7006361807889</v>
      </c>
      <c r="I1694" s="4">
        <f t="shared" si="366"/>
        <v>32.856336555586076</v>
      </c>
      <c r="J1694" s="33">
        <f t="shared" si="369"/>
        <v>908823.81811461807</v>
      </c>
      <c r="K1694" s="4">
        <f t="shared" si="370"/>
        <v>113.21532238771589</v>
      </c>
      <c r="L1694" s="33">
        <f t="shared" si="367"/>
        <v>59212.029632229744</v>
      </c>
      <c r="M1694" s="15">
        <f t="shared" si="359"/>
        <v>22.10083128661099</v>
      </c>
      <c r="N1694" s="6"/>
      <c r="O1694" s="7">
        <f t="shared" si="360"/>
        <v>24.359226657703807</v>
      </c>
      <c r="P1694" s="7"/>
      <c r="Q1694" s="46">
        <f t="shared" si="361"/>
        <v>3.928355398486965E-2</v>
      </c>
      <c r="R1694" s="22">
        <f t="shared" si="371"/>
        <v>1.0024999999999999</v>
      </c>
      <c r="S1694" s="22">
        <f t="shared" si="372"/>
        <v>45.143870635489286</v>
      </c>
      <c r="T1694" s="39">
        <f t="shared" si="375"/>
        <v>0.12771753734754632</v>
      </c>
      <c r="U1694" s="39">
        <f t="shared" si="363"/>
        <v>1.4863335423374924E-2</v>
      </c>
      <c r="V1694" s="39">
        <f t="shared" ref="V1694:V1699" si="376">T1694-U1694</f>
        <v>0.11285420192417139</v>
      </c>
      <c r="Y1694" s="37"/>
      <c r="Z1694" s="37"/>
    </row>
    <row r="1695" spans="1:26">
      <c r="A1695" s="1">
        <v>2011.07</v>
      </c>
      <c r="B1695" s="11">
        <v>1325.19</v>
      </c>
      <c r="C1695" s="4">
        <f>C1694*2/3+C1697/3</f>
        <v>24.619999999999997</v>
      </c>
      <c r="D1695" s="11">
        <f>D1694*2/3+D1697/3</f>
        <v>84.906666666666666</v>
      </c>
      <c r="E1695" s="11">
        <v>225.922</v>
      </c>
      <c r="F1695" s="4">
        <f t="shared" si="368"/>
        <v>2011.541666666539</v>
      </c>
      <c r="G1695" s="22">
        <v>3</v>
      </c>
      <c r="H1695" s="4">
        <f t="shared" si="365"/>
        <v>1787.2778790910143</v>
      </c>
      <c r="I1695" s="4">
        <f t="shared" si="366"/>
        <v>33.204884871769906</v>
      </c>
      <c r="J1695" s="33">
        <f t="shared" si="369"/>
        <v>936200.08806787687</v>
      </c>
      <c r="K1695" s="4">
        <f t="shared" si="370"/>
        <v>114.51324498425713</v>
      </c>
      <c r="L1695" s="33">
        <f t="shared" si="367"/>
        <v>59983.571269692045</v>
      </c>
      <c r="M1695" s="15">
        <f t="shared" si="359"/>
        <v>22.610981701156625</v>
      </c>
      <c r="N1695" s="6"/>
      <c r="O1695" s="7">
        <f t="shared" si="360"/>
        <v>24.915089078411942</v>
      </c>
      <c r="P1695" s="7"/>
      <c r="Q1695" s="46">
        <f t="shared" si="361"/>
        <v>3.8641504124610912E-2</v>
      </c>
      <c r="R1695" s="22">
        <f t="shared" si="371"/>
        <v>1.0645164336237931</v>
      </c>
      <c r="S1695" s="22">
        <f t="shared" si="372"/>
        <v>45.216666280852998</v>
      </c>
      <c r="T1695" s="39">
        <f t="shared" si="375"/>
        <v>0.12723865357579878</v>
      </c>
      <c r="U1695" s="39">
        <f t="shared" si="363"/>
        <v>1.6208166046813854E-2</v>
      </c>
      <c r="V1695" s="39">
        <f t="shared" si="376"/>
        <v>0.11103048752898492</v>
      </c>
      <c r="Y1695" s="37"/>
      <c r="Z1695" s="37"/>
    </row>
    <row r="1696" spans="1:26">
      <c r="A1696" s="1">
        <v>2011.08</v>
      </c>
      <c r="B1696" s="11">
        <v>1185.31</v>
      </c>
      <c r="C1696" s="4">
        <f>C1694/3+C1697*2/3</f>
        <v>24.9</v>
      </c>
      <c r="D1696" s="11">
        <f>D1694/3+D1697*2/3</f>
        <v>85.943333333333342</v>
      </c>
      <c r="E1696" s="11">
        <v>226.54499999999999</v>
      </c>
      <c r="F1696" s="4">
        <f t="shared" si="368"/>
        <v>2011.6249999998722</v>
      </c>
      <c r="G1696" s="22">
        <v>2.2999999999999998</v>
      </c>
      <c r="H1696" s="4">
        <f t="shared" si="365"/>
        <v>1594.226122845351</v>
      </c>
      <c r="I1696" s="4">
        <f t="shared" si="366"/>
        <v>33.49016751638748</v>
      </c>
      <c r="J1696" s="33">
        <f t="shared" si="369"/>
        <v>836538.87600838556</v>
      </c>
      <c r="K1696" s="4">
        <f t="shared" si="370"/>
        <v>115.59263575301453</v>
      </c>
      <c r="L1696" s="33">
        <f t="shared" si="367"/>
        <v>60654.967449089861</v>
      </c>
      <c r="M1696" s="15">
        <f t="shared" si="359"/>
        <v>20.049852721660493</v>
      </c>
      <c r="N1696" s="6"/>
      <c r="O1696" s="7">
        <f t="shared" si="360"/>
        <v>22.092618712120782</v>
      </c>
      <c r="P1696" s="7"/>
      <c r="Q1696" s="46">
        <f t="shared" si="361"/>
        <v>5.1573026527262561E-2</v>
      </c>
      <c r="R1696" s="22">
        <f t="shared" si="371"/>
        <v>1.0307073647848104</v>
      </c>
      <c r="S1696" s="22">
        <f t="shared" si="372"/>
        <v>48.001515882157548</v>
      </c>
      <c r="T1696" s="39">
        <f t="shared" si="375"/>
        <v>0.1422302518538705</v>
      </c>
      <c r="U1696" s="39">
        <f t="shared" si="363"/>
        <v>1.0430351899859192E-2</v>
      </c>
      <c r="V1696" s="39">
        <f t="shared" si="376"/>
        <v>0.13179989995401131</v>
      </c>
      <c r="Y1696" s="37"/>
      <c r="Z1696" s="37"/>
    </row>
    <row r="1697" spans="1:26">
      <c r="A1697" s="1">
        <v>2011.09</v>
      </c>
      <c r="B1697" s="11">
        <v>1173.8800000000001</v>
      </c>
      <c r="C1697" s="4">
        <v>25.18</v>
      </c>
      <c r="D1697" s="11">
        <v>86.98</v>
      </c>
      <c r="E1697" s="11">
        <v>226.88900000000001</v>
      </c>
      <c r="F1697" s="4">
        <f t="shared" si="368"/>
        <v>2011.7083333332055</v>
      </c>
      <c r="G1697" s="22">
        <v>1.98</v>
      </c>
      <c r="H1697" s="4">
        <f t="shared" si="365"/>
        <v>1576.4591319984665</v>
      </c>
      <c r="I1697" s="4">
        <f t="shared" si="366"/>
        <v>33.815416348963595</v>
      </c>
      <c r="J1697" s="33">
        <f t="shared" si="369"/>
        <v>828694.66086942854</v>
      </c>
      <c r="K1697" s="4">
        <f t="shared" si="370"/>
        <v>116.8095676740609</v>
      </c>
      <c r="L1697" s="33">
        <f t="shared" si="367"/>
        <v>61403.091970578673</v>
      </c>
      <c r="M1697" s="15">
        <f t="shared" si="359"/>
        <v>19.69811456887771</v>
      </c>
      <c r="N1697" s="6"/>
      <c r="O1697" s="7">
        <f t="shared" si="360"/>
        <v>21.706400031075066</v>
      </c>
      <c r="P1697" s="7"/>
      <c r="Q1697" s="46">
        <f t="shared" si="361"/>
        <v>5.5358354551440614E-2</v>
      </c>
      <c r="R1697" s="22">
        <f t="shared" si="371"/>
        <v>0.98647982816789093</v>
      </c>
      <c r="S1697" s="22">
        <f t="shared" si="372"/>
        <v>49.400503148048266</v>
      </c>
      <c r="T1697" s="39">
        <f t="shared" si="375"/>
        <v>0.14290119686247271</v>
      </c>
      <c r="U1697" s="39">
        <f t="shared" si="363"/>
        <v>6.5234102391205084E-3</v>
      </c>
      <c r="V1697" s="39">
        <f t="shared" si="376"/>
        <v>0.1363777866233522</v>
      </c>
      <c r="Y1697" s="37"/>
      <c r="Z1697" s="37"/>
    </row>
    <row r="1698" spans="1:26">
      <c r="A1698" s="1">
        <v>2011.1</v>
      </c>
      <c r="B1698" s="11">
        <v>1207.22</v>
      </c>
      <c r="C1698" s="4">
        <f>C1697*2/3+C1700/3</f>
        <v>25.596666666666664</v>
      </c>
      <c r="D1698" s="11">
        <f>D1697*2/3+D1700/3</f>
        <v>86.97</v>
      </c>
      <c r="E1698" s="11">
        <v>226.42099999999999</v>
      </c>
      <c r="F1698" s="4">
        <f t="shared" si="368"/>
        <v>2011.7916666665387</v>
      </c>
      <c r="G1698" s="22">
        <v>2.15</v>
      </c>
      <c r="H1698" s="4">
        <f t="shared" si="365"/>
        <v>1624.5840006006513</v>
      </c>
      <c r="I1698" s="4">
        <f t="shared" si="366"/>
        <v>34.446029004965681</v>
      </c>
      <c r="J1698" s="33">
        <f t="shared" si="369"/>
        <v>855501.31309082068</v>
      </c>
      <c r="K1698" s="4">
        <f t="shared" si="370"/>
        <v>117.03754952058335</v>
      </c>
      <c r="L1698" s="33">
        <f t="shared" si="367"/>
        <v>61631.640628475892</v>
      </c>
      <c r="M1698" s="15">
        <f t="shared" si="359"/>
        <v>20.155824786688747</v>
      </c>
      <c r="N1698" s="6"/>
      <c r="O1698" s="7">
        <f t="shared" si="360"/>
        <v>22.212668163493934</v>
      </c>
      <c r="P1698" s="7"/>
      <c r="Q1698" s="46">
        <f t="shared" si="361"/>
        <v>5.2639316240052053E-2</v>
      </c>
      <c r="R1698" s="22">
        <f t="shared" si="371"/>
        <v>1.0143693635798472</v>
      </c>
      <c r="S1698" s="22">
        <f t="shared" si="372"/>
        <v>48.833327513485166</v>
      </c>
      <c r="T1698" s="39">
        <f t="shared" ref="T1698:T1703" si="377">(J1818/J1698)^(1/10)-1</f>
        <v>0.13884072918840951</v>
      </c>
      <c r="U1698" s="39">
        <f t="shared" si="363"/>
        <v>5.0132943302627631E-3</v>
      </c>
      <c r="V1698" s="39">
        <f t="shared" si="376"/>
        <v>0.13382743485814674</v>
      </c>
      <c r="Y1698" s="37"/>
      <c r="Z1698" s="37"/>
    </row>
    <row r="1699" spans="1:26">
      <c r="A1699" s="1">
        <v>2011.11</v>
      </c>
      <c r="B1699" s="11">
        <v>1226.42</v>
      </c>
      <c r="C1699" s="4">
        <f>C1697/3+C1700*2/3</f>
        <v>26.013333333333335</v>
      </c>
      <c r="D1699" s="11">
        <f>D1697/3+D1700*2/3</f>
        <v>86.960000000000008</v>
      </c>
      <c r="E1699" s="11">
        <v>226.23</v>
      </c>
      <c r="F1699" s="4">
        <f t="shared" si="368"/>
        <v>2011.874999999872</v>
      </c>
      <c r="G1699" s="22">
        <v>2.0099999999999998</v>
      </c>
      <c r="H1699" s="4">
        <f t="shared" si="365"/>
        <v>1651.8152941696508</v>
      </c>
      <c r="I1699" s="4">
        <f t="shared" si="366"/>
        <v>35.036302288231752</v>
      </c>
      <c r="J1699" s="33">
        <f t="shared" si="369"/>
        <v>871378.73624264891</v>
      </c>
      <c r="K1699" s="4">
        <f t="shared" si="370"/>
        <v>117.12289263139287</v>
      </c>
      <c r="L1699" s="33">
        <f t="shared" si="367"/>
        <v>61785.599471356261</v>
      </c>
      <c r="M1699" s="15">
        <f t="shared" si="359"/>
        <v>20.345246797645817</v>
      </c>
      <c r="N1699" s="6"/>
      <c r="O1699" s="7">
        <f t="shared" si="360"/>
        <v>22.423888769998197</v>
      </c>
      <c r="P1699" s="7"/>
      <c r="Q1699" s="46">
        <f t="shared" si="361"/>
        <v>5.3664048821724597E-2</v>
      </c>
      <c r="R1699" s="22">
        <f t="shared" si="371"/>
        <v>1.0043741279485761</v>
      </c>
      <c r="S1699" s="22">
        <f t="shared" si="372"/>
        <v>49.576852466966351</v>
      </c>
      <c r="T1699" s="39">
        <f t="shared" si="377"/>
        <v>0.14147135410418943</v>
      </c>
      <c r="U1699" s="39">
        <f t="shared" si="363"/>
        <v>3.3198404340519794E-3</v>
      </c>
      <c r="V1699" s="39">
        <f t="shared" si="376"/>
        <v>0.13815151367013745</v>
      </c>
      <c r="Y1699" s="37"/>
      <c r="Z1699" s="37"/>
    </row>
    <row r="1700" spans="1:26">
      <c r="A1700" s="1">
        <v>2011.12</v>
      </c>
      <c r="B1700" s="11">
        <v>1243.32</v>
      </c>
      <c r="C1700" s="4">
        <v>26.43</v>
      </c>
      <c r="D1700" s="11">
        <v>86.95</v>
      </c>
      <c r="E1700" s="11">
        <v>225.672</v>
      </c>
      <c r="F1700" s="4">
        <f t="shared" si="368"/>
        <v>2011.9583333332052</v>
      </c>
      <c r="G1700" s="22">
        <v>1.98</v>
      </c>
      <c r="H1700" s="4">
        <f t="shared" si="365"/>
        <v>1678.7178028288847</v>
      </c>
      <c r="I1700" s="4">
        <f t="shared" si="366"/>
        <v>35.685512602360959</v>
      </c>
      <c r="J1700" s="33">
        <f t="shared" si="369"/>
        <v>887139.32026714494</v>
      </c>
      <c r="K1700" s="4">
        <f t="shared" si="370"/>
        <v>117.39899057038537</v>
      </c>
      <c r="L1700" s="33">
        <f t="shared" si="367"/>
        <v>62040.957997320285</v>
      </c>
      <c r="M1700" s="15">
        <f t="shared" si="359"/>
        <v>20.523575499431697</v>
      </c>
      <c r="N1700" s="6"/>
      <c r="O1700" s="7">
        <f t="shared" si="360"/>
        <v>22.623608815264813</v>
      </c>
      <c r="P1700" s="7"/>
      <c r="Q1700" s="46">
        <f t="shared" si="361"/>
        <v>5.3689049554547064E-2</v>
      </c>
      <c r="R1700" s="22">
        <f t="shared" si="371"/>
        <v>1.0025501440208808</v>
      </c>
      <c r="S1700" s="22">
        <f t="shared" si="372"/>
        <v>49.916828638275653</v>
      </c>
      <c r="T1700" s="39">
        <f t="shared" si="377"/>
        <v>0.13938028915548339</v>
      </c>
      <c r="U1700" s="39">
        <f t="shared" si="363"/>
        <v>3.2849756444806033E-3</v>
      </c>
      <c r="V1700" s="39">
        <f t="shared" ref="V1700:V1705" si="378">T1700-U1700</f>
        <v>0.13609531351100279</v>
      </c>
      <c r="Y1700" s="37"/>
      <c r="Z1700" s="37"/>
    </row>
    <row r="1701" spans="1:26">
      <c r="A1701" s="1">
        <v>2012.01</v>
      </c>
      <c r="B1701" s="11">
        <v>1300.58</v>
      </c>
      <c r="C1701" s="4">
        <f>C1700*2/3+C1703/3</f>
        <v>26.736666666666668</v>
      </c>
      <c r="D1701" s="11">
        <f>D1700*2/3+D1703/3</f>
        <v>87.48</v>
      </c>
      <c r="E1701" s="11">
        <v>226.66499999999999</v>
      </c>
      <c r="F1701" s="4">
        <f t="shared" si="368"/>
        <v>2012.0416666665385</v>
      </c>
      <c r="G1701" s="22">
        <v>1.97</v>
      </c>
      <c r="H1701" s="4">
        <f t="shared" si="365"/>
        <v>1748.3366465929898</v>
      </c>
      <c r="I1701" s="4">
        <f t="shared" si="366"/>
        <v>35.941421628100215</v>
      </c>
      <c r="J1701" s="33">
        <f t="shared" si="369"/>
        <v>925513.07253737969</v>
      </c>
      <c r="K1701" s="4">
        <f t="shared" si="370"/>
        <v>117.59714115544971</v>
      </c>
      <c r="L1701" s="33">
        <f t="shared" si="367"/>
        <v>62252.136420343224</v>
      </c>
      <c r="M1701" s="15">
        <f t="shared" si="359"/>
        <v>21.213008091803445</v>
      </c>
      <c r="N1701" s="6"/>
      <c r="O1701" s="7">
        <f t="shared" si="360"/>
        <v>23.38604601373142</v>
      </c>
      <c r="P1701" s="7"/>
      <c r="Q1701" s="46">
        <f t="shared" si="361"/>
        <v>5.2423716122966452E-2</v>
      </c>
      <c r="R1701" s="22">
        <f t="shared" si="371"/>
        <v>1.0016416666666668</v>
      </c>
      <c r="S1701" s="22">
        <f t="shared" si="372"/>
        <v>49.824884709754606</v>
      </c>
      <c r="T1701" s="39">
        <f t="shared" si="377"/>
        <v>0.13126854152476009</v>
      </c>
      <c r="U1701" s="39">
        <f t="shared" si="363"/>
        <v>7.9281946645526347E-5</v>
      </c>
      <c r="V1701" s="39">
        <f t="shared" si="378"/>
        <v>0.13118925957811456</v>
      </c>
      <c r="Y1701" s="37"/>
      <c r="Z1701" s="37"/>
    </row>
    <row r="1702" spans="1:26">
      <c r="A1702" s="1">
        <v>2012.02</v>
      </c>
      <c r="B1702" s="11">
        <v>1352.49</v>
      </c>
      <c r="C1702" s="4">
        <f>C1700/3+C1703*2/3</f>
        <v>27.043333333333337</v>
      </c>
      <c r="D1702" s="11">
        <f>D1700/3+D1703*2/3</f>
        <v>88.01</v>
      </c>
      <c r="E1702" s="11">
        <v>227.66300000000001</v>
      </c>
      <c r="F1702" s="4">
        <f t="shared" si="368"/>
        <v>2012.1249999998718</v>
      </c>
      <c r="G1702" s="22">
        <v>1.97</v>
      </c>
      <c r="H1702" s="4">
        <f t="shared" si="365"/>
        <v>1810.1479072137327</v>
      </c>
      <c r="I1702" s="4">
        <f t="shared" si="366"/>
        <v>36.194303275748233</v>
      </c>
      <c r="J1702" s="33">
        <f t="shared" si="369"/>
        <v>959830.63656079397</v>
      </c>
      <c r="K1702" s="4">
        <f t="shared" si="370"/>
        <v>117.79097613577966</v>
      </c>
      <c r="L1702" s="33">
        <f t="shared" si="367"/>
        <v>62458.646144308274</v>
      </c>
      <c r="M1702" s="15">
        <f t="shared" si="359"/>
        <v>21.797435963717529</v>
      </c>
      <c r="N1702" s="6"/>
      <c r="O1702" s="7">
        <f t="shared" si="360"/>
        <v>24.031932260644215</v>
      </c>
      <c r="P1702" s="7"/>
      <c r="Q1702" s="46">
        <f t="shared" si="361"/>
        <v>5.1205760095649283E-2</v>
      </c>
      <c r="R1702" s="22">
        <f t="shared" si="371"/>
        <v>0.98381158299933291</v>
      </c>
      <c r="S1702" s="22">
        <f t="shared" si="372"/>
        <v>49.687906026101899</v>
      </c>
      <c r="T1702" s="39">
        <f t="shared" si="377"/>
        <v>0.12282176668922729</v>
      </c>
      <c r="U1702" s="39">
        <f t="shared" si="363"/>
        <v>-1.9490135365755057E-3</v>
      </c>
      <c r="V1702" s="39">
        <f t="shared" si="378"/>
        <v>0.12477078022580279</v>
      </c>
      <c r="Y1702" s="37"/>
      <c r="Z1702" s="37"/>
    </row>
    <row r="1703" spans="1:26">
      <c r="A1703" s="1">
        <v>2012.03</v>
      </c>
      <c r="B1703" s="11">
        <v>1389.24</v>
      </c>
      <c r="C1703" s="4">
        <v>27.35</v>
      </c>
      <c r="D1703" s="11">
        <v>88.54</v>
      </c>
      <c r="E1703" s="11">
        <v>229.392</v>
      </c>
      <c r="F1703" s="4">
        <f t="shared" si="368"/>
        <v>2012.208333333205</v>
      </c>
      <c r="G1703" s="22">
        <v>2.17</v>
      </c>
      <c r="H1703" s="4">
        <f t="shared" si="365"/>
        <v>1845.3190521029508</v>
      </c>
      <c r="I1703" s="4">
        <f t="shared" si="366"/>
        <v>36.328838843551658</v>
      </c>
      <c r="J1703" s="33">
        <f t="shared" si="369"/>
        <v>980085.41055883991</v>
      </c>
      <c r="K1703" s="4">
        <f t="shared" si="370"/>
        <v>117.60714410267144</v>
      </c>
      <c r="L1703" s="33">
        <f t="shared" si="367"/>
        <v>62463.478053381477</v>
      </c>
      <c r="M1703" s="15">
        <f t="shared" si="359"/>
        <v>22.053943972904705</v>
      </c>
      <c r="N1703" s="6"/>
      <c r="O1703" s="7">
        <f t="shared" si="360"/>
        <v>24.315942005487813</v>
      </c>
      <c r="P1703" s="7"/>
      <c r="Q1703" s="46">
        <f t="shared" si="361"/>
        <v>4.8872819302674703E-2</v>
      </c>
      <c r="R1703" s="22">
        <f t="shared" si="371"/>
        <v>1.0125684261707941</v>
      </c>
      <c r="S1703" s="22">
        <f t="shared" si="372"/>
        <v>48.515086812518632</v>
      </c>
      <c r="T1703" s="39">
        <f t="shared" si="377"/>
        <v>0.11799260850579563</v>
      </c>
      <c r="U1703" s="39">
        <f t="shared" si="363"/>
        <v>-2.5243235935009656E-3</v>
      </c>
      <c r="V1703" s="39">
        <f t="shared" si="378"/>
        <v>0.12051693209929659</v>
      </c>
      <c r="Y1703" s="37"/>
      <c r="Z1703" s="37"/>
    </row>
    <row r="1704" spans="1:26">
      <c r="A1704" s="1">
        <v>2012.04</v>
      </c>
      <c r="B1704" s="11">
        <v>1386.43</v>
      </c>
      <c r="C1704" s="4">
        <f>C1703*2/3+C1706/3</f>
        <v>27.673333333333332</v>
      </c>
      <c r="D1704" s="11">
        <f>D1703*2/3+D1706/3</f>
        <v>88.333333333333343</v>
      </c>
      <c r="E1704" s="11">
        <v>230.08500000000001</v>
      </c>
      <c r="F1704" s="4">
        <f t="shared" si="368"/>
        <v>2012.2916666665383</v>
      </c>
      <c r="G1704" s="22">
        <v>2.0499999999999998</v>
      </c>
      <c r="H1704" s="4">
        <f t="shared" si="365"/>
        <v>1836.0398157202776</v>
      </c>
      <c r="I1704" s="4">
        <f t="shared" si="366"/>
        <v>36.647607043773675</v>
      </c>
      <c r="J1704" s="33">
        <f t="shared" si="369"/>
        <v>976779.04711821594</v>
      </c>
      <c r="K1704" s="4">
        <f t="shared" si="370"/>
        <v>116.97923231269607</v>
      </c>
      <c r="L1704" s="33">
        <f t="shared" si="367"/>
        <v>62233.325275786789</v>
      </c>
      <c r="M1704" s="15">
        <f t="shared" si="359"/>
        <v>21.779246906824895</v>
      </c>
      <c r="N1704" s="6"/>
      <c r="O1704" s="7">
        <f t="shared" si="360"/>
        <v>24.015130965765504</v>
      </c>
      <c r="P1704" s="7"/>
      <c r="Q1704" s="46">
        <f t="shared" si="361"/>
        <v>5.0382220122844448E-2</v>
      </c>
      <c r="R1704" s="22">
        <f t="shared" si="371"/>
        <v>1.0243977858120352</v>
      </c>
      <c r="S1704" s="22">
        <f t="shared" si="372"/>
        <v>48.976884486240564</v>
      </c>
      <c r="T1704" s="39">
        <f t="shared" ref="T1704:T1709" si="379">(J1824/J1704)^(1/10)-1</f>
        <v>0.11788165486930291</v>
      </c>
      <c r="U1704" s="39">
        <f t="shared" si="363"/>
        <v>-9.3262172199778393E-3</v>
      </c>
      <c r="V1704" s="39">
        <f t="shared" si="378"/>
        <v>0.12720787208928075</v>
      </c>
      <c r="Y1704" s="37"/>
      <c r="Z1704" s="37"/>
    </row>
    <row r="1705" spans="1:26">
      <c r="A1705" s="1">
        <v>2012.05</v>
      </c>
      <c r="B1705" s="11">
        <v>1341.27</v>
      </c>
      <c r="C1705" s="4">
        <f>C1703/3+C1706*2/3</f>
        <v>27.996666666666666</v>
      </c>
      <c r="D1705" s="11">
        <f>D1703/3+D1706*2/3</f>
        <v>88.126666666666665</v>
      </c>
      <c r="E1705" s="11">
        <v>229.815</v>
      </c>
      <c r="F1705" s="4">
        <f t="shared" si="368"/>
        <v>2012.3749999998715</v>
      </c>
      <c r="G1705" s="22">
        <v>1.8</v>
      </c>
      <c r="H1705" s="4">
        <f t="shared" si="365"/>
        <v>1778.3215586449974</v>
      </c>
      <c r="I1705" s="4">
        <f t="shared" si="366"/>
        <v>37.11935397312331</v>
      </c>
      <c r="J1705" s="33">
        <f t="shared" si="369"/>
        <v>947718.38454969088</v>
      </c>
      <c r="K1705" s="4">
        <f t="shared" si="370"/>
        <v>116.8426574998731</v>
      </c>
      <c r="L1705" s="33">
        <f t="shared" si="367"/>
        <v>62268.791644547644</v>
      </c>
      <c r="M1705" s="15">
        <f t="shared" si="359"/>
        <v>20.941467419743475</v>
      </c>
      <c r="N1705" s="6"/>
      <c r="O1705" s="7">
        <f t="shared" si="360"/>
        <v>23.095237989596875</v>
      </c>
      <c r="P1705" s="7"/>
      <c r="Q1705" s="46">
        <f t="shared" si="361"/>
        <v>5.459875443949011E-2</v>
      </c>
      <c r="R1705" s="22">
        <f t="shared" si="371"/>
        <v>1.0179797396872907</v>
      </c>
      <c r="S1705" s="22">
        <f t="shared" si="372"/>
        <v>50.230756780313044</v>
      </c>
      <c r="T1705" s="39">
        <f t="shared" si="379"/>
        <v>0.11088943740564572</v>
      </c>
      <c r="U1705" s="39">
        <f t="shared" si="363"/>
        <v>-1.3963687404937475E-2</v>
      </c>
      <c r="V1705" s="39">
        <f t="shared" si="378"/>
        <v>0.12485312481058319</v>
      </c>
      <c r="Y1705" s="37"/>
      <c r="Z1705" s="37"/>
    </row>
    <row r="1706" spans="1:26">
      <c r="A1706" s="1">
        <v>2012.06</v>
      </c>
      <c r="B1706" s="11">
        <v>1323.48</v>
      </c>
      <c r="C1706" s="4">
        <v>28.32</v>
      </c>
      <c r="D1706" s="11">
        <v>87.92</v>
      </c>
      <c r="E1706" s="11">
        <v>229.47800000000001</v>
      </c>
      <c r="F1706" s="4">
        <f t="shared" si="368"/>
        <v>2012.4583333332048</v>
      </c>
      <c r="G1706" s="22">
        <v>1.62</v>
      </c>
      <c r="H1706" s="4">
        <f t="shared" si="365"/>
        <v>1757.3116202860408</v>
      </c>
      <c r="I1706" s="4">
        <f t="shared" si="366"/>
        <v>37.603186362091357</v>
      </c>
      <c r="J1706" s="33">
        <f t="shared" si="369"/>
        <v>938191.57231152756</v>
      </c>
      <c r="K1706" s="4">
        <f t="shared" si="370"/>
        <v>116.73983562694465</v>
      </c>
      <c r="L1706" s="33">
        <f t="shared" si="367"/>
        <v>62324.933537061013</v>
      </c>
      <c r="M1706" s="15">
        <f t="shared" si="359"/>
        <v>20.547504086856087</v>
      </c>
      <c r="N1706" s="6"/>
      <c r="O1706" s="7">
        <f t="shared" si="360"/>
        <v>22.665536337915754</v>
      </c>
      <c r="P1706" s="7"/>
      <c r="Q1706" s="46">
        <f t="shared" si="361"/>
        <v>5.7106964442697764E-2</v>
      </c>
      <c r="R1706" s="22">
        <f t="shared" si="371"/>
        <v>1.009626024902085</v>
      </c>
      <c r="S1706" s="22">
        <f t="shared" si="372"/>
        <v>51.208985408177099</v>
      </c>
      <c r="T1706" s="39">
        <f t="shared" si="379"/>
        <v>0.1066982746530154</v>
      </c>
      <c r="U1706" s="39">
        <f t="shared" si="363"/>
        <v>-1.8990050147513204E-2</v>
      </c>
      <c r="V1706" s="39">
        <f t="shared" ref="V1706:V1711" si="380">T1706-U1706</f>
        <v>0.12568832480052861</v>
      </c>
      <c r="Y1706" s="37"/>
      <c r="Z1706" s="37"/>
    </row>
    <row r="1707" spans="1:26">
      <c r="A1707" s="1">
        <v>2012.07</v>
      </c>
      <c r="B1707" s="11">
        <v>1359.78</v>
      </c>
      <c r="C1707" s="4">
        <f>C1706*2/3+C1709/3</f>
        <v>28.743333333333332</v>
      </c>
      <c r="D1707" s="11">
        <f>D1706*2/3+D1709/3</f>
        <v>87.446666666666673</v>
      </c>
      <c r="E1707" s="11">
        <v>229.10400000000001</v>
      </c>
      <c r="F1707" s="4">
        <f t="shared" si="368"/>
        <v>2012.541666666538</v>
      </c>
      <c r="G1707" s="22">
        <v>1.53</v>
      </c>
      <c r="H1707" s="4">
        <f t="shared" si="365"/>
        <v>1808.4580190655774</v>
      </c>
      <c r="I1707" s="4">
        <f t="shared" si="366"/>
        <v>38.227589508112764</v>
      </c>
      <c r="J1707" s="33">
        <f t="shared" si="369"/>
        <v>967198.29668877448</v>
      </c>
      <c r="K1707" s="4">
        <f t="shared" si="370"/>
        <v>116.30089100728638</v>
      </c>
      <c r="L1707" s="33">
        <f t="shared" si="367"/>
        <v>62199.964002346736</v>
      </c>
      <c r="M1707" s="15">
        <f t="shared" si="359"/>
        <v>20.99934129338056</v>
      </c>
      <c r="N1707" s="6"/>
      <c r="O1707" s="7">
        <f t="shared" si="360"/>
        <v>23.168289603671166</v>
      </c>
      <c r="P1707" s="7"/>
      <c r="Q1707" s="46">
        <f t="shared" si="361"/>
        <v>5.6678853537401992E-2</v>
      </c>
      <c r="R1707" s="22">
        <f t="shared" si="371"/>
        <v>0.98758185677390697</v>
      </c>
      <c r="S1707" s="22">
        <f t="shared" si="372"/>
        <v>51.786324997243128</v>
      </c>
      <c r="T1707" s="39">
        <f t="shared" si="379"/>
        <v>0.10385926245499943</v>
      </c>
      <c r="U1707" s="39">
        <f t="shared" si="363"/>
        <v>-1.7820101163145141E-2</v>
      </c>
      <c r="V1707" s="39">
        <f t="shared" si="380"/>
        <v>0.12167936361814458</v>
      </c>
      <c r="Y1707" s="37"/>
      <c r="Z1707" s="37"/>
    </row>
    <row r="1708" spans="1:26">
      <c r="A1708" s="1">
        <v>2012.08</v>
      </c>
      <c r="B1708" s="11">
        <v>1403.45</v>
      </c>
      <c r="C1708" s="4">
        <f>C1706/3+C1709*2/3</f>
        <v>29.166666666666664</v>
      </c>
      <c r="D1708" s="11">
        <f>D1706/3+D1709*2/3</f>
        <v>86.973333333333329</v>
      </c>
      <c r="E1708" s="11">
        <v>230.37899999999999</v>
      </c>
      <c r="F1708" s="4">
        <f t="shared" si="368"/>
        <v>2012.6249999998713</v>
      </c>
      <c r="G1708" s="22">
        <v>1.68</v>
      </c>
      <c r="H1708" s="4">
        <f t="shared" si="365"/>
        <v>1856.2074451230369</v>
      </c>
      <c r="I1708" s="4">
        <f t="shared" si="366"/>
        <v>38.575926335878421</v>
      </c>
      <c r="J1708" s="33">
        <f t="shared" si="369"/>
        <v>994454.87506553717</v>
      </c>
      <c r="K1708" s="4">
        <f t="shared" si="370"/>
        <v>115.03120799494168</v>
      </c>
      <c r="L1708" s="33">
        <f t="shared" si="367"/>
        <v>61627.457575284701</v>
      </c>
      <c r="M1708" s="15">
        <f t="shared" si="359"/>
        <v>21.410428453442929</v>
      </c>
      <c r="N1708" s="6"/>
      <c r="O1708" s="7">
        <f t="shared" si="360"/>
        <v>23.625464836831128</v>
      </c>
      <c r="P1708" s="7"/>
      <c r="Q1708" s="46">
        <f t="shared" si="361"/>
        <v>5.4492344264520598E-2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c r="A1709" s="1">
        <v>2012.09</v>
      </c>
      <c r="B1709" s="11">
        <v>1443.42</v>
      </c>
      <c r="C1709" s="4">
        <v>29.59</v>
      </c>
      <c r="D1709" s="11">
        <v>86.5</v>
      </c>
      <c r="E1709" s="11">
        <v>231.40700000000001</v>
      </c>
      <c r="F1709" s="4">
        <f t="shared" si="368"/>
        <v>2012.7083333332046</v>
      </c>
      <c r="G1709" s="22">
        <v>1.72</v>
      </c>
      <c r="H1709" s="4">
        <f t="shared" si="365"/>
        <v>1900.5910538574894</v>
      </c>
      <c r="I1709" s="4">
        <f t="shared" si="366"/>
        <v>38.9619717640348</v>
      </c>
      <c r="J1709" s="33">
        <f t="shared" si="369"/>
        <v>1019972.6710965445</v>
      </c>
      <c r="K1709" s="4">
        <f t="shared" si="370"/>
        <v>113.8969434805343</v>
      </c>
      <c r="L1709" s="33">
        <f t="shared" si="367"/>
        <v>61124.022148682358</v>
      </c>
      <c r="M1709" s="15">
        <f t="shared" si="359"/>
        <v>21.78369030172767</v>
      </c>
      <c r="N1709" s="6"/>
      <c r="O1709" s="7">
        <f t="shared" si="360"/>
        <v>24.040589108752904</v>
      </c>
      <c r="P1709" s="7"/>
      <c r="Q1709" s="46">
        <f t="shared" si="361"/>
        <v>5.3578290187035311E-2</v>
      </c>
      <c r="R1709" s="22">
        <f t="shared" si="371"/>
        <v>0.99870399172195323</v>
      </c>
      <c r="S1709" s="22">
        <f t="shared" si="372"/>
        <v>50.520604602725506</v>
      </c>
      <c r="T1709" s="39">
        <f t="shared" si="379"/>
        <v>9.638058344793432E-2</v>
      </c>
      <c r="U1709" s="39">
        <f t="shared" si="363"/>
        <v>-2.0303581951340743E-2</v>
      </c>
      <c r="V1709" s="39">
        <f t="shared" si="380"/>
        <v>0.11668416539927506</v>
      </c>
      <c r="Y1709" s="37"/>
      <c r="Z1709" s="37"/>
    </row>
    <row r="1710" spans="1:26">
      <c r="A1710" s="1">
        <v>2012.1</v>
      </c>
      <c r="B1710" s="13">
        <v>1437.82</v>
      </c>
      <c r="C1710" s="4">
        <f>C1709*2/3+C1712/3</f>
        <v>30.143333333333331</v>
      </c>
      <c r="D1710" s="11">
        <f>D1709*2/3+D1712/3</f>
        <v>86.50333333333333</v>
      </c>
      <c r="E1710" s="11">
        <v>231.31700000000001</v>
      </c>
      <c r="F1710" s="5">
        <f t="shared" si="368"/>
        <v>2012.7916666665378</v>
      </c>
      <c r="G1710" s="22">
        <v>1.75</v>
      </c>
      <c r="H1710" s="4">
        <f t="shared" si="365"/>
        <v>1893.9539852237408</v>
      </c>
      <c r="I1710" s="4">
        <f t="shared" si="366"/>
        <v>39.706003738016086</v>
      </c>
      <c r="J1710" s="33">
        <f t="shared" si="369"/>
        <v>1018186.5379224513</v>
      </c>
      <c r="K1710" s="4">
        <f t="shared" si="370"/>
        <v>113.94564890028259</v>
      </c>
      <c r="L1710" s="33">
        <f t="shared" si="367"/>
        <v>61256.992867965695</v>
      </c>
      <c r="M1710" s="15">
        <f t="shared" si="359"/>
        <v>21.57710965452878</v>
      </c>
      <c r="N1710" s="6"/>
      <c r="O1710" s="7">
        <f t="shared" si="360"/>
        <v>23.816813659366229</v>
      </c>
      <c r="P1710" s="7"/>
      <c r="Q1710" s="46">
        <f t="shared" si="361"/>
        <v>5.3508222372874691E-2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c r="A1711" s="1">
        <v>2012.11</v>
      </c>
      <c r="B1711" s="13">
        <v>1394.51</v>
      </c>
      <c r="C1711" s="4">
        <f>C1709/3+C1712*2/3</f>
        <v>30.696666666666665</v>
      </c>
      <c r="D1711" s="11">
        <f>D1709/3+D1712*2/3</f>
        <v>86.506666666666675</v>
      </c>
      <c r="E1711" s="11">
        <v>230.221</v>
      </c>
      <c r="F1711" s="5">
        <f t="shared" si="368"/>
        <v>2012.8749999998711</v>
      </c>
      <c r="G1711" s="22">
        <v>1.65</v>
      </c>
      <c r="H1711" s="4">
        <f t="shared" si="365"/>
        <v>1845.6491675390171</v>
      </c>
      <c r="I1711" s="4">
        <f t="shared" si="366"/>
        <v>40.627372539139934</v>
      </c>
      <c r="J1711" s="33">
        <f t="shared" si="369"/>
        <v>994038.04832995543</v>
      </c>
      <c r="K1711" s="4">
        <f t="shared" si="370"/>
        <v>114.49251516296663</v>
      </c>
      <c r="L1711" s="33">
        <f t="shared" si="367"/>
        <v>61663.894917113081</v>
      </c>
      <c r="M1711" s="15">
        <f t="shared" si="359"/>
        <v>20.898162059573693</v>
      </c>
      <c r="N1711" s="6"/>
      <c r="O1711" s="7">
        <f t="shared" si="360"/>
        <v>23.0739353423916</v>
      </c>
      <c r="P1711" s="7"/>
      <c r="Q1711" s="46">
        <f t="shared" si="361"/>
        <v>5.5527377657510563E-2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c r="A1712" s="1">
        <v>2012.12</v>
      </c>
      <c r="B1712" s="11">
        <v>1422.29</v>
      </c>
      <c r="C1712" s="4">
        <v>31.25</v>
      </c>
      <c r="D1712" s="11">
        <v>86.51</v>
      </c>
      <c r="E1712" s="11">
        <v>229.601</v>
      </c>
      <c r="F1712" s="5">
        <f t="shared" si="368"/>
        <v>2012.9583333332043</v>
      </c>
      <c r="G1712" s="22">
        <v>1.72</v>
      </c>
      <c r="H1712" s="4">
        <f t="shared" si="365"/>
        <v>1887.4994577549751</v>
      </c>
      <c r="I1712" s="4">
        <f t="shared" si="366"/>
        <v>41.471400385886831</v>
      </c>
      <c r="J1712" s="33">
        <f t="shared" si="369"/>
        <v>1018439.2874308056</v>
      </c>
      <c r="K1712" s="4">
        <f t="shared" si="370"/>
        <v>114.80610711625823</v>
      </c>
      <c r="L1712" s="33">
        <f t="shared" si="367"/>
        <v>61946.004510781211</v>
      </c>
      <c r="M1712" s="15">
        <f t="shared" si="359"/>
        <v>21.238261139845605</v>
      </c>
      <c r="N1712" s="6"/>
      <c r="O1712" s="7">
        <f t="shared" si="360"/>
        <v>23.456313867189611</v>
      </c>
      <c r="P1712" s="7"/>
      <c r="Q1712" s="46">
        <f t="shared" si="361"/>
        <v>5.4011137971734811E-2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c r="A1713" s="1">
        <v>2013.01</v>
      </c>
      <c r="B1713" s="11">
        <v>1480.4</v>
      </c>
      <c r="C1713" s="4">
        <f>C1712*2/3+C1715/3</f>
        <v>31.536666666666665</v>
      </c>
      <c r="D1713" s="11">
        <f>D1712*2/3+D1715/3</f>
        <v>86.906666666666666</v>
      </c>
      <c r="E1713" s="11">
        <v>230.28</v>
      </c>
      <c r="F1713" s="5">
        <f t="shared" si="368"/>
        <v>2013.0416666665376</v>
      </c>
      <c r="G1713" s="22">
        <v>1.91</v>
      </c>
      <c r="H1713" s="4">
        <f t="shared" si="365"/>
        <v>1958.8235191940253</v>
      </c>
      <c r="I1713" s="4">
        <f t="shared" si="366"/>
        <v>41.728427711192175</v>
      </c>
      <c r="J1713" s="33">
        <f t="shared" si="369"/>
        <v>1058799.9429942518</v>
      </c>
      <c r="K1713" s="4">
        <f t="shared" si="370"/>
        <v>114.99244977129293</v>
      </c>
      <c r="L1713" s="33">
        <f t="shared" si="367"/>
        <v>62156.696644479263</v>
      </c>
      <c r="M1713" s="15">
        <f t="shared" si="359"/>
        <v>21.900475413821805</v>
      </c>
      <c r="N1713" s="6"/>
      <c r="O1713" s="7">
        <f t="shared" si="360"/>
        <v>24.193771416596853</v>
      </c>
      <c r="P1713" s="7"/>
      <c r="Q1713" s="46">
        <f t="shared" si="361"/>
        <v>5.053793823643514E-2</v>
      </c>
      <c r="R1713" s="22">
        <f t="shared" si="371"/>
        <v>0.99529370145332274</v>
      </c>
      <c r="S1713" s="22">
        <f t="shared" si="372"/>
        <v>50.18177508306858</v>
      </c>
      <c r="T1713" s="39">
        <f t="shared" si="381"/>
        <v>9.5135580101541883E-2</v>
      </c>
      <c r="U1713" s="39">
        <f t="shared" si="363"/>
        <v>-1.9323204210377476E-2</v>
      </c>
      <c r="V1713" s="39">
        <f t="shared" si="382"/>
        <v>0.11445878431191936</v>
      </c>
      <c r="Y1713" s="37"/>
      <c r="Z1713" s="37"/>
    </row>
    <row r="1714" spans="1:26">
      <c r="A1714" s="1">
        <v>2013.02</v>
      </c>
      <c r="B1714" s="11">
        <v>1512.31</v>
      </c>
      <c r="C1714" s="4">
        <f>C1712/3+C1715*2/3</f>
        <v>31.823333333333331</v>
      </c>
      <c r="D1714" s="11">
        <f>D1712/3+D1715*2/3</f>
        <v>87.303333333333342</v>
      </c>
      <c r="E1714" s="11">
        <v>232.166</v>
      </c>
      <c r="F1714" s="5">
        <f t="shared" si="368"/>
        <v>2013.1249999998709</v>
      </c>
      <c r="G1714" s="22">
        <v>1.98</v>
      </c>
      <c r="H1714" s="4">
        <f t="shared" si="365"/>
        <v>1984.7904387378001</v>
      </c>
      <c r="I1714" s="4">
        <f t="shared" si="366"/>
        <v>41.765674847594688</v>
      </c>
      <c r="J1714" s="33">
        <f t="shared" si="369"/>
        <v>1074717.0979290805</v>
      </c>
      <c r="K1714" s="4">
        <f t="shared" si="370"/>
        <v>114.57890331343381</v>
      </c>
      <c r="L1714" s="33">
        <f t="shared" si="367"/>
        <v>62041.767256405874</v>
      </c>
      <c r="M1714" s="15">
        <f t="shared" si="359"/>
        <v>22.052724336861939</v>
      </c>
      <c r="N1714" s="6"/>
      <c r="O1714" s="7">
        <f t="shared" si="360"/>
        <v>24.367396962422955</v>
      </c>
      <c r="P1714" s="7"/>
      <c r="Q1714" s="46">
        <f t="shared" si="361"/>
        <v>4.9571974966961675E-2</v>
      </c>
      <c r="R1714" s="22">
        <f t="shared" si="371"/>
        <v>1.0034511580252754</v>
      </c>
      <c r="S1714" s="22">
        <f t="shared" si="372"/>
        <v>49.539871656185113</v>
      </c>
      <c r="T1714" s="39">
        <f t="shared" si="381"/>
        <v>9.6286685089266522E-2</v>
      </c>
      <c r="U1714" s="39">
        <f t="shared" si="363"/>
        <v>-2.0113744427384672E-2</v>
      </c>
      <c r="V1714" s="39">
        <f t="shared" si="382"/>
        <v>0.11640042951665119</v>
      </c>
      <c r="Y1714" s="37"/>
      <c r="Z1714" s="37"/>
    </row>
    <row r="1715" spans="1:26">
      <c r="A1715" s="1">
        <v>2013.03</v>
      </c>
      <c r="B1715" s="11">
        <v>1550.83</v>
      </c>
      <c r="C1715" s="4">
        <v>32.11</v>
      </c>
      <c r="D1715" s="11">
        <v>87.7</v>
      </c>
      <c r="E1715" s="11">
        <v>232.773</v>
      </c>
      <c r="F1715" s="5">
        <f t="shared" si="368"/>
        <v>2013.2083333332041</v>
      </c>
      <c r="G1715" s="22">
        <v>1.96</v>
      </c>
      <c r="H1715" s="4">
        <f t="shared" si="365"/>
        <v>2030.0374227251446</v>
      </c>
      <c r="I1715" s="4">
        <f t="shared" si="366"/>
        <v>42.032009726213957</v>
      </c>
      <c r="J1715" s="33">
        <f t="shared" si="369"/>
        <v>1101113.8816521675</v>
      </c>
      <c r="K1715" s="4">
        <f t="shared" si="370"/>
        <v>114.79935387695311</v>
      </c>
      <c r="L1715" s="33">
        <f t="shared" si="367"/>
        <v>62268.390101361918</v>
      </c>
      <c r="M1715" s="15">
        <f t="shared" si="359"/>
        <v>22.419207114602575</v>
      </c>
      <c r="N1715" s="6"/>
      <c r="O1715" s="7">
        <f t="shared" si="360"/>
        <v>24.777200805369674</v>
      </c>
      <c r="P1715" s="7"/>
      <c r="Q1715" s="46">
        <f t="shared" si="361"/>
        <v>4.8684797595349022E-2</v>
      </c>
      <c r="R1715" s="22">
        <f t="shared" si="371"/>
        <v>1.019820122666715</v>
      </c>
      <c r="S1715" s="22">
        <f t="shared" si="372"/>
        <v>49.581211079830545</v>
      </c>
      <c r="T1715" s="39">
        <f t="shared" si="381"/>
        <v>9.0467538915607326E-2</v>
      </c>
      <c r="U1715" s="39">
        <f t="shared" si="363"/>
        <v>-1.9433599980491545E-2</v>
      </c>
      <c r="V1715" s="39">
        <f t="shared" si="382"/>
        <v>0.10990113889609887</v>
      </c>
      <c r="Y1715" s="37"/>
      <c r="Z1715" s="37"/>
    </row>
    <row r="1716" spans="1:26">
      <c r="A1716" s="1">
        <v>2013.04</v>
      </c>
      <c r="B1716" s="11">
        <v>1570.7</v>
      </c>
      <c r="C1716" s="4">
        <f>C1715*2/3+C1718/3</f>
        <v>32.49666666666667</v>
      </c>
      <c r="D1716" s="11">
        <f>D1715*2/3+D1718/3</f>
        <v>88.783333333333331</v>
      </c>
      <c r="E1716" s="11">
        <v>232.53100000000001</v>
      </c>
      <c r="F1716" s="5">
        <f t="shared" si="368"/>
        <v>2013.2916666665374</v>
      </c>
      <c r="G1716" s="22">
        <v>1.76</v>
      </c>
      <c r="H1716" s="4">
        <f t="shared" si="365"/>
        <v>2058.187037427268</v>
      </c>
      <c r="I1716" s="4">
        <f t="shared" si="366"/>
        <v>42.582427002564543</v>
      </c>
      <c r="J1716" s="33">
        <f t="shared" si="369"/>
        <v>1118307.2953850995</v>
      </c>
      <c r="K1716" s="4">
        <f t="shared" si="370"/>
        <v>116.33838785652954</v>
      </c>
      <c r="L1716" s="33">
        <f t="shared" si="367"/>
        <v>63211.975154564047</v>
      </c>
      <c r="M1716" s="15">
        <f t="shared" si="359"/>
        <v>22.595655396105592</v>
      </c>
      <c r="N1716" s="6"/>
      <c r="O1716" s="7">
        <f t="shared" si="360"/>
        <v>24.97693209887041</v>
      </c>
      <c r="P1716" s="7"/>
      <c r="Q1716" s="46">
        <f t="shared" si="361"/>
        <v>5.0452547188244726E-2</v>
      </c>
      <c r="R1716" s="22">
        <f t="shared" si="371"/>
        <v>0.98613460955449705</v>
      </c>
      <c r="S1716" s="22">
        <f t="shared" si="372"/>
        <v>50.616539718281743</v>
      </c>
      <c r="T1716" s="39">
        <f>(J1836/J1716)^(1/10)-1</f>
        <v>9.2293683142894878E-2</v>
      </c>
      <c r="U1716" s="39">
        <f t="shared" si="363"/>
        <v>-2.0082681848827222E-2</v>
      </c>
      <c r="V1716" s="39">
        <f t="shared" si="382"/>
        <v>0.1123763649917221</v>
      </c>
      <c r="Y1716" s="37"/>
      <c r="Z1716" s="37"/>
    </row>
    <row r="1717" spans="1:26">
      <c r="A1717" s="1">
        <v>2013.05</v>
      </c>
      <c r="B1717" s="11">
        <v>1639.84</v>
      </c>
      <c r="C1717" s="4">
        <f>C1715/3+C1718*2/3</f>
        <v>32.88333333333334</v>
      </c>
      <c r="D1717" s="11">
        <f>D1715/3+D1718*2/3</f>
        <v>89.866666666666674</v>
      </c>
      <c r="E1717" s="11">
        <v>232.94499999999999</v>
      </c>
      <c r="F1717" s="5">
        <f t="shared" si="368"/>
        <v>2013.3749999998706</v>
      </c>
      <c r="G1717" s="22">
        <v>1.93</v>
      </c>
      <c r="H1717" s="4">
        <f t="shared" si="365"/>
        <v>2144.9666144368844</v>
      </c>
      <c r="I1717" s="4">
        <f t="shared" si="366"/>
        <v>43.01252083825225</v>
      </c>
      <c r="J1717" s="33">
        <f t="shared" si="369"/>
        <v>1167406.1706945396</v>
      </c>
      <c r="K1717" s="4">
        <f t="shared" si="370"/>
        <v>117.54866313221294</v>
      </c>
      <c r="L1717" s="33">
        <f t="shared" si="367"/>
        <v>63976.303301795284</v>
      </c>
      <c r="M1717" s="15">
        <f t="shared" si="359"/>
        <v>23.411841781842401</v>
      </c>
      <c r="N1717" s="6"/>
      <c r="O1717" s="7">
        <f t="shared" si="360"/>
        <v>25.881910504712469</v>
      </c>
      <c r="P1717" s="7"/>
      <c r="Q1717" s="46">
        <f t="shared" si="361"/>
        <v>4.755909548888481E-2</v>
      </c>
      <c r="R1717" s="22">
        <f t="shared" si="371"/>
        <v>0.96882821841789979</v>
      </c>
      <c r="S1717" s="22">
        <f t="shared" si="372"/>
        <v>49.826011014749959</v>
      </c>
      <c r="T1717" s="39">
        <f>(J1837/J1717)^(1/10)-1</f>
        <v>8.798688423783263E-2</v>
      </c>
      <c r="U1717" s="39">
        <f>(($S1837/$S1717)^(1/10)-1)</f>
        <v>-1.9404900566528327E-2</v>
      </c>
      <c r="V1717" s="39">
        <f t="shared" si="382"/>
        <v>0.10739178480436096</v>
      </c>
      <c r="Y1717" s="37"/>
      <c r="Z1717" s="37"/>
    </row>
    <row r="1718" spans="1:26">
      <c r="A1718" s="1">
        <v>2013.06</v>
      </c>
      <c r="B1718" s="11">
        <v>1618.77</v>
      </c>
      <c r="C1718" s="4">
        <v>33.270000000000003</v>
      </c>
      <c r="D1718" s="11">
        <v>90.95</v>
      </c>
      <c r="E1718" s="11">
        <v>233.50399999999999</v>
      </c>
      <c r="F1718" s="5">
        <f t="shared" si="368"/>
        <v>2013.4583333332039</v>
      </c>
      <c r="G1718" s="22">
        <v>2.2999999999999998</v>
      </c>
      <c r="H1718" s="4">
        <f t="shared" si="365"/>
        <v>2112.3373432575036</v>
      </c>
      <c r="I1718" s="4">
        <f t="shared" si="366"/>
        <v>43.414112820337138</v>
      </c>
      <c r="J1718" s="33">
        <f t="shared" si="369"/>
        <v>1151616.5913329553</v>
      </c>
      <c r="K1718" s="4">
        <f t="shared" si="370"/>
        <v>118.68090054131837</v>
      </c>
      <c r="L1718" s="33">
        <f t="shared" si="367"/>
        <v>64703.156706469897</v>
      </c>
      <c r="M1718" s="15">
        <f t="shared" si="359"/>
        <v>22.925333173915327</v>
      </c>
      <c r="N1718" s="6"/>
      <c r="O1718" s="7">
        <f t="shared" si="360"/>
        <v>25.347211669351626</v>
      </c>
      <c r="P1718" s="7"/>
      <c r="Q1718" s="46">
        <f t="shared" si="361"/>
        <v>4.489945265677716E-2</v>
      </c>
      <c r="R1718" s="22">
        <f t="shared" si="371"/>
        <v>0.97744062666193965</v>
      </c>
      <c r="S1718" s="22">
        <f t="shared" si="372"/>
        <v>48.157282063143434</v>
      </c>
      <c r="T1718" s="39">
        <f>(J1838/J1718)^(1/10)-1</f>
        <v>9.4456519141319584E-2</v>
      </c>
      <c r="U1718" s="39">
        <f>(($S1838/$S1718)^(1/10)-1)</f>
        <v>-1.7360650307853276E-2</v>
      </c>
      <c r="V1718" s="39">
        <f>T1718-U1718</f>
        <v>0.11181716944917286</v>
      </c>
      <c r="Y1718" s="37"/>
      <c r="Z1718" s="37"/>
    </row>
    <row r="1719" spans="1:26">
      <c r="A1719" s="1">
        <v>2013.07</v>
      </c>
      <c r="B1719" s="11">
        <v>1668.68</v>
      </c>
      <c r="C1719" s="4">
        <f>C1718*2/3+C1721/3</f>
        <v>33.646666666666668</v>
      </c>
      <c r="D1719" s="11">
        <f>D1718*2/3+D1721/3</f>
        <v>92.09</v>
      </c>
      <c r="E1719" s="11">
        <v>233.596</v>
      </c>
      <c r="F1719" s="5">
        <f t="shared" si="368"/>
        <v>2013.5416666665371</v>
      </c>
      <c r="G1719" s="22">
        <v>2.58</v>
      </c>
      <c r="H1719" s="4">
        <f t="shared" si="365"/>
        <v>2176.6074590318331</v>
      </c>
      <c r="I1719" s="4">
        <f t="shared" si="366"/>
        <v>43.888334275130291</v>
      </c>
      <c r="J1719" s="33">
        <f t="shared" si="369"/>
        <v>1188649.6957888971</v>
      </c>
      <c r="K1719" s="4">
        <f t="shared" si="370"/>
        <v>120.12116217743456</v>
      </c>
      <c r="L1719" s="33">
        <f t="shared" si="367"/>
        <v>65598.407414962436</v>
      </c>
      <c r="M1719" s="15">
        <f t="shared" si="359"/>
        <v>23.492460177159636</v>
      </c>
      <c r="N1719" s="6"/>
      <c r="O1719" s="7">
        <f t="shared" si="360"/>
        <v>25.976012306614155</v>
      </c>
      <c r="P1719" s="7"/>
      <c r="Q1719" s="46">
        <f t="shared" si="361"/>
        <v>4.097532873190432E-2</v>
      </c>
      <c r="R1719" s="22">
        <f t="shared" si="371"/>
        <v>0.98827007178827742</v>
      </c>
      <c r="S1719" s="22">
        <f t="shared" si="372"/>
        <v>47.052345450094542</v>
      </c>
      <c r="T1719" s="39">
        <f>(J1839/J1719)^(1/10)-1</f>
        <v>9.3665470458024869E-2</v>
      </c>
      <c r="U1719" s="39">
        <f>(($S1839/$S1719)^(1/10)-1)</f>
        <v>-1.5318641806930766E-2</v>
      </c>
      <c r="V1719" s="39">
        <f>T1719-U1719</f>
        <v>0.10898411226495563</v>
      </c>
      <c r="Y1719" s="37"/>
      <c r="Z1719" s="37"/>
    </row>
    <row r="1720" spans="1:26">
      <c r="A1720" s="1">
        <v>2013.08</v>
      </c>
      <c r="B1720" s="11">
        <v>1670.09</v>
      </c>
      <c r="C1720" s="4">
        <f>C1718/3+C1721*2/3</f>
        <v>34.023333333333333</v>
      </c>
      <c r="D1720" s="11">
        <f>D1718/3+D1721*2/3</f>
        <v>93.23</v>
      </c>
      <c r="E1720" s="11">
        <v>233.87700000000001</v>
      </c>
      <c r="F1720" s="5">
        <f t="shared" si="368"/>
        <v>2013.6249999998704</v>
      </c>
      <c r="G1720" s="22">
        <v>2.74</v>
      </c>
      <c r="H1720" s="4">
        <f t="shared" si="365"/>
        <v>2175.8292735070145</v>
      </c>
      <c r="I1720" s="4">
        <f t="shared" si="366"/>
        <v>44.326332502412242</v>
      </c>
      <c r="J1720" s="33">
        <f t="shared" si="369"/>
        <v>1190241.952032428</v>
      </c>
      <c r="K1720" s="4">
        <f t="shared" si="370"/>
        <v>121.46205484079239</v>
      </c>
      <c r="L1720" s="33">
        <f t="shared" si="367"/>
        <v>66443.279816047798</v>
      </c>
      <c r="M1720" s="15">
        <f t="shared" si="359"/>
        <v>23.356649094916087</v>
      </c>
      <c r="N1720" s="6"/>
      <c r="O1720" s="7">
        <f t="shared" si="360"/>
        <v>25.827397250944149</v>
      </c>
      <c r="P1720" s="7"/>
      <c r="Q1720" s="46">
        <f t="shared" si="361"/>
        <v>3.9356890135809078E-2</v>
      </c>
      <c r="R1720" s="22">
        <f t="shared" si="371"/>
        <v>0.99623107360015073</v>
      </c>
      <c r="S1720" s="22">
        <f t="shared" si="372"/>
        <v>46.444555194675061</v>
      </c>
      <c r="T1720" s="39"/>
      <c r="U1720" s="39"/>
      <c r="Y1720" s="37"/>
      <c r="Z1720" s="37"/>
    </row>
    <row r="1721" spans="1:26">
      <c r="A1721" s="1">
        <v>2013.09</v>
      </c>
      <c r="B1721" s="11">
        <v>1687.17</v>
      </c>
      <c r="C1721" s="4">
        <v>34.4</v>
      </c>
      <c r="D1721" s="11">
        <v>94.37</v>
      </c>
      <c r="E1721" s="11">
        <v>234.149</v>
      </c>
      <c r="F1721" s="5">
        <f t="shared" si="368"/>
        <v>2013.7083333332037</v>
      </c>
      <c r="G1721" s="22">
        <v>2.81</v>
      </c>
      <c r="H1721" s="4">
        <f t="shared" si="365"/>
        <v>2195.5280569210208</v>
      </c>
      <c r="I1721" s="4">
        <f t="shared" si="366"/>
        <v>44.765000064061773</v>
      </c>
      <c r="J1721" s="33">
        <f t="shared" si="369"/>
        <v>1203058.4065146241</v>
      </c>
      <c r="K1721" s="4">
        <f t="shared" si="370"/>
        <v>122.80444930364855</v>
      </c>
      <c r="L1721" s="33">
        <f t="shared" si="367"/>
        <v>67291.749985351256</v>
      </c>
      <c r="M1721" s="15">
        <f t="shared" si="359"/>
        <v>23.44228716796059</v>
      </c>
      <c r="N1721" s="6"/>
      <c r="O1721" s="7">
        <f t="shared" si="360"/>
        <v>25.923107076121397</v>
      </c>
      <c r="P1721" s="7"/>
      <c r="Q1721" s="46">
        <f t="shared" si="361"/>
        <v>3.8287251690726422E-2</v>
      </c>
      <c r="R1721" s="22">
        <f t="shared" si="371"/>
        <v>1.0189187020214248</v>
      </c>
      <c r="S1721" s="22">
        <f t="shared" si="372"/>
        <v>46.215759948362788</v>
      </c>
      <c r="T1721" s="39"/>
      <c r="U1721" s="39"/>
      <c r="Y1721" s="37"/>
      <c r="Z1721" s="37"/>
    </row>
    <row r="1722" spans="1:26">
      <c r="A1722" s="1">
        <v>2013.1</v>
      </c>
      <c r="B1722" s="11">
        <v>1720.03</v>
      </c>
      <c r="C1722" s="4">
        <f>C1721*2/3+C1724/3</f>
        <v>34.596666666666664</v>
      </c>
      <c r="D1722" s="11">
        <f>D1721*2/3+D1724/3</f>
        <v>96.313333333333333</v>
      </c>
      <c r="E1722" s="11">
        <v>233.54599999999999</v>
      </c>
      <c r="F1722" s="5">
        <f t="shared" si="368"/>
        <v>2013.7916666665369</v>
      </c>
      <c r="G1722" s="22">
        <v>2.62</v>
      </c>
      <c r="H1722" s="4">
        <f t="shared" si="365"/>
        <v>2244.0681535971503</v>
      </c>
      <c r="I1722" s="4">
        <f t="shared" si="366"/>
        <v>45.137164983914666</v>
      </c>
      <c r="J1722" s="33">
        <f t="shared" si="369"/>
        <v>1231717.4763190742</v>
      </c>
      <c r="K1722" s="4">
        <f t="shared" si="370"/>
        <v>125.65692697227385</v>
      </c>
      <c r="L1722" s="33">
        <f t="shared" si="367"/>
        <v>68970.201606490067</v>
      </c>
      <c r="M1722" s="15">
        <f t="shared" si="359"/>
        <v>23.834737887631423</v>
      </c>
      <c r="N1722" s="6"/>
      <c r="O1722" s="7">
        <f t="shared" si="360"/>
        <v>26.356918954589542</v>
      </c>
      <c r="P1722" s="7"/>
      <c r="Q1722" s="46">
        <f t="shared" si="361"/>
        <v>3.9331513230855583E-2</v>
      </c>
      <c r="R1722" s="22">
        <f t="shared" si="371"/>
        <v>0.99350010533486743</v>
      </c>
      <c r="S1722" s="22">
        <f t="shared" si="372"/>
        <v>47.211685603120436</v>
      </c>
      <c r="T1722" s="39"/>
      <c r="U1722" s="39"/>
      <c r="Y1722" s="37"/>
      <c r="Z1722" s="37"/>
    </row>
    <row r="1723" spans="1:26">
      <c r="A1723" s="1">
        <v>2013.11</v>
      </c>
      <c r="B1723" s="11">
        <v>1783.54</v>
      </c>
      <c r="C1723" s="4">
        <f>C1721/3+C1724*2/3</f>
        <v>34.793333333333337</v>
      </c>
      <c r="D1723" s="11">
        <f>D1721/3+D1724*2/3</f>
        <v>98.256666666666661</v>
      </c>
      <c r="E1723" s="11">
        <v>233.06899999999999</v>
      </c>
      <c r="F1723" s="5">
        <f t="shared" si="368"/>
        <v>2013.8749999998702</v>
      </c>
      <c r="G1723" s="22">
        <v>2.72</v>
      </c>
      <c r="H1723" s="4">
        <f t="shared" si="365"/>
        <v>2331.6899201524016</v>
      </c>
      <c r="I1723" s="4">
        <f t="shared" si="366"/>
        <v>45.486652736600192</v>
      </c>
      <c r="J1723" s="33">
        <f t="shared" si="369"/>
        <v>1281891.6000792994</v>
      </c>
      <c r="K1723" s="4">
        <f t="shared" si="370"/>
        <v>128.4546908140222</v>
      </c>
      <c r="L1723" s="33">
        <f t="shared" si="367"/>
        <v>70620.449023734662</v>
      </c>
      <c r="M1723" s="15">
        <f t="shared" si="359"/>
        <v>24.642077092412048</v>
      </c>
      <c r="N1723" s="6"/>
      <c r="O1723" s="7">
        <f t="shared" si="360"/>
        <v>27.246316008132851</v>
      </c>
      <c r="P1723" s="7"/>
      <c r="Q1723" s="46">
        <f t="shared" si="361"/>
        <v>3.7024686012149408E-2</v>
      </c>
      <c r="R1723" s="22">
        <f t="shared" si="371"/>
        <v>0.98677017693488689</v>
      </c>
      <c r="S1723" s="22">
        <f t="shared" si="372"/>
        <v>47.000810211486936</v>
      </c>
      <c r="T1723" s="39"/>
      <c r="U1723" s="39"/>
      <c r="Y1723" s="37"/>
      <c r="Z1723" s="37"/>
    </row>
    <row r="1724" spans="1:26">
      <c r="A1724" s="1">
        <v>2013.12</v>
      </c>
      <c r="B1724" s="11">
        <v>1807.78</v>
      </c>
      <c r="C1724" s="4">
        <v>34.99</v>
      </c>
      <c r="D1724" s="11">
        <v>100.2</v>
      </c>
      <c r="E1724" s="11">
        <v>233.04900000000001</v>
      </c>
      <c r="F1724" s="5">
        <f t="shared" si="368"/>
        <v>2013.9583333332034</v>
      </c>
      <c r="G1724" s="22">
        <v>2.9</v>
      </c>
      <c r="H1724" s="4">
        <f t="shared" si="365"/>
        <v>2363.5826199640424</v>
      </c>
      <c r="I1724" s="4">
        <f t="shared" si="366"/>
        <v>45.747688254401439</v>
      </c>
      <c r="J1724" s="33">
        <f t="shared" si="369"/>
        <v>1301521.1178687396</v>
      </c>
      <c r="K1724" s="4">
        <f t="shared" si="370"/>
        <v>131.00652652446485</v>
      </c>
      <c r="L1724" s="33">
        <f t="shared" si="367"/>
        <v>72139.539108988771</v>
      </c>
      <c r="M1724" s="15">
        <f t="shared" si="359"/>
        <v>24.86186929646194</v>
      </c>
      <c r="N1724" s="6"/>
      <c r="O1724" s="7">
        <f t="shared" si="360"/>
        <v>27.48375359866268</v>
      </c>
      <c r="P1724" s="7"/>
      <c r="Q1724" s="46">
        <f t="shared" si="361"/>
        <v>3.4968173305041074E-2</v>
      </c>
      <c r="R1724" s="22">
        <f t="shared" si="371"/>
        <v>1.0058668846418555</v>
      </c>
      <c r="S1724" s="22">
        <f t="shared" si="372"/>
        <v>46.382978001290546</v>
      </c>
      <c r="T1724" s="39"/>
      <c r="U1724" s="39"/>
      <c r="Y1724" s="37"/>
      <c r="Z1724" s="37"/>
    </row>
    <row r="1725" spans="1:26">
      <c r="A1725" s="1">
        <v>2014.01</v>
      </c>
      <c r="B1725" s="11">
        <v>1822.36</v>
      </c>
      <c r="C1725" s="4">
        <f>C1724*2/3+C1727/3</f>
        <v>35.403333333333336</v>
      </c>
      <c r="D1725" s="11">
        <f>D1724*2/3+D1727/3</f>
        <v>100.41666666666666</v>
      </c>
      <c r="E1725" s="11">
        <v>233.916</v>
      </c>
      <c r="F1725" s="5">
        <f t="shared" si="368"/>
        <v>2014.0416666665367</v>
      </c>
      <c r="G1725" s="22">
        <v>2.86</v>
      </c>
      <c r="H1725" s="4">
        <f t="shared" si="365"/>
        <v>2373.8140700080376</v>
      </c>
      <c r="I1725" s="4">
        <f t="shared" si="366"/>
        <v>46.116536135478846</v>
      </c>
      <c r="J1725" s="33">
        <f t="shared" si="369"/>
        <v>1309271.3238269435</v>
      </c>
      <c r="K1725" s="4">
        <f t="shared" si="370"/>
        <v>130.80318718400338</v>
      </c>
      <c r="L1725" s="33">
        <f t="shared" si="367"/>
        <v>72144.176837153776</v>
      </c>
      <c r="M1725" s="15">
        <f t="shared" si="359"/>
        <v>24.859609093632709</v>
      </c>
      <c r="N1725" s="6"/>
      <c r="O1725" s="7">
        <f t="shared" si="360"/>
        <v>27.474102609349284</v>
      </c>
      <c r="P1725" s="7"/>
      <c r="Q1725" s="46">
        <f t="shared" si="361"/>
        <v>3.5253275788467715E-2</v>
      </c>
      <c r="R1725" s="22">
        <f t="shared" si="371"/>
        <v>1.0154143860838949</v>
      </c>
      <c r="S1725" s="22">
        <f t="shared" si="372"/>
        <v>46.482176374067258</v>
      </c>
      <c r="T1725" s="39"/>
      <c r="U1725" s="39"/>
      <c r="Y1725" s="37"/>
      <c r="Z1725" s="37"/>
    </row>
    <row r="1726" spans="1:26">
      <c r="A1726" s="1">
        <v>2014.02</v>
      </c>
      <c r="B1726" s="11">
        <v>1817.04</v>
      </c>
      <c r="C1726" s="4">
        <f>C1724/3+C1727*2/3</f>
        <v>35.816666666666663</v>
      </c>
      <c r="D1726" s="11">
        <f>D1724/3+D1727*2/3</f>
        <v>100.63333333333333</v>
      </c>
      <c r="E1726" s="11">
        <v>234.78100000000001</v>
      </c>
      <c r="F1726" s="5">
        <f t="shared" si="368"/>
        <v>2014.1249999998699</v>
      </c>
      <c r="G1726" s="22">
        <v>2.71</v>
      </c>
      <c r="H1726" s="4">
        <f t="shared" si="365"/>
        <v>2358.1639400121821</v>
      </c>
      <c r="I1726" s="4">
        <f t="shared" si="366"/>
        <v>46.48305584069125</v>
      </c>
      <c r="J1726" s="33">
        <f t="shared" si="369"/>
        <v>1302776.0009871281</v>
      </c>
      <c r="K1726" s="4">
        <f t="shared" si="370"/>
        <v>130.60246215267279</v>
      </c>
      <c r="L1726" s="33">
        <f t="shared" si="367"/>
        <v>72151.791686481665</v>
      </c>
      <c r="M1726" s="15">
        <f t="shared" si="359"/>
        <v>24.590930877894134</v>
      </c>
      <c r="N1726" s="6"/>
      <c r="O1726" s="7">
        <f t="shared" si="360"/>
        <v>27.170675136889411</v>
      </c>
      <c r="P1726" s="7"/>
      <c r="Q1726" s="46">
        <f t="shared" si="361"/>
        <v>3.7019397023219047E-2</v>
      </c>
      <c r="R1726" s="22">
        <f t="shared" si="371"/>
        <v>1.0013900105334868</v>
      </c>
      <c r="S1726" s="22">
        <f t="shared" si="372"/>
        <v>47.024777256091646</v>
      </c>
      <c r="T1726" s="39"/>
      <c r="U1726" s="39"/>
      <c r="Y1726" s="37"/>
      <c r="Z1726" s="37"/>
    </row>
    <row r="1727" spans="1:26">
      <c r="A1727" s="1">
        <v>2014.03</v>
      </c>
      <c r="B1727" s="11">
        <v>1863.52</v>
      </c>
      <c r="C1727" s="4">
        <v>36.229999999999997</v>
      </c>
      <c r="D1727" s="11">
        <v>100.85</v>
      </c>
      <c r="E1727" s="11">
        <v>236.29300000000001</v>
      </c>
      <c r="F1727" s="5">
        <f t="shared" si="368"/>
        <v>2014.2083333332032</v>
      </c>
      <c r="G1727" s="22">
        <v>2.72</v>
      </c>
      <c r="H1727" s="4">
        <f t="shared" si="365"/>
        <v>2403.0104319637067</v>
      </c>
      <c r="I1727" s="4">
        <f t="shared" si="366"/>
        <v>46.718612062143187</v>
      </c>
      <c r="J1727" s="33">
        <f t="shared" si="369"/>
        <v>1329702.4257852612</v>
      </c>
      <c r="K1727" s="4">
        <f t="shared" si="370"/>
        <v>130.04615033031027</v>
      </c>
      <c r="L1727" s="33">
        <f t="shared" si="367"/>
        <v>71960.85346035652</v>
      </c>
      <c r="M1727" s="15">
        <f t="shared" si="359"/>
        <v>24.956039153965389</v>
      </c>
      <c r="N1727" s="6"/>
      <c r="O1727" s="7">
        <f t="shared" si="360"/>
        <v>27.566812365082846</v>
      </c>
      <c r="P1727" s="7"/>
      <c r="Q1727" s="46">
        <f t="shared" si="361"/>
        <v>3.6323988184061066E-2</v>
      </c>
      <c r="R1727" s="22">
        <f t="shared" si="371"/>
        <v>1.0031354035167042</v>
      </c>
      <c r="S1727" s="22">
        <f t="shared" si="372"/>
        <v>46.788820125589524</v>
      </c>
      <c r="T1727" s="39"/>
      <c r="U1727" s="39"/>
      <c r="Y1727" s="37"/>
      <c r="Z1727" s="37"/>
    </row>
    <row r="1728" spans="1:26">
      <c r="A1728" s="1">
        <v>2014.04</v>
      </c>
      <c r="B1728" s="11">
        <v>1864.26</v>
      </c>
      <c r="C1728" s="4">
        <f>C1727*2/3+C1730/3</f>
        <v>36.61333333333333</v>
      </c>
      <c r="D1728" s="11">
        <f>D1727*2/3+D1730/3</f>
        <v>101.60666666666667</v>
      </c>
      <c r="E1728" s="11">
        <v>237.072</v>
      </c>
      <c r="F1728" s="5">
        <f t="shared" si="368"/>
        <v>2014.2916666665365</v>
      </c>
      <c r="G1728" s="22">
        <v>2.71</v>
      </c>
      <c r="H1728" s="4">
        <f t="shared" si="365"/>
        <v>2396.065423162584</v>
      </c>
      <c r="I1728" s="4">
        <f t="shared" si="366"/>
        <v>47.057782727047758</v>
      </c>
      <c r="J1728" s="33">
        <f t="shared" si="369"/>
        <v>1328029.3614450253</v>
      </c>
      <c r="K1728" s="4">
        <f t="shared" si="370"/>
        <v>130.59134496411781</v>
      </c>
      <c r="L1728" s="33">
        <f t="shared" si="367"/>
        <v>72380.80345654086</v>
      </c>
      <c r="M1728" s="15">
        <f t="shared" si="359"/>
        <v>24.786315396962632</v>
      </c>
      <c r="N1728" s="6"/>
      <c r="O1728" s="7">
        <f t="shared" si="360"/>
        <v>27.372610571113661</v>
      </c>
      <c r="P1728" s="7"/>
      <c r="Q1728" s="46">
        <f t="shared" si="361"/>
        <v>3.6708065945364902E-2</v>
      </c>
      <c r="R1728" s="22">
        <f t="shared" si="371"/>
        <v>1.0153830378430897</v>
      </c>
      <c r="S1728" s="22">
        <f t="shared" si="372"/>
        <v>46.781295512448587</v>
      </c>
      <c r="T1728" s="39"/>
      <c r="U1728" s="39"/>
      <c r="Y1728" s="37"/>
      <c r="Z1728" s="37"/>
    </row>
    <row r="1729" spans="1:26">
      <c r="A1729" s="1">
        <v>2014.05</v>
      </c>
      <c r="B1729" s="11">
        <v>1889.77</v>
      </c>
      <c r="C1729" s="4">
        <f>C1727/3+C1730*2/3</f>
        <v>36.99666666666667</v>
      </c>
      <c r="D1729" s="11">
        <f>D1727/3+D1730*2/3</f>
        <v>102.36333333333334</v>
      </c>
      <c r="E1729" s="11">
        <v>237.9</v>
      </c>
      <c r="F1729" s="5">
        <f t="shared" si="368"/>
        <v>2014.3749999998697</v>
      </c>
      <c r="G1729" s="22">
        <v>2.56</v>
      </c>
      <c r="H1729" s="4">
        <f t="shared" si="365"/>
        <v>2420.398986969315</v>
      </c>
      <c r="I1729" s="4">
        <f t="shared" si="366"/>
        <v>47.384969875297749</v>
      </c>
      <c r="J1729" s="33">
        <f t="shared" si="369"/>
        <v>1343704.9517056164</v>
      </c>
      <c r="K1729" s="4">
        <f t="shared" si="370"/>
        <v>131.10595908645092</v>
      </c>
      <c r="L1729" s="33">
        <f t="shared" si="367"/>
        <v>72784.581125265307</v>
      </c>
      <c r="M1729" s="15">
        <f t="shared" ref="M1729:M1792" si="383">H1729/AVERAGE(K1609:K1728)</f>
        <v>24.943274109902582</v>
      </c>
      <c r="N1729" s="6"/>
      <c r="O1729" s="7">
        <f t="shared" ref="O1729:O1792" si="384">J1729/AVERAGE(L1609:L1728)</f>
        <v>27.538632386895745</v>
      </c>
      <c r="P1729" s="7"/>
      <c r="Q1729" s="46">
        <f t="shared" ref="Q1729:Q1792" si="385">1/M1729-(G1729/100-(((E1729/E1609)^(1/10))-1))</f>
        <v>3.7713962344599714E-2</v>
      </c>
      <c r="R1729" s="22">
        <f t="shared" si="371"/>
        <v>0.99864009586182401</v>
      </c>
      <c r="S1729" s="22">
        <f t="shared" si="372"/>
        <v>47.335609137407339</v>
      </c>
      <c r="T1729" s="39"/>
      <c r="U1729" s="39"/>
      <c r="Y1729" s="37"/>
      <c r="Z1729" s="37"/>
    </row>
    <row r="1730" spans="1:26">
      <c r="A1730" s="1">
        <v>2014.06</v>
      </c>
      <c r="B1730" s="11">
        <v>1947.09</v>
      </c>
      <c r="C1730" s="4">
        <v>37.380000000000003</v>
      </c>
      <c r="D1730" s="11">
        <v>103.12</v>
      </c>
      <c r="E1730" s="11">
        <v>238.34299999999999</v>
      </c>
      <c r="F1730" s="5">
        <f t="shared" si="368"/>
        <v>2014.458333333203</v>
      </c>
      <c r="G1730" s="22">
        <v>2.6</v>
      </c>
      <c r="H1730" s="4">
        <f t="shared" si="365"/>
        <v>2489.1787172268541</v>
      </c>
      <c r="I1730" s="4">
        <f t="shared" si="366"/>
        <v>47.78695409556817</v>
      </c>
      <c r="J1730" s="33">
        <f t="shared" si="369"/>
        <v>1384099.3778122878</v>
      </c>
      <c r="K1730" s="4">
        <f t="shared" si="370"/>
        <v>131.82960691104839</v>
      </c>
      <c r="L1730" s="33">
        <f t="shared" si="367"/>
        <v>73303.405512843849</v>
      </c>
      <c r="M1730" s="15">
        <f t="shared" si="383"/>
        <v>25.558007623511294</v>
      </c>
      <c r="N1730" s="6"/>
      <c r="O1730" s="7">
        <f t="shared" si="384"/>
        <v>28.20860107272215</v>
      </c>
      <c r="P1730" s="7"/>
      <c r="Q1730" s="46">
        <f t="shared" si="385"/>
        <v>3.6215896801316864E-2</v>
      </c>
      <c r="R1730" s="22">
        <f t="shared" si="371"/>
        <v>1.0074215711496362</v>
      </c>
      <c r="S1730" s="22">
        <f t="shared" si="372"/>
        <v>47.183375811246862</v>
      </c>
      <c r="T1730" s="39"/>
      <c r="U1730" s="39"/>
      <c r="Y1730" s="37"/>
      <c r="Z1730" s="37"/>
    </row>
    <row r="1731" spans="1:26">
      <c r="A1731" s="1">
        <v>2014.07</v>
      </c>
      <c r="B1731" s="11">
        <v>1973.1</v>
      </c>
      <c r="C1731" s="4">
        <f>C1730*2/3+C1733/3</f>
        <v>37.75</v>
      </c>
      <c r="D1731" s="11">
        <f>D1730*2/3+D1733/3</f>
        <v>104.06666666666666</v>
      </c>
      <c r="E1731" s="11">
        <v>238.25</v>
      </c>
      <c r="F1731" s="5">
        <f t="shared" si="368"/>
        <v>2014.5416666665362</v>
      </c>
      <c r="G1731" s="22">
        <v>2.54</v>
      </c>
      <c r="H1731" s="4">
        <f t="shared" si="365"/>
        <v>2523.4147743966423</v>
      </c>
      <c r="I1731" s="4">
        <f t="shared" si="366"/>
        <v>48.278803777544603</v>
      </c>
      <c r="J1731" s="33">
        <f t="shared" si="369"/>
        <v>1405373.3266252575</v>
      </c>
      <c r="K1731" s="4">
        <f t="shared" si="370"/>
        <v>133.09176635187131</v>
      </c>
      <c r="L1731" s="33">
        <f t="shared" si="367"/>
        <v>74123.216017502986</v>
      </c>
      <c r="M1731" s="15">
        <f t="shared" si="383"/>
        <v>25.81754597615873</v>
      </c>
      <c r="N1731" s="6"/>
      <c r="O1731" s="7">
        <f t="shared" si="384"/>
        <v>28.485636237139364</v>
      </c>
      <c r="P1731" s="7"/>
      <c r="Q1731" s="46">
        <f t="shared" si="385"/>
        <v>3.6544567621686577E-2</v>
      </c>
      <c r="R1731" s="22">
        <f t="shared" si="371"/>
        <v>1.0126870256928058</v>
      </c>
      <c r="S1731" s="22">
        <f t="shared" si="372"/>
        <v>47.55210513631738</v>
      </c>
      <c r="T1731" s="39"/>
      <c r="U1731" s="39"/>
      <c r="Y1731" s="37"/>
      <c r="Z1731" s="37"/>
    </row>
    <row r="1732" spans="1:26">
      <c r="A1732" s="1">
        <v>2014.08</v>
      </c>
      <c r="B1732" s="11">
        <v>1961.53</v>
      </c>
      <c r="C1732" s="4">
        <f>C1730/3+C1733*2/3</f>
        <v>38.120000000000005</v>
      </c>
      <c r="D1732" s="11">
        <f>D1730/3+D1733*2/3</f>
        <v>105.01333333333334</v>
      </c>
      <c r="E1732" s="11">
        <v>237.852</v>
      </c>
      <c r="F1732" s="5">
        <f t="shared" si="368"/>
        <v>2014.6249999998695</v>
      </c>
      <c r="G1732" s="22">
        <v>2.42</v>
      </c>
      <c r="H1732" s="4">
        <f t="shared" si="365"/>
        <v>2512.815494509191</v>
      </c>
      <c r="I1732" s="4">
        <f t="shared" si="366"/>
        <v>48.833577182449602</v>
      </c>
      <c r="J1732" s="33">
        <f t="shared" si="369"/>
        <v>1401736.656152487</v>
      </c>
      <c r="K1732" s="4">
        <f t="shared" si="370"/>
        <v>134.52719618362121</v>
      </c>
      <c r="L1732" s="33">
        <f t="shared" si="367"/>
        <v>75043.990516634047</v>
      </c>
      <c r="M1732" s="15">
        <f t="shared" si="383"/>
        <v>25.617606421799394</v>
      </c>
      <c r="N1732" s="6"/>
      <c r="O1732" s="7">
        <f t="shared" si="384"/>
        <v>28.256055533515116</v>
      </c>
      <c r="P1732" s="7"/>
      <c r="Q1732" s="46">
        <f t="shared" si="385"/>
        <v>3.78218159142647E-2</v>
      </c>
      <c r="R1732" s="22">
        <f t="shared" si="371"/>
        <v>0.99237806645546012</v>
      </c>
      <c r="S1732" s="22">
        <f t="shared" si="372"/>
        <v>48.235978801818128</v>
      </c>
      <c r="T1732" s="39"/>
      <c r="U1732" s="39"/>
      <c r="Y1732" s="37"/>
      <c r="Z1732" s="37"/>
    </row>
    <row r="1733" spans="1:26">
      <c r="A1733" s="1">
        <v>2014.09</v>
      </c>
      <c r="B1733" s="11">
        <v>1993.23</v>
      </c>
      <c r="C1733" s="4">
        <v>38.49</v>
      </c>
      <c r="D1733" s="11">
        <v>105.96</v>
      </c>
      <c r="E1733" s="11">
        <v>238.03100000000001</v>
      </c>
      <c r="F1733" s="5">
        <f t="shared" si="368"/>
        <v>2014.7083333332027</v>
      </c>
      <c r="G1733" s="22">
        <v>2.5299999999999998</v>
      </c>
      <c r="H1733" s="4">
        <f t="shared" si="365"/>
        <v>2551.5045561292441</v>
      </c>
      <c r="I1733" s="4">
        <f t="shared" si="366"/>
        <v>49.27048577706266</v>
      </c>
      <c r="J1733" s="33">
        <f t="shared" si="369"/>
        <v>1425609.1727887976</v>
      </c>
      <c r="K1733" s="4">
        <f t="shared" si="370"/>
        <v>135.6378454907134</v>
      </c>
      <c r="L1733" s="33">
        <f t="shared" si="367"/>
        <v>75785.307239355709</v>
      </c>
      <c r="M1733" s="15">
        <f t="shared" si="383"/>
        <v>25.918436892606188</v>
      </c>
      <c r="N1733" s="6"/>
      <c r="O1733" s="7">
        <f t="shared" si="384"/>
        <v>28.57815587885413</v>
      </c>
      <c r="P1733" s="7"/>
      <c r="Q1733" s="46">
        <f t="shared" si="385"/>
        <v>3.6129997383744922E-2</v>
      </c>
      <c r="R1733" s="22">
        <f t="shared" si="371"/>
        <v>1.0224851615240083</v>
      </c>
      <c r="S1733" s="22">
        <f t="shared" si="372"/>
        <v>47.832330256389731</v>
      </c>
      <c r="T1733" s="39"/>
      <c r="U1733" s="39"/>
      <c r="Y1733" s="37"/>
      <c r="Z1733" s="37"/>
    </row>
    <row r="1734" spans="1:26">
      <c r="A1734" s="1">
        <v>2014.1</v>
      </c>
      <c r="B1734" s="11">
        <v>1937.27</v>
      </c>
      <c r="C1734" s="4">
        <f>C1733*2/3+C1736/3</f>
        <v>38.806666666666665</v>
      </c>
      <c r="D1734" s="11">
        <f>D1733*2/3+D1736/3</f>
        <v>104.74333333333334</v>
      </c>
      <c r="E1734" s="11">
        <v>237.43299999999999</v>
      </c>
      <c r="F1734" s="5">
        <f t="shared" si="368"/>
        <v>2014.791666666536</v>
      </c>
      <c r="G1734" s="22">
        <v>2.2999999999999998</v>
      </c>
      <c r="H1734" s="4">
        <f t="shared" si="365"/>
        <v>2486.1167950537629</v>
      </c>
      <c r="I1734" s="4">
        <f t="shared" si="366"/>
        <v>49.800959990116517</v>
      </c>
      <c r="J1734" s="33">
        <f t="shared" si="369"/>
        <v>1391393.6744652772</v>
      </c>
      <c r="K1734" s="4">
        <f t="shared" si="370"/>
        <v>134.41810391422706</v>
      </c>
      <c r="L1734" s="33">
        <f t="shared" si="367"/>
        <v>75229.168594159841</v>
      </c>
      <c r="M1734" s="15">
        <f t="shared" si="383"/>
        <v>25.162748283083246</v>
      </c>
      <c r="N1734" s="6"/>
      <c r="O1734" s="7">
        <f t="shared" si="384"/>
        <v>27.736945618288235</v>
      </c>
      <c r="P1734" s="7"/>
      <c r="Q1734" s="46">
        <f t="shared" si="385"/>
        <v>3.8794517149685938E-2</v>
      </c>
      <c r="R1734" s="22">
        <f t="shared" si="371"/>
        <v>0.99926264515940255</v>
      </c>
      <c r="S1734" s="22">
        <f t="shared" si="372"/>
        <v>49.031027490766135</v>
      </c>
      <c r="T1734" s="39"/>
      <c r="U1734" s="39"/>
      <c r="Y1734" s="37"/>
      <c r="Z1734" s="37"/>
    </row>
    <row r="1735" spans="1:26">
      <c r="A1735" s="1">
        <v>2014.11</v>
      </c>
      <c r="B1735" s="11">
        <v>2044.57</v>
      </c>
      <c r="C1735" s="4">
        <f>C1733/3+C1736*2/3</f>
        <v>39.123333333333335</v>
      </c>
      <c r="D1735" s="11">
        <f>D1733/3+D1736*2/3</f>
        <v>103.52666666666667</v>
      </c>
      <c r="E1735" s="11">
        <v>236.15100000000001</v>
      </c>
      <c r="F1735" s="5">
        <f t="shared" si="368"/>
        <v>2014.8749999998693</v>
      </c>
      <c r="G1735" s="22">
        <v>2.33</v>
      </c>
      <c r="H1735" s="4">
        <f t="shared" si="365"/>
        <v>2638.0598811777213</v>
      </c>
      <c r="I1735" s="4">
        <f t="shared" si="366"/>
        <v>50.479903395144078</v>
      </c>
      <c r="J1735" s="33">
        <f t="shared" si="369"/>
        <v>1478785.2915981368</v>
      </c>
      <c r="K1735" s="4">
        <f t="shared" si="370"/>
        <v>133.57798753057719</v>
      </c>
      <c r="L1735" s="33">
        <f t="shared" si="367"/>
        <v>74878.195393089874</v>
      </c>
      <c r="M1735" s="15">
        <f t="shared" si="383"/>
        <v>26.606817147143417</v>
      </c>
      <c r="N1735" s="6"/>
      <c r="O1735" s="7">
        <f t="shared" si="384"/>
        <v>29.318654523381454</v>
      </c>
      <c r="P1735" s="7"/>
      <c r="Q1735" s="46">
        <f t="shared" si="385"/>
        <v>3.5730893913858898E-2</v>
      </c>
      <c r="R1735" s="22">
        <f t="shared" si="371"/>
        <v>1.0126191447923387</v>
      </c>
      <c r="S1735" s="22">
        <f t="shared" si="372"/>
        <v>49.260854165077269</v>
      </c>
      <c r="T1735" s="39"/>
      <c r="U1735" s="39"/>
      <c r="Y1735" s="37"/>
      <c r="Z1735" s="37"/>
    </row>
    <row r="1736" spans="1:26">
      <c r="A1736" s="1">
        <v>2014.12</v>
      </c>
      <c r="B1736" s="11">
        <v>2054.27</v>
      </c>
      <c r="C1736" s="4">
        <v>39.44</v>
      </c>
      <c r="D1736" s="11">
        <v>102.31</v>
      </c>
      <c r="E1736" s="11">
        <v>234.81200000000001</v>
      </c>
      <c r="F1736" s="5">
        <f t="shared" si="368"/>
        <v>2014.9583333332025</v>
      </c>
      <c r="G1736" s="22">
        <v>2.21</v>
      </c>
      <c r="H1736" s="4">
        <f t="shared" si="365"/>
        <v>2665.6902926596599</v>
      </c>
      <c r="I1736" s="4">
        <f t="shared" si="366"/>
        <v>51.17867911350357</v>
      </c>
      <c r="J1736" s="33">
        <f t="shared" si="369"/>
        <v>1496664.4545882798</v>
      </c>
      <c r="K1736" s="4">
        <f t="shared" si="370"/>
        <v>132.76091937379692</v>
      </c>
      <c r="L1736" s="33">
        <f t="shared" si="367"/>
        <v>74539.247688437696</v>
      </c>
      <c r="M1736" s="15">
        <f t="shared" si="383"/>
        <v>26.794085482572552</v>
      </c>
      <c r="N1736" s="6"/>
      <c r="O1736" s="7">
        <f t="shared" si="384"/>
        <v>29.515332882231377</v>
      </c>
      <c r="P1736" s="7"/>
      <c r="Q1736" s="46">
        <f t="shared" si="385"/>
        <v>3.6462452421064537E-2</v>
      </c>
      <c r="R1736" s="22">
        <f t="shared" si="371"/>
        <v>1.0316759538025049</v>
      </c>
      <c r="S1736" s="22">
        <f t="shared" si="372"/>
        <v>50.166935603599093</v>
      </c>
      <c r="T1736" s="39"/>
      <c r="U1736" s="39"/>
      <c r="Y1736" s="37"/>
      <c r="Z1736" s="37"/>
    </row>
    <row r="1737" spans="1:26">
      <c r="A1737" s="1">
        <v>2015.01</v>
      </c>
      <c r="B1737" s="11">
        <v>2028.18</v>
      </c>
      <c r="C1737" s="4">
        <f>C1736*2/3+C1739/3</f>
        <v>39.896666666666668</v>
      </c>
      <c r="D1737" s="11">
        <f>D1736*2/3+D1739/3</f>
        <v>101.28999999999999</v>
      </c>
      <c r="E1737" s="11">
        <v>233.70699999999999</v>
      </c>
      <c r="F1737" s="5">
        <f t="shared" si="368"/>
        <v>2015.0416666665358</v>
      </c>
      <c r="G1737" s="22">
        <v>1.88</v>
      </c>
      <c r="H1737" s="4">
        <f t="shared" si="365"/>
        <v>2644.2787165125569</v>
      </c>
      <c r="I1737" s="4">
        <f t="shared" si="366"/>
        <v>52.016047158764337</v>
      </c>
      <c r="J1737" s="33">
        <f t="shared" si="369"/>
        <v>1487076.5449941938</v>
      </c>
      <c r="K1737" s="4">
        <f t="shared" si="370"/>
        <v>132.05878728493371</v>
      </c>
      <c r="L1737" s="33">
        <f t="shared" si="367"/>
        <v>74266.575571429494</v>
      </c>
      <c r="M1737" s="15">
        <f t="shared" si="383"/>
        <v>26.492295420383119</v>
      </c>
      <c r="N1737" s="6"/>
      <c r="O1737" s="7">
        <f t="shared" si="384"/>
        <v>29.17467116535153</v>
      </c>
      <c r="P1737" s="7"/>
      <c r="Q1737" s="46">
        <f t="shared" si="385"/>
        <v>3.9491690665337344E-2</v>
      </c>
      <c r="R1737" s="22">
        <f t="shared" si="371"/>
        <v>0.99256957350474684</v>
      </c>
      <c r="S1737" s="22">
        <f t="shared" si="372"/>
        <v>52.000730981532968</v>
      </c>
      <c r="T1737" s="39"/>
      <c r="U1737" s="39"/>
      <c r="Y1737" s="37"/>
      <c r="Z1737" s="37"/>
    </row>
    <row r="1738" spans="1:26">
      <c r="A1738" s="1">
        <v>2015.02</v>
      </c>
      <c r="B1738" s="11">
        <v>2082.1999999999998</v>
      </c>
      <c r="C1738" s="4">
        <f>C1736/3+C1739*2/3</f>
        <v>40.353333333333332</v>
      </c>
      <c r="D1738" s="11">
        <f>D1736/3+D1739*2/3</f>
        <v>100.27000000000001</v>
      </c>
      <c r="E1738" s="11">
        <v>234.72200000000001</v>
      </c>
      <c r="F1738" s="5">
        <f t="shared" si="368"/>
        <v>2015.124999999869</v>
      </c>
      <c r="G1738" s="22">
        <v>1.98</v>
      </c>
      <c r="H1738" s="4">
        <f t="shared" ref="H1738:H1801" si="386">B1738*$E$1839/E1738</f>
        <v>2702.9692146454104</v>
      </c>
      <c r="I1738" s="4">
        <f t="shared" ref="I1738:I1801" si="387">C1738*$E$1839/E1738</f>
        <v>52.383929357566259</v>
      </c>
      <c r="J1738" s="33">
        <f t="shared" si="369"/>
        <v>1522537.5721010172</v>
      </c>
      <c r="K1738" s="4">
        <f t="shared" si="370"/>
        <v>130.16363613125316</v>
      </c>
      <c r="L1738" s="33">
        <f t="shared" ref="L1738:L1796" si="388">K1738*(J1738/H1738)</f>
        <v>73319.009871563263</v>
      </c>
      <c r="M1738" s="15">
        <f t="shared" si="383"/>
        <v>26.995513699383242</v>
      </c>
      <c r="N1738" s="6"/>
      <c r="O1738" s="7">
        <f t="shared" si="384"/>
        <v>29.719916695619272</v>
      </c>
      <c r="P1738" s="7"/>
      <c r="Q1738" s="46">
        <f t="shared" si="385"/>
        <v>3.7643355355397097E-2</v>
      </c>
      <c r="R1738" s="22">
        <f t="shared" si="371"/>
        <v>0.99626735737370631</v>
      </c>
      <c r="S1738" s="22">
        <f t="shared" si="372"/>
        <v>51.391149302171641</v>
      </c>
      <c r="T1738" s="39"/>
      <c r="U1738" s="39"/>
      <c r="Y1738" s="37"/>
      <c r="Z1738" s="37"/>
    </row>
    <row r="1739" spans="1:26">
      <c r="A1739" s="1">
        <v>2015.03</v>
      </c>
      <c r="B1739" s="11">
        <v>2079.9899999999998</v>
      </c>
      <c r="C1739" s="4">
        <v>40.81</v>
      </c>
      <c r="D1739" s="11">
        <v>99.25</v>
      </c>
      <c r="E1739" s="11">
        <v>236.119</v>
      </c>
      <c r="F1739" s="5">
        <f t="shared" ref="F1739:F1797" si="389">F1738+1/12</f>
        <v>2015.2083333332023</v>
      </c>
      <c r="G1739" s="22">
        <v>2.04</v>
      </c>
      <c r="H1739" s="4">
        <f t="shared" si="386"/>
        <v>2684.1251784058036</v>
      </c>
      <c r="I1739" s="4">
        <f t="shared" si="387"/>
        <v>52.66330536720892</v>
      </c>
      <c r="J1739" s="33">
        <f t="shared" ref="J1739:J1799" si="390">J1738*((H1739+(I1739/12))/H1738)</f>
        <v>1514395.070400344</v>
      </c>
      <c r="K1739" s="4">
        <f t="shared" ref="K1739:K1802" si="391">D1739*$E$1839/E1739</f>
        <v>128.07726188913219</v>
      </c>
      <c r="L1739" s="33">
        <f t="shared" si="388"/>
        <v>72261.746805145303</v>
      </c>
      <c r="M1739" s="15">
        <f t="shared" si="383"/>
        <v>26.72860545292847</v>
      </c>
      <c r="N1739" s="6"/>
      <c r="O1739" s="7">
        <f t="shared" si="384"/>
        <v>29.418369171807658</v>
      </c>
      <c r="P1739" s="7"/>
      <c r="Q1739" s="46">
        <f t="shared" si="385"/>
        <v>3.7223880316747796E-2</v>
      </c>
      <c r="R1739" s="22">
        <f t="shared" ref="R1739:R1802" si="392">((G1739/G1740+G1739/1200+((1+G1740/1200)^(-119))*(1-G1739/G1740)))</f>
        <v>1.0107144985822074</v>
      </c>
      <c r="S1739" s="22">
        <f t="shared" ref="S1739:S1802" si="393">S1738*R1738*E1738/E1739</f>
        <v>50.896403284317735</v>
      </c>
      <c r="T1739" s="39"/>
      <c r="U1739" s="39"/>
      <c r="Y1739" s="37"/>
      <c r="Z1739" s="37"/>
    </row>
    <row r="1740" spans="1:26">
      <c r="A1740" s="1">
        <v>2015.04</v>
      </c>
      <c r="B1740" s="11">
        <v>2094.86</v>
      </c>
      <c r="C1740" s="4">
        <f>C1739*2/3+C1742/3</f>
        <v>41.120000000000005</v>
      </c>
      <c r="D1740" s="11">
        <f>D1739*2/3+D1742/3</f>
        <v>97.803333333333342</v>
      </c>
      <c r="E1740" s="11">
        <v>236.59899999999999</v>
      </c>
      <c r="F1740" s="5">
        <f t="shared" si="389"/>
        <v>2015.2916666665355</v>
      </c>
      <c r="G1740" s="22">
        <v>1.94</v>
      </c>
      <c r="H1740" s="4">
        <f t="shared" si="386"/>
        <v>2697.8298386721845</v>
      </c>
      <c r="I1740" s="4">
        <f t="shared" si="387"/>
        <v>52.955692965735288</v>
      </c>
      <c r="J1740" s="33">
        <f t="shared" si="390"/>
        <v>1524617.1184880168</v>
      </c>
      <c r="K1740" s="4">
        <f t="shared" si="391"/>
        <v>125.95436019030797</v>
      </c>
      <c r="L1740" s="33">
        <f t="shared" si="388"/>
        <v>71180.239369308532</v>
      </c>
      <c r="M1740" s="15">
        <f t="shared" si="383"/>
        <v>26.791371680192324</v>
      </c>
      <c r="N1740" s="6"/>
      <c r="O1740" s="7">
        <f t="shared" si="384"/>
        <v>29.480373846198756</v>
      </c>
      <c r="P1740" s="7"/>
      <c r="Q1740" s="46">
        <f t="shared" si="385"/>
        <v>3.765970126494355E-2</v>
      </c>
      <c r="R1740" s="22">
        <f t="shared" si="392"/>
        <v>0.97847099852944608</v>
      </c>
      <c r="S1740" s="22">
        <f t="shared" si="393"/>
        <v>51.337370357985399</v>
      </c>
      <c r="T1740" s="39"/>
      <c r="U1740" s="39"/>
      <c r="Y1740" s="37"/>
      <c r="Z1740" s="37"/>
    </row>
    <row r="1741" spans="1:26">
      <c r="A1741" s="1">
        <v>2015.05</v>
      </c>
      <c r="B1741" s="11">
        <v>2111.94</v>
      </c>
      <c r="C1741" s="4">
        <f>C1739/3+C1742*2/3</f>
        <v>41.43</v>
      </c>
      <c r="D1741" s="11">
        <f>D1739/3+D1742*2/3</f>
        <v>96.356666666666669</v>
      </c>
      <c r="E1741" s="11">
        <v>237.80500000000001</v>
      </c>
      <c r="F1741" s="5">
        <f t="shared" si="389"/>
        <v>2015.3749999998688</v>
      </c>
      <c r="G1741" s="22">
        <v>2.2000000000000002</v>
      </c>
      <c r="H1741" s="4">
        <f t="shared" si="386"/>
        <v>2706.0327495216675</v>
      </c>
      <c r="I1741" s="4">
        <f t="shared" si="387"/>
        <v>53.084338008031793</v>
      </c>
      <c r="J1741" s="33">
        <f t="shared" si="390"/>
        <v>1531752.7572512515</v>
      </c>
      <c r="K1741" s="4">
        <f t="shared" si="391"/>
        <v>123.46198075453979</v>
      </c>
      <c r="L1741" s="33">
        <f t="shared" si="388"/>
        <v>69885.787402201953</v>
      </c>
      <c r="M1741" s="15">
        <f t="shared" si="383"/>
        <v>26.806111379650826</v>
      </c>
      <c r="N1741" s="6"/>
      <c r="O1741" s="7">
        <f t="shared" si="384"/>
        <v>29.48989618635326</v>
      </c>
      <c r="P1741" s="7"/>
      <c r="Q1741" s="46">
        <f t="shared" si="385"/>
        <v>3.566268687821994E-2</v>
      </c>
      <c r="R1741" s="22">
        <f t="shared" si="392"/>
        <v>0.98769891518516217</v>
      </c>
      <c r="S1741" s="22">
        <f t="shared" si="393"/>
        <v>49.977381725373014</v>
      </c>
      <c r="T1741" s="39"/>
      <c r="U1741" s="39"/>
      <c r="Y1741" s="37"/>
      <c r="Z1741" s="37"/>
    </row>
    <row r="1742" spans="1:26">
      <c r="A1742" s="1">
        <v>2015.06</v>
      </c>
      <c r="B1742" s="11">
        <v>2099.29</v>
      </c>
      <c r="C1742" s="4">
        <v>41.74</v>
      </c>
      <c r="D1742" s="11">
        <v>94.91</v>
      </c>
      <c r="E1742" s="11">
        <v>238.63800000000001</v>
      </c>
      <c r="F1742" s="5">
        <f t="shared" si="389"/>
        <v>2015.4583333332021</v>
      </c>
      <c r="G1742" s="22">
        <v>2.36</v>
      </c>
      <c r="H1742" s="4">
        <f t="shared" si="386"/>
        <v>2680.4350648262225</v>
      </c>
      <c r="I1742" s="4">
        <f t="shared" si="387"/>
        <v>53.294856644792539</v>
      </c>
      <c r="J1742" s="33">
        <f t="shared" si="390"/>
        <v>1519777.1278052258</v>
      </c>
      <c r="K1742" s="4">
        <f t="shared" si="391"/>
        <v>121.18387264392094</v>
      </c>
      <c r="L1742" s="33">
        <f t="shared" si="388"/>
        <v>68709.919639494299</v>
      </c>
      <c r="M1742" s="15">
        <f t="shared" si="383"/>
        <v>26.495895292784841</v>
      </c>
      <c r="N1742" s="6"/>
      <c r="O1742" s="7">
        <f t="shared" si="384"/>
        <v>29.142936079173246</v>
      </c>
      <c r="P1742" s="7"/>
      <c r="Q1742" s="46">
        <f t="shared" si="385"/>
        <v>3.4803820835284605E-2</v>
      </c>
      <c r="R1742" s="22">
        <f t="shared" si="392"/>
        <v>1.0055070611790184</v>
      </c>
      <c r="S1742" s="22">
        <f t="shared" si="393"/>
        <v>49.19029849313543</v>
      </c>
      <c r="T1742" s="39"/>
      <c r="U1742" s="39"/>
      <c r="Y1742" s="37"/>
      <c r="Z1742" s="37"/>
    </row>
    <row r="1743" spans="1:26">
      <c r="A1743" s="1">
        <v>2015.07</v>
      </c>
      <c r="B1743" s="11">
        <v>2094.14</v>
      </c>
      <c r="C1743" s="4">
        <f>C1742*2/3+C1745/3</f>
        <v>41.99666666666667</v>
      </c>
      <c r="D1743" s="11">
        <f>D1742*2/3+D1745/3</f>
        <v>93.493333333333339</v>
      </c>
      <c r="E1743" s="11">
        <v>238.654</v>
      </c>
      <c r="F1743" s="5">
        <f t="shared" si="389"/>
        <v>2015.5416666665353</v>
      </c>
      <c r="G1743" s="22">
        <v>2.3199999999999998</v>
      </c>
      <c r="H1743" s="4">
        <f t="shared" si="386"/>
        <v>2673.6801310684091</v>
      </c>
      <c r="I1743" s="4">
        <f t="shared" si="387"/>
        <v>53.618981174978579</v>
      </c>
      <c r="J1743" s="33">
        <f t="shared" si="390"/>
        <v>1518480.6024376072</v>
      </c>
      <c r="K1743" s="4">
        <f t="shared" si="391"/>
        <v>119.36702785902048</v>
      </c>
      <c r="L1743" s="33">
        <f t="shared" si="388"/>
        <v>67792.894994556249</v>
      </c>
      <c r="M1743" s="15">
        <f t="shared" si="383"/>
        <v>26.381136336399695</v>
      </c>
      <c r="N1743" s="6"/>
      <c r="O1743" s="7">
        <f t="shared" si="384"/>
        <v>29.011703864238914</v>
      </c>
      <c r="P1743" s="7"/>
      <c r="Q1743" s="46">
        <f t="shared" si="385"/>
        <v>3.4903750808582511E-2</v>
      </c>
      <c r="R1743" s="22">
        <f t="shared" si="392"/>
        <v>1.0153058960838337</v>
      </c>
      <c r="S1743" s="22">
        <f t="shared" si="393"/>
        <v>49.45787646622945</v>
      </c>
      <c r="T1743" s="39"/>
      <c r="U1743" s="39"/>
      <c r="Y1743" s="37"/>
      <c r="Z1743" s="37"/>
    </row>
    <row r="1744" spans="1:26">
      <c r="A1744" s="1">
        <v>2015.08</v>
      </c>
      <c r="B1744" s="11">
        <v>2039.87</v>
      </c>
      <c r="C1744" s="4">
        <f>C1742/3+C1745*2/3</f>
        <v>42.25333333333333</v>
      </c>
      <c r="D1744" s="11">
        <f>D1742/3+D1745*2/3</f>
        <v>92.076666666666668</v>
      </c>
      <c r="E1744" s="11">
        <v>238.316</v>
      </c>
      <c r="F1744" s="5">
        <f t="shared" si="389"/>
        <v>2015.6249999998686</v>
      </c>
      <c r="G1744" s="22">
        <v>2.17</v>
      </c>
      <c r="H1744" s="4">
        <f t="shared" si="386"/>
        <v>2608.0850173718932</v>
      </c>
      <c r="I1744" s="4">
        <f t="shared" si="387"/>
        <v>54.023190497770464</v>
      </c>
      <c r="J1744" s="33">
        <f t="shared" si="390"/>
        <v>1483783.5534349442</v>
      </c>
      <c r="K1744" s="4">
        <f t="shared" si="391"/>
        <v>117.72503874407651</v>
      </c>
      <c r="L1744" s="33">
        <f t="shared" si="388"/>
        <v>66975.760050940284</v>
      </c>
      <c r="M1744" s="15">
        <f t="shared" si="383"/>
        <v>25.693658417057705</v>
      </c>
      <c r="N1744" s="6"/>
      <c r="O1744" s="7">
        <f t="shared" si="384"/>
        <v>28.252525181771919</v>
      </c>
      <c r="P1744" s="7"/>
      <c r="Q1744" s="46">
        <f t="shared" si="385"/>
        <v>3.6752837833655225E-2</v>
      </c>
      <c r="R1744" s="22">
        <f t="shared" si="392"/>
        <v>1.0018083333333334</v>
      </c>
      <c r="S1744" s="22">
        <f t="shared" si="393"/>
        <v>50.286092584231355</v>
      </c>
      <c r="T1744" s="39"/>
      <c r="U1744" s="39"/>
      <c r="Y1744" s="37"/>
      <c r="Z1744" s="37"/>
    </row>
    <row r="1745" spans="1:26">
      <c r="A1745" s="1">
        <v>2015.09</v>
      </c>
      <c r="B1745" s="11">
        <v>1944.41</v>
      </c>
      <c r="C1745" s="4">
        <v>42.51</v>
      </c>
      <c r="D1745" s="11">
        <v>90.66</v>
      </c>
      <c r="E1745" s="11">
        <v>237.94499999999999</v>
      </c>
      <c r="F1745" s="5">
        <f t="shared" si="389"/>
        <v>2015.7083333332018</v>
      </c>
      <c r="G1745" s="22">
        <v>2.17</v>
      </c>
      <c r="H1745" s="4">
        <f t="shared" si="386"/>
        <v>2489.9103868541051</v>
      </c>
      <c r="I1745" s="4">
        <f t="shared" si="387"/>
        <v>54.436096576940052</v>
      </c>
      <c r="J1745" s="33">
        <f t="shared" si="390"/>
        <v>1419132.8141615177</v>
      </c>
      <c r="K1745" s="4">
        <f t="shared" si="391"/>
        <v>116.09448401941627</v>
      </c>
      <c r="L1745" s="33">
        <f t="shared" si="388"/>
        <v>66168.442320232469</v>
      </c>
      <c r="M1745" s="15">
        <f t="shared" si="383"/>
        <v>24.496752170486431</v>
      </c>
      <c r="N1745" s="6"/>
      <c r="O1745" s="7">
        <f t="shared" si="384"/>
        <v>26.936105268538252</v>
      </c>
      <c r="P1745" s="7"/>
      <c r="Q1745" s="46">
        <f t="shared" si="385"/>
        <v>3.7258269041931802E-2</v>
      </c>
      <c r="R1745" s="22">
        <f t="shared" si="392"/>
        <v>1.0107664318974605</v>
      </c>
      <c r="S1745" s="22">
        <f t="shared" si="393"/>
        <v>50.45557364769126</v>
      </c>
      <c r="T1745" s="39"/>
      <c r="U1745" s="39"/>
      <c r="Y1745" s="37"/>
      <c r="Z1745" s="37"/>
    </row>
    <row r="1746" spans="1:26">
      <c r="A1746" s="1">
        <v>2015.1</v>
      </c>
      <c r="B1746" s="11">
        <v>2024.81</v>
      </c>
      <c r="C1746" s="4">
        <f>C1745*2/3+C1748/3</f>
        <v>42.803333333333335</v>
      </c>
      <c r="D1746" s="11">
        <f>D1745*2/3+D1748/3</f>
        <v>89.283333333333331</v>
      </c>
      <c r="E1746" s="11">
        <v>237.83799999999999</v>
      </c>
      <c r="F1746" s="5">
        <f t="shared" si="389"/>
        <v>2015.7916666665351</v>
      </c>
      <c r="G1746" s="22">
        <v>2.0699999999999998</v>
      </c>
      <c r="H1746" s="4">
        <f t="shared" si="386"/>
        <v>2594.0329425911759</v>
      </c>
      <c r="I1746" s="4">
        <f t="shared" si="387"/>
        <v>54.836383028223707</v>
      </c>
      <c r="J1746" s="33">
        <f t="shared" si="390"/>
        <v>1481082.3307260473</v>
      </c>
      <c r="K1746" s="4">
        <f t="shared" si="391"/>
        <v>114.3830324282355</v>
      </c>
      <c r="L1746" s="33">
        <f t="shared" si="388"/>
        <v>65307.8399594648</v>
      </c>
      <c r="M1746" s="15">
        <f t="shared" si="383"/>
        <v>25.49144104606675</v>
      </c>
      <c r="N1746" s="6"/>
      <c r="O1746" s="7">
        <f t="shared" si="384"/>
        <v>28.028090261451556</v>
      </c>
      <c r="P1746" s="7"/>
      <c r="Q1746" s="46">
        <f t="shared" si="385"/>
        <v>3.6414970181741099E-2</v>
      </c>
      <c r="R1746" s="22">
        <f t="shared" si="392"/>
        <v>0.98485958803942653</v>
      </c>
      <c r="S1746" s="22">
        <f t="shared" si="393"/>
        <v>51.02174379432018</v>
      </c>
      <c r="T1746" s="39"/>
      <c r="U1746" s="39"/>
      <c r="Y1746" s="37"/>
      <c r="Z1746" s="37"/>
    </row>
    <row r="1747" spans="1:26">
      <c r="A1747" s="1">
        <v>2015.11</v>
      </c>
      <c r="B1747" s="11">
        <v>2080.62</v>
      </c>
      <c r="C1747" s="4">
        <f>C1745/3+C1748*2/3</f>
        <v>43.096666666666664</v>
      </c>
      <c r="D1747" s="11">
        <f>D1745/3+D1748*2/3</f>
        <v>87.906666666666666</v>
      </c>
      <c r="E1747" s="11">
        <v>237.33600000000001</v>
      </c>
      <c r="F1747" s="5">
        <f t="shared" si="389"/>
        <v>2015.8749999998684</v>
      </c>
      <c r="G1747" s="22">
        <v>2.2599999999999998</v>
      </c>
      <c r="H1747" s="4">
        <f t="shared" si="386"/>
        <v>2671.1704671857624</v>
      </c>
      <c r="I1747" s="4">
        <f t="shared" si="387"/>
        <v>55.328961191447291</v>
      </c>
      <c r="J1747" s="33">
        <f t="shared" si="390"/>
        <v>1527757.1120256833</v>
      </c>
      <c r="K1747" s="4">
        <f t="shared" si="391"/>
        <v>112.85755778024966</v>
      </c>
      <c r="L1747" s="33">
        <f t="shared" si="388"/>
        <v>64548.084318362336</v>
      </c>
      <c r="M1747" s="15">
        <f t="shared" si="383"/>
        <v>26.225851890971931</v>
      </c>
      <c r="N1747" s="6"/>
      <c r="O1747" s="7">
        <f t="shared" si="384"/>
        <v>28.832783137035239</v>
      </c>
      <c r="P1747" s="7"/>
      <c r="Q1747" s="46">
        <f t="shared" si="385"/>
        <v>3.4022422553502671E-2</v>
      </c>
      <c r="R1747" s="22">
        <f t="shared" si="392"/>
        <v>1.0036603474335184</v>
      </c>
      <c r="S1747" s="22">
        <f t="shared" si="393"/>
        <v>50.355538020405099</v>
      </c>
      <c r="T1747" s="39"/>
      <c r="U1747" s="39"/>
      <c r="Y1747" s="37"/>
      <c r="Z1747" s="37"/>
    </row>
    <row r="1748" spans="1:26">
      <c r="A1748" s="1">
        <v>2015.12</v>
      </c>
      <c r="B1748" s="11">
        <v>2054.08</v>
      </c>
      <c r="C1748" s="4">
        <v>43.39</v>
      </c>
      <c r="D1748" s="11">
        <v>86.53</v>
      </c>
      <c r="E1748" s="11">
        <v>236.52500000000001</v>
      </c>
      <c r="F1748" s="5">
        <f t="shared" si="389"/>
        <v>2015.9583333332016</v>
      </c>
      <c r="G1748" s="22">
        <v>2.2400000000000002</v>
      </c>
      <c r="H1748" s="4">
        <f t="shared" si="386"/>
        <v>2646.1396300602478</v>
      </c>
      <c r="I1748" s="4">
        <f t="shared" si="387"/>
        <v>55.896556389388024</v>
      </c>
      <c r="J1748" s="33">
        <f t="shared" si="390"/>
        <v>1516105.0380164254</v>
      </c>
      <c r="K1748" s="4">
        <f t="shared" si="391"/>
        <v>111.47105379980975</v>
      </c>
      <c r="L1748" s="33">
        <f t="shared" si="388"/>
        <v>63867.312343998914</v>
      </c>
      <c r="M1748" s="15">
        <f t="shared" si="383"/>
        <v>25.96542403712418</v>
      </c>
      <c r="N1748" s="6"/>
      <c r="O1748" s="7">
        <f t="shared" si="384"/>
        <v>28.544376783609167</v>
      </c>
      <c r="P1748" s="7"/>
      <c r="Q1748" s="46">
        <f t="shared" si="385"/>
        <v>3.4669421198152701E-2</v>
      </c>
      <c r="R1748" s="22">
        <f t="shared" si="392"/>
        <v>1.0152908634069941</v>
      </c>
      <c r="S1748" s="22">
        <f t="shared" si="393"/>
        <v>50.713148503829032</v>
      </c>
      <c r="T1748" s="39"/>
      <c r="U1748" s="39"/>
      <c r="Y1748" s="37"/>
      <c r="Z1748" s="37"/>
    </row>
    <row r="1749" spans="1:26">
      <c r="A1749" s="1">
        <v>2016.01</v>
      </c>
      <c r="B1749" s="11">
        <v>1918.6</v>
      </c>
      <c r="C1749" s="4">
        <f>C1748*2/3+C1751/3</f>
        <v>43.553333333333335</v>
      </c>
      <c r="D1749" s="11">
        <f>D1748*2/3+D1751/3</f>
        <v>86.5</v>
      </c>
      <c r="E1749" s="11">
        <v>236.916</v>
      </c>
      <c r="F1749" s="5">
        <f t="shared" si="389"/>
        <v>2016.0416666665349</v>
      </c>
      <c r="G1749" s="22">
        <v>2.09</v>
      </c>
      <c r="H1749" s="4">
        <f t="shared" si="386"/>
        <v>2467.5303483091056</v>
      </c>
      <c r="I1749" s="4">
        <f t="shared" si="387"/>
        <v>56.014370775577291</v>
      </c>
      <c r="J1749" s="33">
        <f t="shared" si="390"/>
        <v>1416445.3464318397</v>
      </c>
      <c r="K1749" s="4">
        <f t="shared" si="391"/>
        <v>111.2485015786186</v>
      </c>
      <c r="L1749" s="33">
        <f t="shared" si="388"/>
        <v>63860.378643987358</v>
      </c>
      <c r="M1749" s="15">
        <f t="shared" si="383"/>
        <v>24.206167203878476</v>
      </c>
      <c r="N1749" s="6"/>
      <c r="O1749" s="7">
        <f t="shared" si="384"/>
        <v>26.61168496082329</v>
      </c>
      <c r="P1749" s="7"/>
      <c r="Q1749" s="46">
        <f t="shared" si="385"/>
        <v>3.8363476058954779E-2</v>
      </c>
      <c r="R1749" s="22">
        <f t="shared" si="392"/>
        <v>1.0299038708817461</v>
      </c>
      <c r="S1749" s="22">
        <f t="shared" si="393"/>
        <v>51.403620891290167</v>
      </c>
      <c r="T1749" s="39"/>
      <c r="U1749" s="39"/>
      <c r="Y1749" s="37"/>
      <c r="Z1749" s="37"/>
    </row>
    <row r="1750" spans="1:26">
      <c r="A1750" s="1">
        <v>2016.02</v>
      </c>
      <c r="B1750" s="11">
        <v>1904.42</v>
      </c>
      <c r="C1750" s="4">
        <f>C1748/3+C1751*2/3</f>
        <v>43.716666666666669</v>
      </c>
      <c r="D1750" s="11">
        <f>D1748/3+D1751*2/3</f>
        <v>86.47</v>
      </c>
      <c r="E1750" s="11">
        <v>237.11099999999999</v>
      </c>
      <c r="F1750" s="5">
        <f t="shared" si="389"/>
        <v>2016.1249999998681</v>
      </c>
      <c r="G1750" s="22">
        <v>1.78</v>
      </c>
      <c r="H1750" s="4">
        <f t="shared" si="386"/>
        <v>2447.2790127830431</v>
      </c>
      <c r="I1750" s="4">
        <f t="shared" si="387"/>
        <v>56.178196428395715</v>
      </c>
      <c r="J1750" s="33">
        <f t="shared" si="390"/>
        <v>1407507.7469794673</v>
      </c>
      <c r="K1750" s="4">
        <f t="shared" si="391"/>
        <v>111.11845928700062</v>
      </c>
      <c r="L1750" s="33">
        <f t="shared" si="388"/>
        <v>63907.748753591404</v>
      </c>
      <c r="M1750" s="15">
        <f t="shared" si="383"/>
        <v>24.002606777289753</v>
      </c>
      <c r="N1750" s="6"/>
      <c r="O1750" s="7">
        <f t="shared" si="384"/>
        <v>26.389562040454287</v>
      </c>
      <c r="P1750" s="7"/>
      <c r="Q1750" s="46">
        <f t="shared" si="385"/>
        <v>4.169246065319604E-2</v>
      </c>
      <c r="R1750" s="22">
        <f t="shared" si="392"/>
        <v>0.99154338121189667</v>
      </c>
      <c r="S1750" s="22">
        <f t="shared" si="393"/>
        <v>52.89724964840763</v>
      </c>
      <c r="T1750" s="39"/>
      <c r="U1750" s="39"/>
      <c r="Y1750" s="37"/>
      <c r="Z1750" s="37"/>
    </row>
    <row r="1751" spans="1:26">
      <c r="A1751" s="1">
        <v>2016.03</v>
      </c>
      <c r="B1751" s="11">
        <v>2021.95</v>
      </c>
      <c r="C1751" s="4">
        <v>43.88</v>
      </c>
      <c r="D1751" s="11">
        <v>86.44</v>
      </c>
      <c r="E1751" s="11">
        <v>238.13200000000001</v>
      </c>
      <c r="F1751" s="5">
        <f t="shared" si="389"/>
        <v>2016.2083333332014</v>
      </c>
      <c r="G1751" s="22">
        <v>1.89</v>
      </c>
      <c r="H1751" s="4">
        <f t="shared" si="386"/>
        <v>2587.1708338232584</v>
      </c>
      <c r="I1751" s="4">
        <f t="shared" si="387"/>
        <v>56.146322207851121</v>
      </c>
      <c r="J1751" s="33">
        <f t="shared" si="390"/>
        <v>1490654.9291137033</v>
      </c>
      <c r="K1751" s="4">
        <f t="shared" si="391"/>
        <v>110.60364839668756</v>
      </c>
      <c r="L1751" s="33">
        <f t="shared" si="388"/>
        <v>63726.705444045845</v>
      </c>
      <c r="M1751" s="15">
        <f t="shared" si="383"/>
        <v>25.372298620187912</v>
      </c>
      <c r="N1751" s="6"/>
      <c r="O1751" s="7">
        <f t="shared" si="384"/>
        <v>27.893951322288938</v>
      </c>
      <c r="P1751" s="7"/>
      <c r="Q1751" s="46">
        <f t="shared" si="385"/>
        <v>3.8218811175538901E-2</v>
      </c>
      <c r="R1751" s="22">
        <f t="shared" si="392"/>
        <v>1.0088321078779696</v>
      </c>
      <c r="S1751" s="22">
        <f t="shared" si="393"/>
        <v>52.225036757425741</v>
      </c>
      <c r="T1751" s="39"/>
      <c r="U1751" s="39"/>
      <c r="Y1751" s="37"/>
      <c r="Z1751" s="37"/>
    </row>
    <row r="1752" spans="1:26">
      <c r="A1752" s="1">
        <v>2016.04</v>
      </c>
      <c r="B1752" s="11">
        <v>2075.54</v>
      </c>
      <c r="C1752" s="4">
        <f>C1751*2/3+C1754/3</f>
        <v>44.073333333333338</v>
      </c>
      <c r="D1752" s="11">
        <f>D1751*2/3+D1754/3</f>
        <v>86.6</v>
      </c>
      <c r="E1752" s="11">
        <v>239.261</v>
      </c>
      <c r="F1752" s="5">
        <f t="shared" si="389"/>
        <v>2016.2916666665346</v>
      </c>
      <c r="G1752" s="22">
        <v>1.81</v>
      </c>
      <c r="H1752" s="4">
        <f t="shared" si="386"/>
        <v>2643.2098754080275</v>
      </c>
      <c r="I1752" s="4">
        <f t="shared" si="387"/>
        <v>56.127595666099658</v>
      </c>
      <c r="J1752" s="33">
        <f t="shared" si="390"/>
        <v>1525637.973966979</v>
      </c>
      <c r="K1752" s="4">
        <f t="shared" si="391"/>
        <v>110.28550411475335</v>
      </c>
      <c r="L1752" s="33">
        <f t="shared" si="388"/>
        <v>63655.843079651742</v>
      </c>
      <c r="M1752" s="15">
        <f t="shared" si="383"/>
        <v>25.922337543673876</v>
      </c>
      <c r="N1752" s="6"/>
      <c r="O1752" s="7">
        <f t="shared" si="384"/>
        <v>28.495838319794835</v>
      </c>
      <c r="P1752" s="7"/>
      <c r="Q1752" s="46">
        <f t="shared" si="385"/>
        <v>3.7801695835920898E-2</v>
      </c>
      <c r="R1752" s="22">
        <f t="shared" si="392"/>
        <v>1.0015083333333332</v>
      </c>
      <c r="S1752" s="22">
        <f t="shared" si="393"/>
        <v>52.437683294830734</v>
      </c>
      <c r="T1752" s="39"/>
      <c r="U1752" s="39"/>
      <c r="Y1752" s="37"/>
      <c r="Z1752" s="37"/>
    </row>
    <row r="1753" spans="1:26">
      <c r="A1753" s="1">
        <v>2016.05</v>
      </c>
      <c r="B1753" s="11">
        <v>2065.5500000000002</v>
      </c>
      <c r="C1753" s="4">
        <f>C1751/3+C1754*2/3</f>
        <v>44.266666666666666</v>
      </c>
      <c r="D1753" s="11">
        <f>D1751/3+D1754*2/3</f>
        <v>86.759999999999991</v>
      </c>
      <c r="E1753" s="11">
        <v>240.22900000000001</v>
      </c>
      <c r="F1753" s="5">
        <f t="shared" si="389"/>
        <v>2016.3749999998679</v>
      </c>
      <c r="G1753" s="22">
        <v>1.81</v>
      </c>
      <c r="H1753" s="4">
        <f t="shared" si="386"/>
        <v>2619.8880443243743</v>
      </c>
      <c r="I1753" s="4">
        <f t="shared" si="387"/>
        <v>56.146648961338286</v>
      </c>
      <c r="J1753" s="33">
        <f t="shared" si="390"/>
        <v>1514877.4274532797</v>
      </c>
      <c r="K1753" s="4">
        <f t="shared" si="391"/>
        <v>110.04404963597234</v>
      </c>
      <c r="L1753" s="33">
        <f t="shared" si="388"/>
        <v>63629.912423251211</v>
      </c>
      <c r="M1753" s="15">
        <f t="shared" si="383"/>
        <v>25.694709923449963</v>
      </c>
      <c r="N1753" s="6"/>
      <c r="O1753" s="7">
        <f t="shared" si="384"/>
        <v>28.243292837964649</v>
      </c>
      <c r="P1753" s="7"/>
      <c r="Q1753" s="46">
        <f t="shared" si="385"/>
        <v>3.8050579748610758E-2</v>
      </c>
      <c r="R1753" s="22">
        <f t="shared" si="392"/>
        <v>1.0170574109450992</v>
      </c>
      <c r="S1753" s="22">
        <f t="shared" si="393"/>
        <v>52.305161050733084</v>
      </c>
      <c r="T1753" s="39"/>
      <c r="U1753" s="39"/>
      <c r="Y1753" s="37"/>
      <c r="Z1753" s="37"/>
    </row>
    <row r="1754" spans="1:26">
      <c r="A1754" s="1">
        <v>2016.06</v>
      </c>
      <c r="B1754" s="11">
        <v>2083.89</v>
      </c>
      <c r="C1754" s="4">
        <v>44.46</v>
      </c>
      <c r="D1754" s="11">
        <v>86.92</v>
      </c>
      <c r="E1754" s="11">
        <v>241.018</v>
      </c>
      <c r="F1754" s="5">
        <f t="shared" si="389"/>
        <v>2016.4583333332012</v>
      </c>
      <c r="G1754" s="22">
        <v>1.64</v>
      </c>
      <c r="H1754" s="4">
        <f t="shared" si="386"/>
        <v>2634.4973528948049</v>
      </c>
      <c r="I1754" s="4">
        <f t="shared" si="387"/>
        <v>56.207262528109943</v>
      </c>
      <c r="J1754" s="33">
        <f t="shared" si="390"/>
        <v>1526033.2112354375</v>
      </c>
      <c r="K1754" s="4">
        <f t="shared" si="391"/>
        <v>109.88608319710563</v>
      </c>
      <c r="L1754" s="33">
        <f t="shared" si="388"/>
        <v>63651.539534516822</v>
      </c>
      <c r="M1754" s="15">
        <f t="shared" si="383"/>
        <v>25.840372927670508</v>
      </c>
      <c r="N1754" s="6"/>
      <c r="O1754" s="7">
        <f t="shared" si="384"/>
        <v>28.400742884581781</v>
      </c>
      <c r="P1754" s="7"/>
      <c r="Q1754" s="46">
        <f t="shared" si="385"/>
        <v>3.9664015774759073E-2</v>
      </c>
      <c r="R1754" s="22">
        <f t="shared" si="392"/>
        <v>1.0142593049193578</v>
      </c>
      <c r="S1754" s="22">
        <f t="shared" si="393"/>
        <v>53.023204059830036</v>
      </c>
      <c r="T1754" s="39"/>
      <c r="U1754" s="39"/>
      <c r="Y1754" s="37"/>
      <c r="Z1754" s="37"/>
    </row>
    <row r="1755" spans="1:26">
      <c r="A1755" s="1">
        <v>2016.07</v>
      </c>
      <c r="B1755" s="11">
        <v>2148.9</v>
      </c>
      <c r="C1755" s="4">
        <f>C1754*2/3+C1757/3</f>
        <v>44.65</v>
      </c>
      <c r="D1755" s="11">
        <f>D1754*2/3+D1757/3</f>
        <v>87.643333333333331</v>
      </c>
      <c r="E1755" s="11">
        <v>240.62799999999999</v>
      </c>
      <c r="F1755" s="5">
        <f t="shared" si="389"/>
        <v>2016.5416666665344</v>
      </c>
      <c r="G1755" s="22">
        <v>1.5</v>
      </c>
      <c r="H1755" s="4">
        <f t="shared" si="386"/>
        <v>2721.0874461824897</v>
      </c>
      <c r="I1755" s="4">
        <f t="shared" si="387"/>
        <v>56.538952241634398</v>
      </c>
      <c r="J1755" s="33">
        <f t="shared" si="390"/>
        <v>1578919.726584808</v>
      </c>
      <c r="K1755" s="4">
        <f t="shared" si="391"/>
        <v>110.98011730416523</v>
      </c>
      <c r="L1755" s="33">
        <f t="shared" si="388"/>
        <v>64396.569362766</v>
      </c>
      <c r="M1755" s="15">
        <f t="shared" si="383"/>
        <v>26.694003256096295</v>
      </c>
      <c r="N1755" s="6"/>
      <c r="O1755" s="7">
        <f t="shared" si="384"/>
        <v>29.33464911597547</v>
      </c>
      <c r="P1755" s="7"/>
      <c r="Q1755" s="46">
        <f t="shared" si="385"/>
        <v>3.9361427411852355E-2</v>
      </c>
      <c r="R1755" s="22">
        <f t="shared" si="392"/>
        <v>0.99574070049945806</v>
      </c>
      <c r="S1755" s="22">
        <f t="shared" si="393"/>
        <v>53.866441344053619</v>
      </c>
      <c r="T1755" s="39"/>
      <c r="U1755" s="39"/>
      <c r="Y1755" s="37"/>
      <c r="Z1755" s="37"/>
    </row>
    <row r="1756" spans="1:26">
      <c r="A1756" s="1">
        <v>2016.08</v>
      </c>
      <c r="B1756" s="11">
        <v>2170.9499999999998</v>
      </c>
      <c r="C1756" s="4">
        <f>C1754/3+C1757*2/3</f>
        <v>44.84</v>
      </c>
      <c r="D1756" s="11">
        <f>D1754/3+D1757*2/3</f>
        <v>88.366666666666674</v>
      </c>
      <c r="E1756" s="11">
        <v>240.84899999999999</v>
      </c>
      <c r="F1756" s="5">
        <f t="shared" si="389"/>
        <v>2016.6249999998677</v>
      </c>
      <c r="G1756" s="22">
        <v>1.56</v>
      </c>
      <c r="H1756" s="4">
        <f t="shared" si="386"/>
        <v>2746.4862424174489</v>
      </c>
      <c r="I1756" s="4">
        <f t="shared" si="387"/>
        <v>56.727443335866056</v>
      </c>
      <c r="J1756" s="33">
        <f t="shared" si="390"/>
        <v>1596400.4830683093</v>
      </c>
      <c r="K1756" s="4">
        <f t="shared" si="391"/>
        <v>111.79337814702716</v>
      </c>
      <c r="L1756" s="33">
        <f t="shared" si="388"/>
        <v>64980.119004953107</v>
      </c>
      <c r="M1756" s="15">
        <f t="shared" si="383"/>
        <v>26.948872433723864</v>
      </c>
      <c r="N1756" s="6"/>
      <c r="O1756" s="7">
        <f t="shared" si="384"/>
        <v>29.609327744137758</v>
      </c>
      <c r="P1756" s="7"/>
      <c r="Q1756" s="46">
        <f t="shared" si="385"/>
        <v>3.8300806050264369E-2</v>
      </c>
      <c r="R1756" s="22">
        <f t="shared" si="392"/>
        <v>0.99489432651798682</v>
      </c>
      <c r="S1756" s="22">
        <f t="shared" si="393"/>
        <v>53.587791396307523</v>
      </c>
      <c r="T1756" s="39"/>
      <c r="U1756" s="39"/>
      <c r="Y1756" s="37"/>
      <c r="Z1756" s="37"/>
    </row>
    <row r="1757" spans="1:26">
      <c r="A1757" s="1">
        <v>2016.09</v>
      </c>
      <c r="B1757" s="11">
        <v>2157.69</v>
      </c>
      <c r="C1757" s="4">
        <v>45.03</v>
      </c>
      <c r="D1757" s="11">
        <v>89.09</v>
      </c>
      <c r="E1757" s="11">
        <v>241.428</v>
      </c>
      <c r="F1757" s="5">
        <f t="shared" si="389"/>
        <v>2016.7083333332009</v>
      </c>
      <c r="G1757" s="22">
        <v>1.63</v>
      </c>
      <c r="H1757" s="4">
        <f t="shared" si="386"/>
        <v>2723.1644341170045</v>
      </c>
      <c r="I1757" s="4">
        <f t="shared" si="387"/>
        <v>56.831191908146543</v>
      </c>
      <c r="J1757" s="33">
        <f t="shared" si="390"/>
        <v>1585597.406615935</v>
      </c>
      <c r="K1757" s="4">
        <f t="shared" si="391"/>
        <v>112.43817204301078</v>
      </c>
      <c r="L1757" s="33">
        <f t="shared" si="388"/>
        <v>65468.567289746752</v>
      </c>
      <c r="M1757" s="15">
        <f t="shared" si="383"/>
        <v>26.727873346478532</v>
      </c>
      <c r="N1757" s="6"/>
      <c r="O1757" s="7">
        <f t="shared" si="384"/>
        <v>29.360965010602918</v>
      </c>
      <c r="P1757" s="7"/>
      <c r="Q1757" s="46">
        <f t="shared" si="385"/>
        <v>3.8651942503325029E-2</v>
      </c>
      <c r="R1757" s="22">
        <f t="shared" si="392"/>
        <v>0.98953692026663531</v>
      </c>
      <c r="S1757" s="22">
        <f t="shared" si="393"/>
        <v>53.186329913648542</v>
      </c>
      <c r="T1757" s="39"/>
      <c r="U1757" s="39"/>
      <c r="Y1757" s="37"/>
      <c r="Z1757" s="37"/>
    </row>
    <row r="1758" spans="1:26">
      <c r="A1758" s="1">
        <v>2016.1</v>
      </c>
      <c r="B1758" s="11">
        <v>2143.02</v>
      </c>
      <c r="C1758" s="4">
        <f>C1757*2/3+C1760/3</f>
        <v>45.25333333333333</v>
      </c>
      <c r="D1758" s="11">
        <f>D1757*2/3+D1760/3</f>
        <v>90.91</v>
      </c>
      <c r="E1758" s="11">
        <v>241.72900000000001</v>
      </c>
      <c r="F1758" s="5">
        <f t="shared" si="389"/>
        <v>2016.7916666665342</v>
      </c>
      <c r="G1758" s="22">
        <v>1.76</v>
      </c>
      <c r="H1758" s="4">
        <f t="shared" si="386"/>
        <v>2701.2819893351648</v>
      </c>
      <c r="I1758" s="4">
        <f t="shared" si="387"/>
        <v>57.041938148367251</v>
      </c>
      <c r="J1758" s="33">
        <f t="shared" si="390"/>
        <v>1575623.855898052</v>
      </c>
      <c r="K1758" s="4">
        <f t="shared" si="391"/>
        <v>114.59227895701385</v>
      </c>
      <c r="L1758" s="33">
        <f t="shared" si="388"/>
        <v>66840.237020509332</v>
      </c>
      <c r="M1758" s="15">
        <f t="shared" si="383"/>
        <v>26.525143085070592</v>
      </c>
      <c r="N1758" s="6"/>
      <c r="O1758" s="7">
        <f t="shared" si="384"/>
        <v>29.132461051587651</v>
      </c>
      <c r="P1758" s="7"/>
      <c r="Q1758" s="46">
        <f t="shared" si="385"/>
        <v>3.8318053948397809E-2</v>
      </c>
      <c r="R1758" s="22">
        <f t="shared" si="392"/>
        <v>0.96754053622219582</v>
      </c>
      <c r="S1758" s="22">
        <f t="shared" si="393"/>
        <v>52.564302636886822</v>
      </c>
      <c r="T1758" s="39"/>
      <c r="U1758" s="39"/>
      <c r="Y1758" s="37"/>
      <c r="Z1758" s="37"/>
    </row>
    <row r="1759" spans="1:26">
      <c r="A1759" s="1">
        <v>2016.11</v>
      </c>
      <c r="B1759" s="11">
        <v>2164.9899999999998</v>
      </c>
      <c r="C1759" s="4">
        <f>C1757/3+C1760*2/3</f>
        <v>45.476666666666667</v>
      </c>
      <c r="D1759" s="11">
        <f>D1757/3+D1760*2/3</f>
        <v>92.73</v>
      </c>
      <c r="E1759" s="11">
        <v>241.35300000000001</v>
      </c>
      <c r="F1759" s="5">
        <f t="shared" si="389"/>
        <v>2016.8749999998674</v>
      </c>
      <c r="G1759" s="22">
        <v>2.14</v>
      </c>
      <c r="H1759" s="4">
        <f t="shared" si="386"/>
        <v>2733.2266555625988</v>
      </c>
      <c r="I1759" s="4">
        <f t="shared" si="387"/>
        <v>57.412753656815262</v>
      </c>
      <c r="J1759" s="33">
        <f t="shared" si="390"/>
        <v>1597047.4566536678</v>
      </c>
      <c r="K1759" s="4">
        <f t="shared" si="391"/>
        <v>117.06848889386087</v>
      </c>
      <c r="L1759" s="33">
        <f t="shared" si="388"/>
        <v>68404.108404886239</v>
      </c>
      <c r="M1759" s="15">
        <f t="shared" si="383"/>
        <v>26.850953531056255</v>
      </c>
      <c r="N1759" s="6"/>
      <c r="O1759" s="7">
        <f t="shared" si="384"/>
        <v>29.482997451792798</v>
      </c>
      <c r="P1759" s="7"/>
      <c r="Q1759" s="46">
        <f t="shared" si="385"/>
        <v>3.4053579702832945E-2</v>
      </c>
      <c r="R1759" s="22">
        <f t="shared" si="392"/>
        <v>0.97105630787266772</v>
      </c>
      <c r="S1759" s="22">
        <f t="shared" si="393"/>
        <v>50.937324574501631</v>
      </c>
      <c r="T1759" s="39"/>
      <c r="U1759" s="39"/>
      <c r="Y1759" s="37"/>
      <c r="Z1759" s="37"/>
    </row>
    <row r="1760" spans="1:26">
      <c r="A1760" s="1">
        <v>2016.12</v>
      </c>
      <c r="B1760" s="11">
        <v>2246.63</v>
      </c>
      <c r="C1760" s="4">
        <v>45.7</v>
      </c>
      <c r="D1760" s="11">
        <v>94.55</v>
      </c>
      <c r="E1760" s="11">
        <v>241.43199999999999</v>
      </c>
      <c r="F1760" s="5">
        <f t="shared" si="389"/>
        <v>2016.9583333332007</v>
      </c>
      <c r="G1760" s="22">
        <v>2.4900000000000002</v>
      </c>
      <c r="H1760" s="4">
        <f t="shared" si="386"/>
        <v>2835.3663184664838</v>
      </c>
      <c r="I1760" s="4">
        <f t="shared" si="387"/>
        <v>57.675825905430941</v>
      </c>
      <c r="J1760" s="33">
        <f t="shared" si="390"/>
        <v>1659536.8984906867</v>
      </c>
      <c r="K1760" s="4">
        <f t="shared" si="391"/>
        <v>119.32711902316181</v>
      </c>
      <c r="L1760" s="33">
        <f t="shared" si="388"/>
        <v>69842.036184104378</v>
      </c>
      <c r="M1760" s="15">
        <f t="shared" si="383"/>
        <v>27.865098223923528</v>
      </c>
      <c r="N1760" s="6"/>
      <c r="O1760" s="7">
        <f t="shared" si="384"/>
        <v>30.586141859448865</v>
      </c>
      <c r="P1760" s="7"/>
      <c r="Q1760" s="46">
        <f t="shared" si="385"/>
        <v>2.9079989463697945E-2</v>
      </c>
      <c r="R1760" s="22">
        <f t="shared" si="392"/>
        <v>1.007357647465936</v>
      </c>
      <c r="S1760" s="22">
        <f t="shared" si="393"/>
        <v>49.4468253305144</v>
      </c>
      <c r="T1760" s="39"/>
      <c r="U1760" s="39"/>
      <c r="Y1760" s="37"/>
      <c r="Z1760" s="37"/>
    </row>
    <row r="1761" spans="1:26">
      <c r="A1761" s="1">
        <v>2017.01</v>
      </c>
      <c r="B1761" s="11">
        <v>2275.12</v>
      </c>
      <c r="C1761" s="4">
        <f>C1760*2/3+C1763/3</f>
        <v>45.926666666666669</v>
      </c>
      <c r="D1761" s="11">
        <f>D1760*2/3+D1763/3</f>
        <v>96.463333333333338</v>
      </c>
      <c r="E1761" s="11">
        <v>242.839</v>
      </c>
      <c r="F1761" s="5">
        <f t="shared" si="389"/>
        <v>2017.041666666534</v>
      </c>
      <c r="G1761" s="22">
        <v>2.4300000000000002</v>
      </c>
      <c r="H1761" s="4">
        <f t="shared" si="386"/>
        <v>2854.6858782979671</v>
      </c>
      <c r="I1761" s="4">
        <f t="shared" si="387"/>
        <v>57.62606226072969</v>
      </c>
      <c r="J1761" s="33">
        <f t="shared" si="390"/>
        <v>1673655.3224589035</v>
      </c>
      <c r="K1761" s="4">
        <f t="shared" si="391"/>
        <v>121.03647958798493</v>
      </c>
      <c r="L1761" s="33">
        <f t="shared" si="388"/>
        <v>70961.694880033014</v>
      </c>
      <c r="M1761" s="15">
        <f t="shared" si="383"/>
        <v>28.063573742124454</v>
      </c>
      <c r="N1761" s="6"/>
      <c r="O1761" s="7">
        <f t="shared" si="384"/>
        <v>30.792138471115784</v>
      </c>
      <c r="P1761" s="7"/>
      <c r="Q1761" s="46">
        <f t="shared" si="385"/>
        <v>2.970751383138065E-2</v>
      </c>
      <c r="R1761" s="22">
        <f t="shared" si="392"/>
        <v>1.0029058632521781</v>
      </c>
      <c r="S1761" s="22">
        <f t="shared" si="393"/>
        <v>49.522036685233282</v>
      </c>
      <c r="T1761" s="39"/>
      <c r="U1761" s="39"/>
      <c r="Y1761" s="37"/>
      <c r="Z1761" s="37"/>
    </row>
    <row r="1762" spans="1:26">
      <c r="A1762" s="1">
        <v>2017.02</v>
      </c>
      <c r="B1762" s="11">
        <v>2329.91</v>
      </c>
      <c r="C1762" s="4">
        <f>C1760/3+C1763*2/3</f>
        <v>46.153333333333336</v>
      </c>
      <c r="D1762" s="11">
        <f>D1760/3+D1763*2/3</f>
        <v>98.376666666666665</v>
      </c>
      <c r="E1762" s="11">
        <v>243.60300000000001</v>
      </c>
      <c r="F1762" s="5">
        <f t="shared" si="389"/>
        <v>2017.1249999998672</v>
      </c>
      <c r="G1762" s="22">
        <v>2.42</v>
      </c>
      <c r="H1762" s="4">
        <f t="shared" si="386"/>
        <v>2914.2645082367626</v>
      </c>
      <c r="I1762" s="4">
        <f t="shared" si="387"/>
        <v>57.728848440563823</v>
      </c>
      <c r="J1762" s="33">
        <f t="shared" si="390"/>
        <v>1711405.7482151897</v>
      </c>
      <c r="K1762" s="4">
        <f t="shared" si="391"/>
        <v>123.05008695842554</v>
      </c>
      <c r="L1762" s="33">
        <f t="shared" si="388"/>
        <v>72261.328902654161</v>
      </c>
      <c r="M1762" s="15">
        <f t="shared" si="383"/>
        <v>28.655106525184124</v>
      </c>
      <c r="N1762" s="6"/>
      <c r="O1762" s="7">
        <f t="shared" si="384"/>
        <v>31.427485362109685</v>
      </c>
      <c r="P1762" s="7"/>
      <c r="Q1762" s="46">
        <f t="shared" si="385"/>
        <v>2.8848426114245408E-2</v>
      </c>
      <c r="R1762" s="22">
        <f t="shared" si="392"/>
        <v>0.99674665450456046</v>
      </c>
      <c r="S1762" s="22">
        <f t="shared" si="393"/>
        <v>49.510176125895683</v>
      </c>
      <c r="T1762" s="39"/>
      <c r="U1762" s="39"/>
      <c r="Y1762" s="37"/>
      <c r="Z1762" s="37"/>
    </row>
    <row r="1763" spans="1:26">
      <c r="A1763" s="1">
        <v>2017.03</v>
      </c>
      <c r="B1763" s="11">
        <v>2366.8200000000002</v>
      </c>
      <c r="C1763" s="4">
        <v>46.38</v>
      </c>
      <c r="D1763" s="11">
        <v>100.29</v>
      </c>
      <c r="E1763" s="11">
        <v>243.80099999999999</v>
      </c>
      <c r="F1763" s="5">
        <f t="shared" si="389"/>
        <v>2017.2083333332005</v>
      </c>
      <c r="G1763" s="22">
        <v>2.48</v>
      </c>
      <c r="H1763" s="4">
        <f t="shared" si="386"/>
        <v>2958.0274650227034</v>
      </c>
      <c r="I1763" s="4">
        <f t="shared" si="387"/>
        <v>57.965250347619588</v>
      </c>
      <c r="J1763" s="33">
        <f t="shared" si="390"/>
        <v>1739942.2843191614</v>
      </c>
      <c r="K1763" s="4">
        <f t="shared" si="391"/>
        <v>125.34141779566124</v>
      </c>
      <c r="L1763" s="33">
        <f t="shared" si="388"/>
        <v>73727.115578864774</v>
      </c>
      <c r="M1763" s="15">
        <f t="shared" si="383"/>
        <v>29.086921742464632</v>
      </c>
      <c r="N1763" s="6"/>
      <c r="O1763" s="7">
        <f t="shared" si="384"/>
        <v>31.886026295005653</v>
      </c>
      <c r="P1763" s="7"/>
      <c r="Q1763" s="46">
        <f t="shared" si="385"/>
        <v>2.6890511033075336E-2</v>
      </c>
      <c r="R1763" s="22">
        <f t="shared" si="392"/>
        <v>1.0180137495984991</v>
      </c>
      <c r="S1763" s="22">
        <f t="shared" si="393"/>
        <v>49.309024147523175</v>
      </c>
      <c r="T1763" s="39"/>
      <c r="U1763" s="39"/>
      <c r="Y1763" s="37"/>
      <c r="Z1763" s="37"/>
    </row>
    <row r="1764" spans="1:26">
      <c r="A1764" s="1">
        <v>2017.04</v>
      </c>
      <c r="B1764" s="11">
        <v>2359.31</v>
      </c>
      <c r="C1764" s="4">
        <f>C1763*2/3+C1766/3</f>
        <v>46.660000000000004</v>
      </c>
      <c r="D1764" s="11">
        <f>D1763*2/3+D1766/3</f>
        <v>101.53333333333333</v>
      </c>
      <c r="E1764" s="11">
        <v>244.524</v>
      </c>
      <c r="F1764" s="5">
        <f t="shared" si="389"/>
        <v>2017.2916666665337</v>
      </c>
      <c r="G1764" s="22">
        <v>2.2999999999999998</v>
      </c>
      <c r="H1764" s="4">
        <f t="shared" si="386"/>
        <v>2939.9231036626265</v>
      </c>
      <c r="I1764" s="4">
        <f t="shared" si="387"/>
        <v>58.142767172138534</v>
      </c>
      <c r="J1764" s="33">
        <f t="shared" si="390"/>
        <v>1732143.1267590618</v>
      </c>
      <c r="K1764" s="4">
        <f t="shared" si="391"/>
        <v>126.52012345073152</v>
      </c>
      <c r="L1764" s="33">
        <f t="shared" si="388"/>
        <v>74543.093307055911</v>
      </c>
      <c r="M1764" s="15">
        <f t="shared" si="383"/>
        <v>28.904245956275155</v>
      </c>
      <c r="N1764" s="6"/>
      <c r="O1764" s="7">
        <f t="shared" si="384"/>
        <v>31.670821333081484</v>
      </c>
      <c r="P1764" s="7"/>
      <c r="Q1764" s="46">
        <f t="shared" si="385"/>
        <v>2.8550370848229603E-2</v>
      </c>
      <c r="R1764" s="22">
        <f t="shared" si="392"/>
        <v>1.0019166666666666</v>
      </c>
      <c r="S1764" s="22">
        <f t="shared" si="393"/>
        <v>50.048843047509614</v>
      </c>
      <c r="T1764" s="39"/>
      <c r="U1764" s="39"/>
      <c r="Y1764" s="37"/>
      <c r="Z1764" s="37"/>
    </row>
    <row r="1765" spans="1:26">
      <c r="A1765" s="1">
        <v>2017.05</v>
      </c>
      <c r="B1765" s="11">
        <v>2395.35</v>
      </c>
      <c r="C1765" s="4">
        <f>C1763/3+C1766*2/3</f>
        <v>46.94</v>
      </c>
      <c r="D1765" s="11">
        <f>D1763/3+D1766*2/3</f>
        <v>102.77666666666667</v>
      </c>
      <c r="E1765" s="11">
        <v>244.733</v>
      </c>
      <c r="F1765" s="5">
        <f t="shared" si="389"/>
        <v>2017.374999999867</v>
      </c>
      <c r="G1765" s="22">
        <v>2.2999999999999998</v>
      </c>
      <c r="H1765" s="4">
        <f t="shared" si="386"/>
        <v>2982.2833250930612</v>
      </c>
      <c r="I1765" s="4">
        <f t="shared" si="387"/>
        <v>58.441722203380834</v>
      </c>
      <c r="J1765" s="33">
        <f t="shared" si="390"/>
        <v>1759970.3008494352</v>
      </c>
      <c r="K1765" s="4">
        <f t="shared" si="391"/>
        <v>127.96006396086078</v>
      </c>
      <c r="L1765" s="33">
        <f t="shared" si="388"/>
        <v>75514.593255113228</v>
      </c>
      <c r="M1765" s="15">
        <f t="shared" si="383"/>
        <v>29.313344980271435</v>
      </c>
      <c r="N1765" s="6"/>
      <c r="O1765" s="7">
        <f t="shared" si="384"/>
        <v>32.103121568918986</v>
      </c>
      <c r="P1765" s="7"/>
      <c r="Q1765" s="46">
        <f t="shared" si="385"/>
        <v>2.7535015841958346E-2</v>
      </c>
      <c r="R1765" s="22">
        <f t="shared" si="392"/>
        <v>1.0117137776044203</v>
      </c>
      <c r="S1765" s="22">
        <f t="shared" si="393"/>
        <v>50.101946769210365</v>
      </c>
      <c r="T1765" s="39"/>
      <c r="U1765" s="39"/>
      <c r="Y1765" s="37"/>
      <c r="Z1765" s="37"/>
    </row>
    <row r="1766" spans="1:26">
      <c r="A1766" s="1">
        <v>2017.06</v>
      </c>
      <c r="B1766" s="11">
        <v>2433.9899999999998</v>
      </c>
      <c r="C1766" s="4">
        <v>47.22</v>
      </c>
      <c r="D1766" s="11">
        <v>104.02</v>
      </c>
      <c r="E1766" s="11">
        <v>244.95500000000001</v>
      </c>
      <c r="F1766" s="5">
        <f t="shared" si="389"/>
        <v>2017.4583333332002</v>
      </c>
      <c r="G1766" s="22">
        <v>2.19</v>
      </c>
      <c r="H1766" s="4">
        <f t="shared" si="386"/>
        <v>3027.6448857953501</v>
      </c>
      <c r="I1766" s="4">
        <f t="shared" si="387"/>
        <v>58.737049662182848</v>
      </c>
      <c r="J1766" s="33">
        <f t="shared" si="390"/>
        <v>1789628.6571852448</v>
      </c>
      <c r="K1766" s="4">
        <f t="shared" si="391"/>
        <v>129.3906799208018</v>
      </c>
      <c r="L1766" s="33">
        <f t="shared" si="388"/>
        <v>76482.308029371197</v>
      </c>
      <c r="M1766" s="15">
        <f t="shared" si="383"/>
        <v>29.748503240632754</v>
      </c>
      <c r="N1766" s="6"/>
      <c r="O1766" s="7">
        <f t="shared" si="384"/>
        <v>32.562583794402144</v>
      </c>
      <c r="P1766" s="7"/>
      <c r="Q1766" s="46">
        <f t="shared" si="385"/>
        <v>2.8031372275517271E-2</v>
      </c>
      <c r="R1766" s="22">
        <f t="shared" si="392"/>
        <v>0.9903187178348567</v>
      </c>
      <c r="S1766" s="22">
        <f t="shared" si="393"/>
        <v>50.642891106865946</v>
      </c>
      <c r="T1766" s="39"/>
      <c r="U1766" s="39"/>
      <c r="Y1766" s="37"/>
      <c r="Z1766" s="37"/>
    </row>
    <row r="1767" spans="1:26">
      <c r="A1767" s="1">
        <v>2017.07</v>
      </c>
      <c r="B1767" s="11">
        <v>2454.1</v>
      </c>
      <c r="C1767" s="4">
        <f>C1766*2/3+C1769/3</f>
        <v>47.536666666666669</v>
      </c>
      <c r="D1767" s="11">
        <f>D1766*2/3+D1769/3</f>
        <v>105.03999999999999</v>
      </c>
      <c r="E1767" s="11">
        <v>244.786</v>
      </c>
      <c r="F1767" s="5">
        <f t="shared" si="389"/>
        <v>2017.5416666665335</v>
      </c>
      <c r="G1767" s="22">
        <v>2.3199999999999998</v>
      </c>
      <c r="H1767" s="4">
        <f t="shared" si="386"/>
        <v>3054.7673069538296</v>
      </c>
      <c r="I1767" s="4">
        <f t="shared" si="387"/>
        <v>59.171775891322767</v>
      </c>
      <c r="J1767" s="33">
        <f t="shared" si="390"/>
        <v>1808575.2938639924</v>
      </c>
      <c r="K1767" s="4">
        <f t="shared" si="391"/>
        <v>130.74966705612249</v>
      </c>
      <c r="L1767" s="33">
        <f t="shared" si="388"/>
        <v>77410.353639816531</v>
      </c>
      <c r="M1767" s="15">
        <f t="shared" si="383"/>
        <v>30.002220744018562</v>
      </c>
      <c r="N1767" s="6"/>
      <c r="O1767" s="7">
        <f t="shared" si="384"/>
        <v>32.822440838488497</v>
      </c>
      <c r="P1767" s="7"/>
      <c r="Q1767" s="46">
        <f t="shared" si="385"/>
        <v>2.6402816566006154E-2</v>
      </c>
      <c r="R1767" s="22">
        <f t="shared" si="392"/>
        <v>1.0117210216151993</v>
      </c>
      <c r="S1767" s="22">
        <f t="shared" si="393"/>
        <v>50.187228293382596</v>
      </c>
      <c r="T1767" s="39"/>
      <c r="U1767" s="39"/>
      <c r="Y1767" s="37"/>
      <c r="Z1767" s="37"/>
    </row>
    <row r="1768" spans="1:26">
      <c r="A1768" s="1">
        <v>2017.08</v>
      </c>
      <c r="B1768" s="11">
        <v>2456.2199999999998</v>
      </c>
      <c r="C1768" s="4">
        <f>C1766/3+C1769*2/3</f>
        <v>47.853333333333339</v>
      </c>
      <c r="D1768" s="11">
        <f>D1766/3+D1769*2/3</f>
        <v>106.06</v>
      </c>
      <c r="E1768" s="11">
        <v>245.51900000000001</v>
      </c>
      <c r="F1768" s="5">
        <f t="shared" si="389"/>
        <v>2017.6249999998668</v>
      </c>
      <c r="G1768" s="22">
        <v>2.21</v>
      </c>
      <c r="H1768" s="4">
        <f t="shared" si="386"/>
        <v>3048.2782758157209</v>
      </c>
      <c r="I1768" s="4">
        <f t="shared" si="387"/>
        <v>59.388115244305617</v>
      </c>
      <c r="J1768" s="33">
        <f t="shared" si="390"/>
        <v>1807663.5239583687</v>
      </c>
      <c r="K1768" s="4">
        <f t="shared" si="391"/>
        <v>131.6251776848228</v>
      </c>
      <c r="L1768" s="33">
        <f t="shared" si="388"/>
        <v>78055.220359342668</v>
      </c>
      <c r="M1768" s="15">
        <f t="shared" si="383"/>
        <v>29.914959397497483</v>
      </c>
      <c r="N1768" s="6"/>
      <c r="O1768" s="7">
        <f t="shared" si="384"/>
        <v>32.710126862242035</v>
      </c>
      <c r="P1768" s="7"/>
      <c r="Q1768" s="46">
        <f t="shared" si="385"/>
        <v>2.8090568896086642E-2</v>
      </c>
      <c r="R1768" s="22">
        <f t="shared" si="392"/>
        <v>1.0027318846719444</v>
      </c>
      <c r="S1768" s="22">
        <f t="shared" si="393"/>
        <v>50.62388307804467</v>
      </c>
      <c r="T1768" s="39"/>
      <c r="U1768" s="39"/>
      <c r="Y1768" s="37"/>
      <c r="Z1768" s="37"/>
    </row>
    <row r="1769" spans="1:26">
      <c r="A1769" s="1">
        <v>2017.09</v>
      </c>
      <c r="B1769" s="11">
        <v>2492.84</v>
      </c>
      <c r="C1769" s="4">
        <v>48.17</v>
      </c>
      <c r="D1769" s="11">
        <v>107.08</v>
      </c>
      <c r="E1769" s="11">
        <v>246.81899999999999</v>
      </c>
      <c r="F1769" s="5">
        <f t="shared" si="389"/>
        <v>2017.7083333332</v>
      </c>
      <c r="G1769" s="22">
        <v>2.2000000000000002</v>
      </c>
      <c r="H1769" s="4">
        <f t="shared" si="386"/>
        <v>3077.4306191986848</v>
      </c>
      <c r="I1769" s="4">
        <f t="shared" si="387"/>
        <v>59.466244494953806</v>
      </c>
      <c r="J1769" s="33">
        <f t="shared" si="390"/>
        <v>1827889.873266374</v>
      </c>
      <c r="K1769" s="4">
        <f t="shared" si="391"/>
        <v>132.19110360223488</v>
      </c>
      <c r="L1769" s="33">
        <f t="shared" si="388"/>
        <v>78517.051888353584</v>
      </c>
      <c r="M1769" s="15">
        <f t="shared" si="383"/>
        <v>30.1681144106789</v>
      </c>
      <c r="N1769" s="6"/>
      <c r="O1769" s="7">
        <f t="shared" si="384"/>
        <v>32.970280770701343</v>
      </c>
      <c r="P1769" s="7"/>
      <c r="Q1769" s="46">
        <f t="shared" si="385"/>
        <v>2.8167211336622037E-2</v>
      </c>
      <c r="R1769" s="22">
        <f t="shared" si="392"/>
        <v>0.98769891518516217</v>
      </c>
      <c r="S1769" s="22">
        <f t="shared" si="393"/>
        <v>50.494816387392703</v>
      </c>
      <c r="T1769" s="39"/>
      <c r="U1769" s="39"/>
      <c r="Y1769" s="37"/>
      <c r="Z1769" s="37"/>
    </row>
    <row r="1770" spans="1:26">
      <c r="A1770" s="1">
        <v>2017.1</v>
      </c>
      <c r="B1770" s="11">
        <v>2557</v>
      </c>
      <c r="C1770" s="4">
        <f>C1769*2/3+C1772/3</f>
        <v>48.423333333333332</v>
      </c>
      <c r="D1770" s="11">
        <f>D1769*2/3+D1772/3</f>
        <v>108.01333333333334</v>
      </c>
      <c r="E1770" s="11">
        <v>246.66300000000001</v>
      </c>
      <c r="F1770" s="5">
        <f t="shared" si="389"/>
        <v>2017.7916666665333</v>
      </c>
      <c r="G1770" s="22">
        <v>2.36</v>
      </c>
      <c r="H1770" s="4">
        <f t="shared" si="386"/>
        <v>3158.6330337342856</v>
      </c>
      <c r="I1770" s="4">
        <f t="shared" si="387"/>
        <v>59.816793222601966</v>
      </c>
      <c r="J1770" s="33">
        <f t="shared" si="390"/>
        <v>1879082.1285133814</v>
      </c>
      <c r="K1770" s="4">
        <f t="shared" si="391"/>
        <v>133.42764284333958</v>
      </c>
      <c r="L1770" s="33">
        <f t="shared" si="388"/>
        <v>79376.583616670061</v>
      </c>
      <c r="M1770" s="15">
        <f t="shared" si="383"/>
        <v>30.920393290333838</v>
      </c>
      <c r="N1770" s="6"/>
      <c r="O1770" s="7">
        <f t="shared" si="384"/>
        <v>33.775350452959323</v>
      </c>
      <c r="P1770" s="7"/>
      <c r="Q1770" s="46">
        <f t="shared" si="385"/>
        <v>2.5479157179329279E-2</v>
      </c>
      <c r="R1770" s="22">
        <f t="shared" si="392"/>
        <v>1.0028504917557177</v>
      </c>
      <c r="S1770" s="22">
        <f t="shared" si="393"/>
        <v>49.905217566999767</v>
      </c>
      <c r="T1770" s="39"/>
      <c r="U1770" s="39"/>
      <c r="Y1770" s="37"/>
      <c r="Z1770" s="37"/>
    </row>
    <row r="1771" spans="1:26">
      <c r="A1771" s="1">
        <v>2017.11</v>
      </c>
      <c r="B1771" s="11">
        <v>2593.61</v>
      </c>
      <c r="C1771" s="4">
        <f>C1769/3+C1772*2/3</f>
        <v>48.676666666666662</v>
      </c>
      <c r="D1771" s="11">
        <f>D1769/3+D1772*2/3</f>
        <v>108.94666666666666</v>
      </c>
      <c r="E1771" s="11">
        <v>246.66900000000001</v>
      </c>
      <c r="F1771" s="5">
        <f t="shared" si="389"/>
        <v>2017.8749999998665</v>
      </c>
      <c r="G1771" s="22">
        <v>2.35</v>
      </c>
      <c r="H1771" s="4">
        <f t="shared" si="386"/>
        <v>3203.7790196579226</v>
      </c>
      <c r="I1771" s="4">
        <f t="shared" si="387"/>
        <v>60.128270408252895</v>
      </c>
      <c r="J1771" s="33">
        <f t="shared" si="390"/>
        <v>1908920.5145636739</v>
      </c>
      <c r="K1771" s="4">
        <f t="shared" si="391"/>
        <v>134.57730534981425</v>
      </c>
      <c r="L1771" s="33">
        <f t="shared" si="388"/>
        <v>80185.736094991284</v>
      </c>
      <c r="M1771" s="15">
        <f t="shared" si="383"/>
        <v>31.298913333880272</v>
      </c>
      <c r="N1771" s="6"/>
      <c r="O1771" s="7">
        <f t="shared" si="384"/>
        <v>34.172935972227101</v>
      </c>
      <c r="P1771" s="7"/>
      <c r="Q1771" s="46">
        <f t="shared" si="385"/>
        <v>2.4588565855586074E-2</v>
      </c>
      <c r="R1771" s="22">
        <f t="shared" si="392"/>
        <v>0.99754979283024348</v>
      </c>
      <c r="S1771" s="22">
        <f t="shared" si="393"/>
        <v>50.04625461881735</v>
      </c>
      <c r="T1771" s="39"/>
      <c r="U1771" s="39"/>
      <c r="Y1771" s="37"/>
      <c r="Z1771" s="37"/>
    </row>
    <row r="1772" spans="1:26">
      <c r="A1772" s="1">
        <v>2017.12</v>
      </c>
      <c r="B1772" s="11">
        <v>2664.34</v>
      </c>
      <c r="C1772" s="4">
        <v>48.93</v>
      </c>
      <c r="D1772" s="11">
        <v>109.88</v>
      </c>
      <c r="E1772" s="11">
        <v>246.524</v>
      </c>
      <c r="F1772" s="5">
        <f t="shared" si="389"/>
        <v>2017.9583333331998</v>
      </c>
      <c r="G1772" s="22">
        <v>2.4</v>
      </c>
      <c r="H1772" s="4">
        <f t="shared" si="386"/>
        <v>3293.0846408463281</v>
      </c>
      <c r="I1772" s="4">
        <f t="shared" si="387"/>
        <v>60.476752770521337</v>
      </c>
      <c r="J1772" s="33">
        <f t="shared" si="390"/>
        <v>1965134.6835441703</v>
      </c>
      <c r="K1772" s="4">
        <f t="shared" si="391"/>
        <v>135.81004689198619</v>
      </c>
      <c r="L1772" s="33">
        <f t="shared" si="388"/>
        <v>81044.085600123639</v>
      </c>
      <c r="M1772" s="15">
        <f t="shared" si="383"/>
        <v>32.086132007705991</v>
      </c>
      <c r="N1772" s="6"/>
      <c r="O1772" s="7">
        <f t="shared" si="384"/>
        <v>35.017141106605777</v>
      </c>
      <c r="P1772" s="7"/>
      <c r="Q1772" s="46">
        <f t="shared" si="385"/>
        <v>2.3313129772496815E-2</v>
      </c>
      <c r="R1772" s="22">
        <f t="shared" si="392"/>
        <v>0.98626540285410402</v>
      </c>
      <c r="S1772" s="22">
        <f t="shared" si="393"/>
        <v>49.952994909684698</v>
      </c>
      <c r="T1772" s="39"/>
      <c r="U1772" s="39"/>
      <c r="Y1772" s="37"/>
      <c r="Z1772" s="37"/>
    </row>
    <row r="1773" spans="1:26">
      <c r="A1773" s="1">
        <v>2018.01</v>
      </c>
      <c r="B1773" s="11">
        <v>2789.8</v>
      </c>
      <c r="C1773" s="4">
        <f>C1772*2/3+C1775/3</f>
        <v>49.286666666666662</v>
      </c>
      <c r="D1773" s="11">
        <f>D1772*2/3+D1775/3</f>
        <v>111.73333333333332</v>
      </c>
      <c r="E1773" s="11">
        <v>247.86699999999999</v>
      </c>
      <c r="F1773" s="5">
        <f t="shared" si="389"/>
        <v>2018.041666666533</v>
      </c>
      <c r="G1773" s="22">
        <v>2.58</v>
      </c>
      <c r="H1773" s="4">
        <f t="shared" si="386"/>
        <v>3429.4684649428937</v>
      </c>
      <c r="I1773" s="4">
        <f t="shared" si="387"/>
        <v>60.587522071648642</v>
      </c>
      <c r="J1773" s="33">
        <f t="shared" si="390"/>
        <v>2049534.114494175</v>
      </c>
      <c r="K1773" s="4">
        <f t="shared" si="391"/>
        <v>137.3524780090398</v>
      </c>
      <c r="L1773" s="33">
        <f t="shared" si="388"/>
        <v>82085.195495309963</v>
      </c>
      <c r="M1773" s="15">
        <f t="shared" si="383"/>
        <v>33.30734382803066</v>
      </c>
      <c r="N1773" s="6"/>
      <c r="O1773" s="7">
        <f t="shared" si="384"/>
        <v>36.333940411695849</v>
      </c>
      <c r="P1773" s="7"/>
      <c r="Q1773" s="46">
        <f t="shared" si="385"/>
        <v>2.0418663333554899E-2</v>
      </c>
      <c r="R1773" s="22">
        <f t="shared" si="392"/>
        <v>0.97799847417367836</v>
      </c>
      <c r="S1773" s="22">
        <f t="shared" si="393"/>
        <v>48.999971277655213</v>
      </c>
      <c r="T1773" s="39"/>
      <c r="U1773" s="39"/>
      <c r="Y1773" s="37"/>
      <c r="Z1773" s="37"/>
    </row>
    <row r="1774" spans="1:26">
      <c r="A1774" s="1">
        <v>2018.02</v>
      </c>
      <c r="B1774" s="11">
        <v>2705.16</v>
      </c>
      <c r="C1774" s="4">
        <f>C1772/3+C1775*2/3</f>
        <v>49.643333333333331</v>
      </c>
      <c r="D1774" s="11">
        <f>D1772/3+D1775*2/3</f>
        <v>113.58666666666666</v>
      </c>
      <c r="E1774" s="11">
        <v>248.99100000000001</v>
      </c>
      <c r="F1774" s="5">
        <f t="shared" si="389"/>
        <v>2018.1249999998663</v>
      </c>
      <c r="G1774" s="22">
        <v>2.86</v>
      </c>
      <c r="H1774" s="4">
        <f t="shared" si="386"/>
        <v>3310.4098220417609</v>
      </c>
      <c r="I1774" s="4">
        <f t="shared" si="387"/>
        <v>60.750483618551144</v>
      </c>
      <c r="J1774" s="33">
        <f t="shared" si="390"/>
        <v>1981407.2593894957</v>
      </c>
      <c r="K1774" s="4">
        <f t="shared" si="391"/>
        <v>139.00043508935397</v>
      </c>
      <c r="L1774" s="33">
        <f t="shared" si="388"/>
        <v>83197.092187962335</v>
      </c>
      <c r="M1774" s="15">
        <f t="shared" si="383"/>
        <v>32.03538233925029</v>
      </c>
      <c r="N1774" s="6"/>
      <c r="O1774" s="7">
        <f t="shared" si="384"/>
        <v>34.934084784156298</v>
      </c>
      <c r="P1774" s="7"/>
      <c r="Q1774" s="46">
        <f t="shared" si="385"/>
        <v>1.8975837596655443E-2</v>
      </c>
      <c r="R1774" s="22">
        <f t="shared" si="392"/>
        <v>1.0041100839387809</v>
      </c>
      <c r="S1774" s="22">
        <f t="shared" si="393"/>
        <v>47.705567186833449</v>
      </c>
      <c r="T1774" s="39"/>
      <c r="U1774" s="39"/>
      <c r="Y1774" s="37"/>
      <c r="Z1774" s="37"/>
    </row>
    <row r="1775" spans="1:26">
      <c r="A1775" s="1">
        <v>2018.03</v>
      </c>
      <c r="B1775" s="11">
        <v>2702.77</v>
      </c>
      <c r="C1775" s="4">
        <v>50</v>
      </c>
      <c r="D1775" s="11">
        <v>115.44</v>
      </c>
      <c r="E1775" s="11">
        <v>249.554</v>
      </c>
      <c r="F1775" s="5">
        <f t="shared" si="389"/>
        <v>2018.2083333331996</v>
      </c>
      <c r="G1775" s="22">
        <v>2.84</v>
      </c>
      <c r="H1775" s="4">
        <f t="shared" si="386"/>
        <v>3300.0233175985963</v>
      </c>
      <c r="I1775" s="4">
        <f t="shared" si="387"/>
        <v>61.048911257683713</v>
      </c>
      <c r="J1775" s="33">
        <f t="shared" si="390"/>
        <v>1978235.5476662298</v>
      </c>
      <c r="K1775" s="4">
        <f t="shared" si="391"/>
        <v>140.94972631174016</v>
      </c>
      <c r="L1775" s="33">
        <f t="shared" si="388"/>
        <v>84493.875402860605</v>
      </c>
      <c r="M1775" s="15">
        <f t="shared" si="383"/>
        <v>31.808409057643122</v>
      </c>
      <c r="N1775" s="6"/>
      <c r="O1775" s="7">
        <f t="shared" si="384"/>
        <v>34.675728647302464</v>
      </c>
      <c r="P1775" s="7"/>
      <c r="Q1775" s="46">
        <f t="shared" si="385"/>
        <v>1.8751132383798625E-2</v>
      </c>
      <c r="R1775" s="22">
        <f t="shared" si="392"/>
        <v>0.99978023319015985</v>
      </c>
      <c r="S1775" s="22">
        <f t="shared" si="393"/>
        <v>47.793573784582307</v>
      </c>
      <c r="T1775" s="39"/>
      <c r="U1775" s="39"/>
      <c r="Y1775" s="37"/>
      <c r="Z1775" s="37"/>
    </row>
    <row r="1776" spans="1:26">
      <c r="A1776" s="1">
        <v>2018.04</v>
      </c>
      <c r="B1776" s="11">
        <v>2653.63</v>
      </c>
      <c r="C1776" s="4">
        <f>C1775*2/3+C1778/3</f>
        <v>50.33</v>
      </c>
      <c r="D1776" s="11">
        <f>D1775*2/3+D1778/3</f>
        <v>117.78666666666666</v>
      </c>
      <c r="E1776" s="11">
        <v>250.54599999999999</v>
      </c>
      <c r="F1776" s="5">
        <f t="shared" si="389"/>
        <v>2018.2916666665328</v>
      </c>
      <c r="G1776" s="22">
        <v>2.87</v>
      </c>
      <c r="H1776" s="4">
        <f t="shared" si="386"/>
        <v>3227.1960478315364</v>
      </c>
      <c r="I1776" s="4">
        <f t="shared" si="387"/>
        <v>61.208524582312236</v>
      </c>
      <c r="J1776" s="33">
        <f t="shared" si="390"/>
        <v>1937636.111116058</v>
      </c>
      <c r="K1776" s="4">
        <f t="shared" si="391"/>
        <v>143.24554107163291</v>
      </c>
      <c r="L1776" s="33">
        <f t="shared" si="388"/>
        <v>86005.848117983071</v>
      </c>
      <c r="M1776" s="15">
        <f t="shared" si="383"/>
        <v>30.970179293325216</v>
      </c>
      <c r="N1776" s="6"/>
      <c r="O1776" s="7">
        <f t="shared" si="384"/>
        <v>33.753721250693452</v>
      </c>
      <c r="P1776" s="7"/>
      <c r="Q1776" s="46">
        <f t="shared" si="385"/>
        <v>1.9090860063881391E-2</v>
      </c>
      <c r="R1776" s="22">
        <f t="shared" si="392"/>
        <v>0.993298828410901</v>
      </c>
      <c r="S1776" s="22">
        <f t="shared" si="393"/>
        <v>47.593880311248526</v>
      </c>
      <c r="T1776" s="39"/>
      <c r="U1776" s="39"/>
      <c r="Y1776" s="37"/>
      <c r="Z1776" s="37"/>
    </row>
    <row r="1777" spans="1:26">
      <c r="A1777" s="1">
        <v>2018.05</v>
      </c>
      <c r="B1777" s="11">
        <v>2701.49</v>
      </c>
      <c r="C1777" s="4">
        <f>C1775/3+C1778*2/3</f>
        <v>50.66</v>
      </c>
      <c r="D1777" s="11">
        <f>D1775/3+D1778*2/3</f>
        <v>120.13333333333333</v>
      </c>
      <c r="E1777" s="11">
        <v>251.58799999999999</v>
      </c>
      <c r="F1777" s="5">
        <f t="shared" si="389"/>
        <v>2018.3749999998661</v>
      </c>
      <c r="G1777" s="22">
        <v>2.976</v>
      </c>
      <c r="H1777" s="4">
        <f t="shared" si="386"/>
        <v>3271.7935791850168</v>
      </c>
      <c r="I1777" s="4">
        <f t="shared" si="387"/>
        <v>61.354683053245786</v>
      </c>
      <c r="J1777" s="33">
        <f t="shared" si="390"/>
        <v>1967482.673450263</v>
      </c>
      <c r="K1777" s="4">
        <f t="shared" si="391"/>
        <v>145.4943267034464</v>
      </c>
      <c r="L1777" s="33">
        <f t="shared" si="388"/>
        <v>87492.551087421496</v>
      </c>
      <c r="M1777" s="15">
        <f t="shared" si="383"/>
        <v>31.243615074864607</v>
      </c>
      <c r="N1777" s="6"/>
      <c r="O1777" s="7">
        <f t="shared" si="384"/>
        <v>34.044187061418874</v>
      </c>
      <c r="P1777" s="7"/>
      <c r="Q1777" s="46">
        <f t="shared" si="385"/>
        <v>1.7318266255325291E-2</v>
      </c>
      <c r="R1777" s="22">
        <f t="shared" si="392"/>
        <v>1.0081593472990933</v>
      </c>
      <c r="S1777" s="22">
        <f t="shared" si="393"/>
        <v>47.079147290191592</v>
      </c>
      <c r="T1777" s="39"/>
      <c r="U1777" s="39"/>
      <c r="Y1777" s="37"/>
      <c r="Z1777" s="37"/>
    </row>
    <row r="1778" spans="1:26">
      <c r="A1778" s="1">
        <v>2018.06</v>
      </c>
      <c r="B1778" s="11">
        <v>2754.35</v>
      </c>
      <c r="C1778" s="4">
        <v>50.99</v>
      </c>
      <c r="D1778" s="11">
        <v>122.48</v>
      </c>
      <c r="E1778" s="11">
        <v>251.989</v>
      </c>
      <c r="F1778" s="5">
        <f t="shared" si="389"/>
        <v>2018.4583333331993</v>
      </c>
      <c r="G1778" s="22">
        <v>2.91</v>
      </c>
      <c r="H1778" s="4">
        <f t="shared" si="386"/>
        <v>3330.5042878855825</v>
      </c>
      <c r="I1778" s="4">
        <f t="shared" si="387"/>
        <v>61.656076257296952</v>
      </c>
      <c r="J1778" s="33">
        <f t="shared" si="390"/>
        <v>2005877.8953837741</v>
      </c>
      <c r="K1778" s="4">
        <f t="shared" si="391"/>
        <v>148.10033771315418</v>
      </c>
      <c r="L1778" s="33">
        <f t="shared" si="388"/>
        <v>89197.060877014432</v>
      </c>
      <c r="M1778" s="15">
        <f t="shared" si="383"/>
        <v>31.630556496454599</v>
      </c>
      <c r="N1778" s="6"/>
      <c r="O1778" s="7">
        <f t="shared" si="384"/>
        <v>34.458919633674263</v>
      </c>
      <c r="P1778" s="7"/>
      <c r="Q1778" s="46">
        <f t="shared" si="385"/>
        <v>1.6730979295013715E-2</v>
      </c>
      <c r="R1778" s="22">
        <f t="shared" si="392"/>
        <v>1.0041476505871525</v>
      </c>
      <c r="S1778" s="22">
        <f t="shared" si="393"/>
        <v>47.387752216668503</v>
      </c>
      <c r="T1778" s="39"/>
      <c r="U1778" s="39"/>
      <c r="Y1778" s="37"/>
      <c r="Z1778" s="37"/>
    </row>
    <row r="1779" spans="1:26">
      <c r="A1779" s="1">
        <v>2018.07</v>
      </c>
      <c r="B1779" s="11">
        <v>2793.64</v>
      </c>
      <c r="C1779" s="4">
        <f>C1778*2/3+C1781/3</f>
        <v>51.44</v>
      </c>
      <c r="D1779" s="11">
        <f>D1778*2/3+D1781/3</f>
        <v>125.11666666666667</v>
      </c>
      <c r="E1779" s="11">
        <v>252.006</v>
      </c>
      <c r="F1779" s="5">
        <f t="shared" si="389"/>
        <v>2018.5416666665326</v>
      </c>
      <c r="G1779" s="22">
        <v>2.89</v>
      </c>
      <c r="H1779" s="4">
        <f t="shared" si="386"/>
        <v>3377.785084482116</v>
      </c>
      <c r="I1779" s="4">
        <f t="shared" si="387"/>
        <v>62.196011206082403</v>
      </c>
      <c r="J1779" s="33">
        <f t="shared" si="390"/>
        <v>2037475.5042374402</v>
      </c>
      <c r="K1779" s="4">
        <f t="shared" si="391"/>
        <v>151.27833596554581</v>
      </c>
      <c r="L1779" s="33">
        <f t="shared" si="388"/>
        <v>91250.892564959839</v>
      </c>
      <c r="M1779" s="15">
        <f t="shared" si="383"/>
        <v>31.886366962158984</v>
      </c>
      <c r="N1779" s="6"/>
      <c r="O1779" s="7">
        <f t="shared" si="384"/>
        <v>34.731777571325303</v>
      </c>
      <c r="P1779" s="7"/>
      <c r="Q1779" s="46">
        <f t="shared" si="385"/>
        <v>1.6153150850947935E-2</v>
      </c>
      <c r="R1779" s="22">
        <f t="shared" si="392"/>
        <v>1.0024083333333333</v>
      </c>
      <c r="S1779" s="22">
        <f t="shared" si="393"/>
        <v>47.581090079413954</v>
      </c>
      <c r="T1779" s="39"/>
      <c r="U1779" s="39"/>
      <c r="Y1779" s="37"/>
      <c r="Z1779" s="37"/>
    </row>
    <row r="1780" spans="1:26">
      <c r="A1780" s="1">
        <v>2018.08</v>
      </c>
      <c r="B1780" s="11">
        <v>2857.82</v>
      </c>
      <c r="C1780" s="4">
        <f>C1778/3+C1781*2/3</f>
        <v>51.89</v>
      </c>
      <c r="D1780" s="11">
        <f>D1778/3+D1781*2/3</f>
        <v>127.75333333333333</v>
      </c>
      <c r="E1780" s="11">
        <v>252.14599999999999</v>
      </c>
      <c r="F1780" s="5">
        <f>F1779+1/12</f>
        <v>2018.6249999998658</v>
      </c>
      <c r="G1780" s="22">
        <v>2.89</v>
      </c>
      <c r="H1780" s="4">
        <f t="shared" si="386"/>
        <v>3453.4664599081493</v>
      </c>
      <c r="I1780" s="4">
        <f t="shared" si="387"/>
        <v>62.705269962640699</v>
      </c>
      <c r="J1780" s="33">
        <f t="shared" si="390"/>
        <v>2086278.3879997849</v>
      </c>
      <c r="K1780" s="4">
        <f t="shared" si="391"/>
        <v>154.38055994014053</v>
      </c>
      <c r="L1780" s="33">
        <f t="shared" si="388"/>
        <v>93263.053071315138</v>
      </c>
      <c r="M1780" s="15">
        <f t="shared" si="383"/>
        <v>32.390276880301116</v>
      </c>
      <c r="N1780" s="6"/>
      <c r="O1780" s="7">
        <f t="shared" si="384"/>
        <v>35.274629408295588</v>
      </c>
      <c r="P1780" s="7"/>
      <c r="Q1780" s="46">
        <f t="shared" si="385"/>
        <v>1.6127083652587602E-2</v>
      </c>
      <c r="R1780" s="22">
        <f t="shared" si="392"/>
        <v>0.99298310639894383</v>
      </c>
      <c r="S1780" s="22">
        <f t="shared" si="393"/>
        <v>47.669198946914648</v>
      </c>
      <c r="T1780" s="39"/>
      <c r="U1780" s="39"/>
      <c r="Y1780" s="37"/>
      <c r="Z1780" s="37"/>
    </row>
    <row r="1781" spans="1:26">
      <c r="A1781" s="1">
        <v>2018.09</v>
      </c>
      <c r="B1781" s="11">
        <v>2901.5</v>
      </c>
      <c r="C1781" s="4">
        <v>52.34</v>
      </c>
      <c r="D1781" s="11">
        <v>130.38999999999999</v>
      </c>
      <c r="E1781" s="11">
        <v>252.43899999999999</v>
      </c>
      <c r="F1781" s="5">
        <f t="shared" si="389"/>
        <v>2018.7083333331991</v>
      </c>
      <c r="G1781" s="22">
        <v>3</v>
      </c>
      <c r="H1781" s="4">
        <f t="shared" si="386"/>
        <v>3502.1809229160322</v>
      </c>
      <c r="I1781" s="4">
        <f t="shared" si="387"/>
        <v>63.175650355135318</v>
      </c>
      <c r="J1781" s="33">
        <f t="shared" si="390"/>
        <v>2118887.7769028991</v>
      </c>
      <c r="K1781" s="4">
        <f t="shared" si="391"/>
        <v>157.38389472308162</v>
      </c>
      <c r="L1781" s="33">
        <f t="shared" si="388"/>
        <v>95220.326462301906</v>
      </c>
      <c r="M1781" s="15">
        <f t="shared" si="383"/>
        <v>32.622891120500192</v>
      </c>
      <c r="N1781" s="6"/>
      <c r="O1781" s="7">
        <f t="shared" si="384"/>
        <v>35.522018512241374</v>
      </c>
      <c r="P1781" s="7"/>
      <c r="Q1781" s="46">
        <f t="shared" si="385"/>
        <v>1.5065111583944912E-2</v>
      </c>
      <c r="R1781" s="22">
        <f t="shared" si="392"/>
        <v>0.98973841038753507</v>
      </c>
      <c r="S1781" s="22">
        <f t="shared" si="393"/>
        <v>47.27976896800547</v>
      </c>
      <c r="T1781" s="39"/>
      <c r="U1781" s="39"/>
      <c r="Y1781" s="37"/>
      <c r="Z1781" s="37"/>
    </row>
    <row r="1782" spans="1:26">
      <c r="A1782" s="1">
        <v>2018.1</v>
      </c>
      <c r="B1782" s="11">
        <v>2785.46</v>
      </c>
      <c r="C1782" s="4">
        <f>C1781*2/3+C1784/3</f>
        <v>52.81</v>
      </c>
      <c r="D1782" s="11">
        <f>D1781*2/3+D1784/3</f>
        <v>131.05666666666667</v>
      </c>
      <c r="E1782" s="11">
        <v>252.88499999999999</v>
      </c>
      <c r="F1782" s="5">
        <f t="shared" si="389"/>
        <v>2018.7916666665324</v>
      </c>
      <c r="G1782" s="22">
        <v>3.15</v>
      </c>
      <c r="H1782" s="4">
        <f t="shared" si="386"/>
        <v>3356.1882357593377</v>
      </c>
      <c r="I1782" s="4">
        <f t="shared" si="387"/>
        <v>63.630531664590642</v>
      </c>
      <c r="J1782" s="33">
        <f t="shared" si="390"/>
        <v>2033767.495975164</v>
      </c>
      <c r="K1782" s="4">
        <f t="shared" si="391"/>
        <v>157.90958867996653</v>
      </c>
      <c r="L1782" s="33">
        <f t="shared" si="388"/>
        <v>95689.325568314889</v>
      </c>
      <c r="M1782" s="15">
        <f t="shared" si="383"/>
        <v>31.037961078006497</v>
      </c>
      <c r="N1782" s="6"/>
      <c r="O1782" s="7">
        <f t="shared" si="384"/>
        <v>33.79374384993605</v>
      </c>
      <c r="P1782" s="7"/>
      <c r="Q1782" s="46">
        <f t="shared" si="385"/>
        <v>1.6340087128316708E-2</v>
      </c>
      <c r="R1782" s="22">
        <f t="shared" si="392"/>
        <v>1.0051809433745449</v>
      </c>
      <c r="S1782" s="22">
        <f t="shared" si="393"/>
        <v>46.712074196252551</v>
      </c>
      <c r="T1782" s="39"/>
      <c r="U1782" s="39"/>
      <c r="Y1782" s="37"/>
      <c r="Z1782" s="37"/>
    </row>
    <row r="1783" spans="1:26">
      <c r="A1783" s="1">
        <v>2018.11</v>
      </c>
      <c r="B1783" s="11">
        <v>2723.23</v>
      </c>
      <c r="C1783" s="4">
        <f>C1781/3+C1784*2/3</f>
        <v>53.28</v>
      </c>
      <c r="D1783" s="11">
        <f>D1781/3+D1784*2/3</f>
        <v>131.72333333333333</v>
      </c>
      <c r="E1783" s="11">
        <v>252.03800000000001</v>
      </c>
      <c r="F1783" s="5">
        <f t="shared" si="389"/>
        <v>2018.8749999998656</v>
      </c>
      <c r="G1783" s="22">
        <v>3.12</v>
      </c>
      <c r="H1783" s="4">
        <f t="shared" si="386"/>
        <v>3292.2344289353196</v>
      </c>
      <c r="I1783" s="4">
        <f t="shared" si="387"/>
        <v>64.412572707290181</v>
      </c>
      <c r="J1783" s="33">
        <f t="shared" si="390"/>
        <v>1998265.7654004723</v>
      </c>
      <c r="K1783" s="4">
        <f t="shared" si="391"/>
        <v>159.24622345307719</v>
      </c>
      <c r="L1783" s="33">
        <f t="shared" si="388"/>
        <v>96656.627425680112</v>
      </c>
      <c r="M1783" s="15">
        <f t="shared" si="383"/>
        <v>30.195583406705239</v>
      </c>
      <c r="N1783" s="6"/>
      <c r="O1783" s="7">
        <f t="shared" si="384"/>
        <v>32.880333947031964</v>
      </c>
      <c r="P1783" s="7"/>
      <c r="Q1783" s="46">
        <f t="shared" si="385"/>
        <v>1.9163540746558339E-2</v>
      </c>
      <c r="R1783" s="22">
        <f t="shared" si="392"/>
        <v>1.0276497972023233</v>
      </c>
      <c r="S1783" s="22">
        <f t="shared" si="393"/>
        <v>47.111880916102173</v>
      </c>
      <c r="T1783" s="39"/>
      <c r="U1783" s="39"/>
      <c r="Y1783" s="37"/>
      <c r="Z1783" s="37"/>
    </row>
    <row r="1784" spans="1:26">
      <c r="A1784" s="1">
        <v>2018.12</v>
      </c>
      <c r="B1784" s="11">
        <v>2567.31</v>
      </c>
      <c r="C1784" s="4">
        <v>53.75</v>
      </c>
      <c r="D1784" s="11">
        <v>132.38999999999999</v>
      </c>
      <c r="E1784" s="11">
        <v>251.233</v>
      </c>
      <c r="F1784" s="5">
        <f t="shared" si="389"/>
        <v>2018.9583333331989</v>
      </c>
      <c r="G1784" s="22">
        <v>2.83</v>
      </c>
      <c r="H1784" s="4">
        <f t="shared" si="386"/>
        <v>3113.6807545187139</v>
      </c>
      <c r="I1784" s="4">
        <f t="shared" si="387"/>
        <v>65.18898791161989</v>
      </c>
      <c r="J1784" s="33">
        <f t="shared" si="390"/>
        <v>1893187.4995281261</v>
      </c>
      <c r="K1784" s="4">
        <f t="shared" si="391"/>
        <v>160.56502529524386</v>
      </c>
      <c r="L1784" s="33">
        <f t="shared" si="388"/>
        <v>97627.124524318686</v>
      </c>
      <c r="M1784" s="15">
        <f t="shared" si="383"/>
        <v>28.291857012072867</v>
      </c>
      <c r="N1784" s="6"/>
      <c r="O1784" s="7">
        <f t="shared" si="384"/>
        <v>30.818335095022288</v>
      </c>
      <c r="P1784" s="7"/>
      <c r="Q1784" s="46">
        <f t="shared" si="385"/>
        <v>2.5024375553964886E-2</v>
      </c>
      <c r="R1784" s="22">
        <f t="shared" si="392"/>
        <v>1.0127831755337824</v>
      </c>
      <c r="S1784" s="22">
        <f t="shared" si="393"/>
        <v>48.569644507754305</v>
      </c>
      <c r="T1784" s="39"/>
      <c r="U1784" s="39"/>
      <c r="Y1784" s="37"/>
      <c r="Z1784" s="37"/>
    </row>
    <row r="1785" spans="1:26">
      <c r="A1785" s="1">
        <v>2019.01</v>
      </c>
      <c r="B1785" s="11">
        <v>2607.39</v>
      </c>
      <c r="C1785" s="4">
        <f>C1784*2/3+C1787/3</f>
        <v>54.146666666666668</v>
      </c>
      <c r="D1785" s="11">
        <f>D1784*2/3+D1787/3</f>
        <v>133.05666666666664</v>
      </c>
      <c r="E1785" s="11">
        <v>251.71199999999999</v>
      </c>
      <c r="F1785" s="5">
        <f t="shared" si="389"/>
        <v>2019.0416666665321</v>
      </c>
      <c r="G1785" s="22">
        <v>2.71</v>
      </c>
      <c r="H1785" s="4">
        <f t="shared" si="386"/>
        <v>3156.2727760297489</v>
      </c>
      <c r="I1785" s="4">
        <f t="shared" si="387"/>
        <v>65.545104458004928</v>
      </c>
      <c r="J1785" s="33">
        <f t="shared" si="390"/>
        <v>1922405.474730056</v>
      </c>
      <c r="K1785" s="4">
        <f t="shared" si="391"/>
        <v>161.06648206415798</v>
      </c>
      <c r="L1785" s="33">
        <f t="shared" si="388"/>
        <v>98101.497838578856</v>
      </c>
      <c r="M1785" s="15">
        <f t="shared" si="383"/>
        <v>28.38016446354758</v>
      </c>
      <c r="N1785" s="6"/>
      <c r="O1785" s="7">
        <f t="shared" si="384"/>
        <v>30.929105694293305</v>
      </c>
      <c r="P1785" s="7"/>
      <c r="Q1785" s="46">
        <f t="shared" si="385"/>
        <v>2.5866221302712586E-2</v>
      </c>
      <c r="R1785" s="22">
        <f t="shared" si="392"/>
        <v>1.0048682752251044</v>
      </c>
      <c r="S1785" s="22">
        <f t="shared" si="393"/>
        <v>49.096910792719015</v>
      </c>
      <c r="T1785" s="39"/>
      <c r="U1785" s="39"/>
      <c r="Y1785" s="37"/>
      <c r="Z1785" s="37"/>
    </row>
    <row r="1786" spans="1:26">
      <c r="A1786" s="1">
        <v>2019.02</v>
      </c>
      <c r="B1786" s="11">
        <v>2754.86</v>
      </c>
      <c r="C1786" s="4">
        <f>C1784/3+C1787*2/3</f>
        <v>54.543333333333337</v>
      </c>
      <c r="D1786" s="11">
        <f>D1784/3+D1787*2/3</f>
        <v>133.7233333333333</v>
      </c>
      <c r="E1786" s="11">
        <v>252.77600000000001</v>
      </c>
      <c r="F1786" s="5">
        <f t="shared" si="389"/>
        <v>2019.1249999998654</v>
      </c>
      <c r="G1786" s="22">
        <v>2.68</v>
      </c>
      <c r="H1786" s="4">
        <f t="shared" si="386"/>
        <v>3320.749762635694</v>
      </c>
      <c r="I1786" s="4">
        <f t="shared" si="387"/>
        <v>65.747356025361071</v>
      </c>
      <c r="J1786" s="33">
        <f t="shared" si="390"/>
        <v>2025921.3110135</v>
      </c>
      <c r="K1786" s="4">
        <f t="shared" si="391"/>
        <v>161.19212135118312</v>
      </c>
      <c r="L1786" s="33">
        <f t="shared" si="388"/>
        <v>98340.006671758936</v>
      </c>
      <c r="M1786" s="15">
        <f t="shared" si="383"/>
        <v>29.541548965131213</v>
      </c>
      <c r="N1786" s="6"/>
      <c r="O1786" s="7">
        <f t="shared" si="384"/>
        <v>32.208640010689486</v>
      </c>
      <c r="P1786" s="7"/>
      <c r="Q1786" s="46">
        <f t="shared" si="385"/>
        <v>2.4705412201290359E-2</v>
      </c>
      <c r="R1786" s="22">
        <f t="shared" si="392"/>
        <v>1.0118535170500875</v>
      </c>
      <c r="S1786" s="22">
        <f t="shared" si="393"/>
        <v>49.128260300190959</v>
      </c>
      <c r="T1786" s="39"/>
      <c r="U1786" s="39"/>
      <c r="Y1786" s="37"/>
      <c r="Z1786" s="37"/>
    </row>
    <row r="1787" spans="1:26">
      <c r="A1787" s="1">
        <v>2019.03</v>
      </c>
      <c r="B1787" s="11">
        <v>2803.98</v>
      </c>
      <c r="C1787" s="19">
        <v>54.94</v>
      </c>
      <c r="D1787" s="11">
        <v>134.38999999999999</v>
      </c>
      <c r="E1787" s="11">
        <v>254.202</v>
      </c>
      <c r="F1787" s="5">
        <f t="shared" si="389"/>
        <v>2019.2083333331987</v>
      </c>
      <c r="G1787" s="22">
        <v>2.57</v>
      </c>
      <c r="H1787" s="4">
        <f t="shared" si="386"/>
        <v>3360.9991502820599</v>
      </c>
      <c r="I1787" s="4">
        <f t="shared" si="387"/>
        <v>65.853998001589289</v>
      </c>
      <c r="J1787" s="33">
        <f t="shared" si="390"/>
        <v>2053824.6512153151</v>
      </c>
      <c r="K1787" s="4">
        <f t="shared" si="391"/>
        <v>161.08698200643585</v>
      </c>
      <c r="L1787" s="33">
        <f t="shared" si="388"/>
        <v>98436.327961264396</v>
      </c>
      <c r="M1787" s="15">
        <f t="shared" si="383"/>
        <v>29.576196014784824</v>
      </c>
      <c r="N1787" s="6"/>
      <c r="O1787" s="7">
        <f t="shared" si="384"/>
        <v>32.26103863164942</v>
      </c>
      <c r="P1787" s="7"/>
      <c r="Q1787" s="46">
        <f t="shared" si="385"/>
        <v>2.6091124483199845E-2</v>
      </c>
      <c r="R1787" s="22">
        <f t="shared" si="392"/>
        <v>1.0056466121980145</v>
      </c>
      <c r="S1787" s="22">
        <f t="shared" si="393"/>
        <v>49.431740807206211</v>
      </c>
      <c r="T1787" s="39"/>
      <c r="U1787" s="39"/>
      <c r="Y1787" s="37"/>
      <c r="Z1787" s="37"/>
    </row>
    <row r="1788" spans="1:26">
      <c r="A1788" s="1">
        <v>2019.04</v>
      </c>
      <c r="B1788" s="11">
        <v>2903.8</v>
      </c>
      <c r="C1788" s="4">
        <f>C1787*2/3+C1790/3</f>
        <v>55.319091580592705</v>
      </c>
      <c r="D1788" s="11">
        <f>D1787*2/3+D1790/3</f>
        <v>134.68333333333334</v>
      </c>
      <c r="E1788" s="11">
        <v>255.548</v>
      </c>
      <c r="F1788" s="5">
        <f t="shared" si="389"/>
        <v>2019.2916666665319</v>
      </c>
      <c r="G1788" s="22">
        <v>2.5299999999999998</v>
      </c>
      <c r="H1788" s="4">
        <f t="shared" si="386"/>
        <v>3462.3157293346071</v>
      </c>
      <c r="I1788" s="4">
        <f t="shared" si="387"/>
        <v>65.959143505746866</v>
      </c>
      <c r="J1788" s="33">
        <f t="shared" si="390"/>
        <v>2119095.5783219999</v>
      </c>
      <c r="K1788" s="4">
        <f t="shared" si="391"/>
        <v>160.588271740208</v>
      </c>
      <c r="L1788" s="33">
        <f t="shared" si="388"/>
        <v>98287.366946874667</v>
      </c>
      <c r="M1788" s="15">
        <f t="shared" si="383"/>
        <v>30.133517171387521</v>
      </c>
      <c r="N1788" s="6"/>
      <c r="O1788" s="7">
        <f t="shared" si="384"/>
        <v>32.883690363719687</v>
      </c>
      <c r="P1788" s="7"/>
      <c r="Q1788" s="46">
        <f t="shared" si="385"/>
        <v>2.6149618052130178E-2</v>
      </c>
      <c r="R1788" s="22">
        <f t="shared" si="392"/>
        <v>1.0135705386413667</v>
      </c>
      <c r="S1788" s="22">
        <f t="shared" si="393"/>
        <v>49.449029984294569</v>
      </c>
      <c r="T1788" s="39"/>
      <c r="U1788" s="39"/>
      <c r="Y1788" s="37"/>
      <c r="Z1788" s="37"/>
    </row>
    <row r="1789" spans="1:26">
      <c r="A1789" s="1">
        <v>2019.05</v>
      </c>
      <c r="B1789" s="11">
        <v>2854.71</v>
      </c>
      <c r="C1789" s="4">
        <f>C1787/3+C1790*2/3</f>
        <v>55.698183161185412</v>
      </c>
      <c r="D1789" s="11">
        <f>D1787/3+D1790*2/3</f>
        <v>134.97666666666666</v>
      </c>
      <c r="E1789" s="11">
        <v>256.09199999999998</v>
      </c>
      <c r="F1789" s="5">
        <f t="shared" si="389"/>
        <v>2019.3749999998652</v>
      </c>
      <c r="G1789" s="22">
        <v>2.4</v>
      </c>
      <c r="H1789" s="4">
        <f t="shared" si="386"/>
        <v>3396.5533363010172</v>
      </c>
      <c r="I1789" s="4">
        <f t="shared" si="387"/>
        <v>66.270076414777492</v>
      </c>
      <c r="J1789" s="33">
        <f t="shared" si="390"/>
        <v>2082226.0125598912</v>
      </c>
      <c r="K1789" s="4">
        <f t="shared" si="391"/>
        <v>160.59615424665097</v>
      </c>
      <c r="L1789" s="33">
        <f t="shared" si="388"/>
        <v>98452.006130906098</v>
      </c>
      <c r="M1789" s="15">
        <f t="shared" si="383"/>
        <v>29.242030936939852</v>
      </c>
      <c r="N1789" s="6"/>
      <c r="O1789" s="7">
        <f t="shared" si="384"/>
        <v>31.926648340129908</v>
      </c>
      <c r="P1789" s="7"/>
      <c r="Q1789" s="46">
        <f t="shared" si="385"/>
        <v>2.8384138933322749E-2</v>
      </c>
      <c r="R1789" s="22">
        <f t="shared" si="392"/>
        <v>1.0324722275649159</v>
      </c>
      <c r="S1789" s="22">
        <f t="shared" si="393"/>
        <v>50.013613048112227</v>
      </c>
      <c r="T1789" s="39"/>
      <c r="U1789" s="39"/>
      <c r="Y1789" s="37"/>
      <c r="Z1789" s="37"/>
    </row>
    <row r="1790" spans="1:26">
      <c r="A1790" s="1">
        <v>2019.06</v>
      </c>
      <c r="B1790" s="11">
        <v>2890.17</v>
      </c>
      <c r="C1790" s="19">
        <v>56.077274741778119</v>
      </c>
      <c r="D1790" s="11">
        <v>135.27000000000001</v>
      </c>
      <c r="E1790" s="11">
        <v>256.14299999999997</v>
      </c>
      <c r="F1790" s="5">
        <f t="shared" si="389"/>
        <v>2019.4583333331984</v>
      </c>
      <c r="G1790" s="22">
        <v>2.06</v>
      </c>
      <c r="H1790" s="4">
        <f t="shared" si="386"/>
        <v>3438.0592052095908</v>
      </c>
      <c r="I1790" s="4">
        <f t="shared" si="387"/>
        <v>66.707837472895207</v>
      </c>
      <c r="J1790" s="33">
        <f t="shared" si="390"/>
        <v>2111078.6924428353</v>
      </c>
      <c r="K1790" s="4">
        <f t="shared" si="391"/>
        <v>160.91311884377092</v>
      </c>
      <c r="L1790" s="33">
        <f t="shared" si="388"/>
        <v>98805.819286319616</v>
      </c>
      <c r="M1790" s="15">
        <f t="shared" si="383"/>
        <v>29.283796275306265</v>
      </c>
      <c r="N1790" s="6"/>
      <c r="O1790" s="7">
        <f t="shared" si="384"/>
        <v>31.987942034596209</v>
      </c>
      <c r="P1790" s="7"/>
      <c r="Q1790" s="46">
        <f t="shared" si="385"/>
        <v>3.0885119389954169E-2</v>
      </c>
      <c r="R1790" s="22">
        <f t="shared" si="392"/>
        <v>1.0410658037704619</v>
      </c>
      <c r="S1790" s="22">
        <f t="shared" si="393"/>
        <v>51.62738502413935</v>
      </c>
      <c r="T1790" s="39"/>
      <c r="U1790" s="39"/>
      <c r="Y1790" s="37"/>
      <c r="Z1790" s="37"/>
    </row>
    <row r="1791" spans="1:26">
      <c r="A1791" s="1">
        <v>2019.07</v>
      </c>
      <c r="B1791" s="11">
        <v>2996.1136363636365</v>
      </c>
      <c r="C1791" s="4">
        <f>C1790*2/3+C1793/3</f>
        <v>56.458183161185417</v>
      </c>
      <c r="D1791" s="11">
        <f>D1790*2/3+D1793/3</f>
        <v>134.48000000000002</v>
      </c>
      <c r="E1791" s="11">
        <v>256.57100000000003</v>
      </c>
      <c r="F1791" s="5">
        <f t="shared" si="389"/>
        <v>2019.5416666665317</v>
      </c>
      <c r="G1791" s="22">
        <v>1.63</v>
      </c>
      <c r="H1791" s="4">
        <f t="shared" si="386"/>
        <v>3558.1411188326042</v>
      </c>
      <c r="I1791" s="4">
        <f t="shared" si="387"/>
        <v>67.048919828091229</v>
      </c>
      <c r="J1791" s="33">
        <f>J1790*((H1791+(I1791/12))/H1790)</f>
        <v>2188243.6903468869</v>
      </c>
      <c r="K1791" s="4">
        <f t="shared" si="391"/>
        <v>159.70649839615547</v>
      </c>
      <c r="L1791" s="33">
        <f t="shared" si="388"/>
        <v>98218.908624243311</v>
      </c>
      <c r="M1791" s="15">
        <f t="shared" si="383"/>
        <v>29.986685335042523</v>
      </c>
      <c r="N1791" s="6"/>
      <c r="O1791" s="7">
        <f>J1791/AVERAGE(L1671:L1790)</f>
        <v>32.770388154606181</v>
      </c>
      <c r="P1791" s="7"/>
      <c r="Q1791" s="46">
        <f t="shared" si="385"/>
        <v>3.4716014055352379E-2</v>
      </c>
      <c r="R1791" s="22">
        <f t="shared" si="392"/>
        <v>1.0013583333333334</v>
      </c>
      <c r="S1791" s="22">
        <f t="shared" si="393"/>
        <v>53.657845958539426</v>
      </c>
      <c r="T1791" s="39"/>
      <c r="U1791" s="39"/>
      <c r="Y1791" s="37"/>
      <c r="Z1791" s="37"/>
    </row>
    <row r="1792" spans="1:26">
      <c r="A1792" s="1">
        <v>2019.08</v>
      </c>
      <c r="B1792" s="24">
        <v>2897.4981818181818</v>
      </c>
      <c r="C1792" s="4">
        <f>C1790/3+C1793*2/3</f>
        <v>56.839091580592708</v>
      </c>
      <c r="D1792" s="11">
        <f>D1790/3+D1793*2/3</f>
        <v>133.69</v>
      </c>
      <c r="E1792" s="11">
        <v>256.55799999999999</v>
      </c>
      <c r="F1792" s="5">
        <f t="shared" si="389"/>
        <v>2019.6249999998649</v>
      </c>
      <c r="G1792" s="22">
        <v>1.63</v>
      </c>
      <c r="H1792" s="4">
        <f t="shared" si="386"/>
        <v>3441.2011942718609</v>
      </c>
      <c r="I1792" s="4">
        <f t="shared" si="387"/>
        <v>67.504701488967797</v>
      </c>
      <c r="J1792" s="33">
        <f t="shared" si="390"/>
        <v>2119785.6624489455</v>
      </c>
      <c r="K1792" s="4">
        <f t="shared" si="391"/>
        <v>158.77635076668827</v>
      </c>
      <c r="L1792" s="33">
        <f t="shared" si="388"/>
        <v>97806.496304673972</v>
      </c>
      <c r="M1792" s="15">
        <f t="shared" si="383"/>
        <v>28.705397371833072</v>
      </c>
      <c r="N1792" s="6"/>
      <c r="O1792" s="7">
        <f t="shared" si="384"/>
        <v>31.38611285417003</v>
      </c>
      <c r="P1792" s="7"/>
      <c r="Q1792" s="46">
        <f t="shared" si="385"/>
        <v>3.5971412380679191E-2</v>
      </c>
      <c r="R1792" s="22">
        <f t="shared" si="392"/>
        <v>0.99497440143010019</v>
      </c>
      <c r="S1792" s="22">
        <f t="shared" si="393"/>
        <v>53.733453778621382</v>
      </c>
      <c r="T1792" s="39"/>
      <c r="U1792" s="39"/>
      <c r="Y1792" s="37"/>
      <c r="Z1792" s="37"/>
    </row>
    <row r="1793" spans="1:26">
      <c r="A1793" s="1">
        <v>2019.09</v>
      </c>
      <c r="B1793" s="24">
        <v>2982.1559999999999</v>
      </c>
      <c r="C1793" s="4">
        <v>57.22</v>
      </c>
      <c r="D1793" s="11">
        <v>132.9</v>
      </c>
      <c r="E1793" s="11">
        <v>256.75900000000001</v>
      </c>
      <c r="F1793" s="5">
        <f t="shared" si="389"/>
        <v>2019.7083333331982</v>
      </c>
      <c r="G1793" s="22">
        <v>1.7</v>
      </c>
      <c r="H1793" s="4">
        <f t="shared" si="386"/>
        <v>3538.9720835491648</v>
      </c>
      <c r="I1793" s="4">
        <f t="shared" si="387"/>
        <v>67.903886523938795</v>
      </c>
      <c r="J1793" s="33">
        <f t="shared" si="390"/>
        <v>2183498.4352106876</v>
      </c>
      <c r="K1793" s="4">
        <f t="shared" si="391"/>
        <v>157.71454944130488</v>
      </c>
      <c r="L1793" s="33">
        <f t="shared" si="388"/>
        <v>97307.767279612599</v>
      </c>
      <c r="M1793" s="15">
        <f t="shared" ref="M1793:M1801" si="394">H1793/AVERAGE(K1673:K1792)</f>
        <v>29.229520233035277</v>
      </c>
      <c r="N1793" s="6"/>
      <c r="O1793" s="7">
        <f t="shared" ref="O1793:O1800" si="395">J1793/AVERAGE(L1673:L1792)</f>
        <v>31.974134120476858</v>
      </c>
      <c r="P1793" s="7"/>
      <c r="Q1793" s="46">
        <f t="shared" ref="Q1793:Q1806" si="396">1/M1793-(G1793/100-(((E1793/E1673)^(1/10))-1))</f>
        <v>3.4662807416811853E-2</v>
      </c>
      <c r="R1793" s="22">
        <f t="shared" si="392"/>
        <v>1.0005051189267946</v>
      </c>
      <c r="S1793" s="22">
        <f t="shared" si="393"/>
        <v>53.421557966589454</v>
      </c>
      <c r="T1793" s="39"/>
      <c r="U1793" s="39"/>
      <c r="Y1793" s="37"/>
      <c r="Z1793" s="37"/>
    </row>
    <row r="1794" spans="1:26">
      <c r="A1794" s="1">
        <v>2019.1</v>
      </c>
      <c r="B1794" s="24">
        <v>2977.68</v>
      </c>
      <c r="C1794" s="4">
        <f>C1793*2/3+C1796/3</f>
        <v>57.56</v>
      </c>
      <c r="D1794" s="11">
        <f>D1793*2/3+D1796/3</f>
        <v>135.09</v>
      </c>
      <c r="E1794" s="11">
        <v>257.346</v>
      </c>
      <c r="F1794" s="5">
        <f t="shared" si="389"/>
        <v>2019.7916666665315</v>
      </c>
      <c r="G1794" s="22">
        <v>1.71</v>
      </c>
      <c r="H1794" s="4">
        <f t="shared" si="386"/>
        <v>3525.6001492154537</v>
      </c>
      <c r="I1794" s="4">
        <f t="shared" si="387"/>
        <v>68.151562487856822</v>
      </c>
      <c r="J1794" s="33">
        <f t="shared" si="390"/>
        <v>2178752.1808013837</v>
      </c>
      <c r="K1794" s="4">
        <f t="shared" si="391"/>
        <v>159.94778624886342</v>
      </c>
      <c r="L1794" s="33">
        <f t="shared" si="388"/>
        <v>98844.614634365978</v>
      </c>
      <c r="M1794" s="15">
        <f t="shared" si="394"/>
        <v>28.84112288195341</v>
      </c>
      <c r="N1794" s="6"/>
      <c r="O1794" s="7">
        <f t="shared" si="395"/>
        <v>31.56428123057065</v>
      </c>
      <c r="P1794" s="7"/>
      <c r="Q1794" s="46">
        <f t="shared" si="396"/>
        <v>3.5157941464796741E-2</v>
      </c>
      <c r="R1794" s="22">
        <f t="shared" si="392"/>
        <v>0.99235361515253806</v>
      </c>
      <c r="S1794" s="22">
        <f t="shared" si="393"/>
        <v>53.326627374930382</v>
      </c>
      <c r="T1794" s="39"/>
      <c r="U1794" s="39"/>
      <c r="Y1794" s="37"/>
      <c r="Z1794" s="37"/>
    </row>
    <row r="1795" spans="1:26">
      <c r="A1795" s="1">
        <v>2019.11</v>
      </c>
      <c r="B1795" s="24">
        <v>3104.9044999999996</v>
      </c>
      <c r="C1795" s="4">
        <f>C1793/3+C1796*2/3</f>
        <v>57.900000000000006</v>
      </c>
      <c r="D1795" s="11">
        <f>D1793/3+D1796*2/3</f>
        <v>137.28</v>
      </c>
      <c r="E1795" s="11">
        <v>257.20800000000003</v>
      </c>
      <c r="F1795" s="5">
        <f t="shared" si="389"/>
        <v>2019.8749999998647</v>
      </c>
      <c r="G1795" s="22">
        <v>1.81</v>
      </c>
      <c r="H1795" s="4">
        <f t="shared" si="386"/>
        <v>3678.2075252324967</v>
      </c>
      <c r="I1795" s="4">
        <f t="shared" si="387"/>
        <v>68.590906970234215</v>
      </c>
      <c r="J1795" s="33">
        <f t="shared" si="390"/>
        <v>2276592.8852818152</v>
      </c>
      <c r="K1795" s="4">
        <f t="shared" si="391"/>
        <v>162.62797424652422</v>
      </c>
      <c r="L1795" s="33">
        <f t="shared" si="388"/>
        <v>100657.09631052664</v>
      </c>
      <c r="M1795" s="15">
        <f t="shared" si="394"/>
        <v>29.836867659083435</v>
      </c>
      <c r="N1795" s="6"/>
      <c r="O1795" s="7">
        <f t="shared" si="395"/>
        <v>32.663322842581977</v>
      </c>
      <c r="P1795" s="7"/>
      <c r="Q1795" s="46">
        <f t="shared" si="396"/>
        <v>3.2874241630862971E-2</v>
      </c>
      <c r="R1795" s="22">
        <f t="shared" si="392"/>
        <v>0.99698360950010423</v>
      </c>
      <c r="S1795" s="22">
        <f t="shared" si="393"/>
        <v>52.947264060961942</v>
      </c>
      <c r="T1795" s="39"/>
      <c r="U1795" s="39"/>
      <c r="Y1795" s="37"/>
      <c r="Z1795" s="37"/>
    </row>
    <row r="1796" spans="1:26">
      <c r="A1796" s="1">
        <v>2019.12</v>
      </c>
      <c r="B1796" s="24">
        <v>3176.7495238095235</v>
      </c>
      <c r="C1796" s="4">
        <v>58.24</v>
      </c>
      <c r="D1796" s="11">
        <v>139.47</v>
      </c>
      <c r="E1796" s="11">
        <v>256.97399999999999</v>
      </c>
      <c r="F1796" s="5">
        <f t="shared" si="389"/>
        <v>2019.958333333198</v>
      </c>
      <c r="G1796" s="22">
        <v>1.86</v>
      </c>
      <c r="H1796" s="4">
        <f t="shared" si="386"/>
        <v>3766.7451956414347</v>
      </c>
      <c r="I1796" s="4">
        <f t="shared" si="387"/>
        <v>69.056511553698058</v>
      </c>
      <c r="J1796" s="33">
        <f t="shared" si="390"/>
        <v>2334954.2907490903</v>
      </c>
      <c r="K1796" s="4">
        <f t="shared" si="391"/>
        <v>165.37279646968179</v>
      </c>
      <c r="L1796" s="33">
        <f t="shared" si="388"/>
        <v>102512.35499997884</v>
      </c>
      <c r="M1796" s="15">
        <f t="shared" si="394"/>
        <v>30.331822322243294</v>
      </c>
      <c r="N1796" s="6"/>
      <c r="O1796" s="7">
        <f t="shared" si="395"/>
        <v>33.209287577306554</v>
      </c>
      <c r="P1796" s="7"/>
      <c r="Q1796" s="46">
        <f t="shared" si="396"/>
        <v>3.1914083264958287E-2</v>
      </c>
      <c r="R1796" s="22">
        <f t="shared" si="392"/>
        <v>1.0106433946666906</v>
      </c>
      <c r="S1796" s="22">
        <f t="shared" si="393"/>
        <v>52.835622676000852</v>
      </c>
      <c r="T1796" s="39"/>
      <c r="U1796" s="39"/>
      <c r="Y1796" s="37"/>
      <c r="Z1796" s="37"/>
    </row>
    <row r="1797" spans="1:26">
      <c r="A1797" s="1">
        <v>2020.01</v>
      </c>
      <c r="B1797" s="24">
        <v>3278.2028571428577</v>
      </c>
      <c r="C1797" s="4">
        <f>C1796*2/3+C1799/3</f>
        <v>58.686867862126704</v>
      </c>
      <c r="D1797" s="11">
        <f>D1796*2/3+D1799/3</f>
        <v>131.75666666666666</v>
      </c>
      <c r="E1797" s="11">
        <v>257.971</v>
      </c>
      <c r="F1797" s="5">
        <f t="shared" si="389"/>
        <v>2020.0416666665312</v>
      </c>
      <c r="G1797" s="22">
        <v>1.76</v>
      </c>
      <c r="H1797" s="4">
        <f t="shared" si="386"/>
        <v>3872.0182135644277</v>
      </c>
      <c r="I1797" s="4">
        <f t="shared" si="387"/>
        <v>69.317437377030799</v>
      </c>
      <c r="J1797" s="33">
        <f t="shared" si="390"/>
        <v>2403792.3526347298</v>
      </c>
      <c r="K1797" s="4">
        <f t="shared" si="391"/>
        <v>155.62313722601897</v>
      </c>
      <c r="L1797" s="33">
        <f t="shared" ref="L1797:L1802" si="397">K1797*(J1797/H1797)</f>
        <v>96612.589746203957</v>
      </c>
      <c r="M1797" s="15">
        <f t="shared" si="394"/>
        <v>30.985220300230701</v>
      </c>
      <c r="N1797" s="6"/>
      <c r="O1797" s="7">
        <f t="shared" si="395"/>
        <v>33.923158399287807</v>
      </c>
      <c r="P1797" s="7"/>
      <c r="Q1797" s="46">
        <f t="shared" si="396"/>
        <v>3.2265730188327416E-2</v>
      </c>
      <c r="R1797" s="22">
        <f t="shared" si="392"/>
        <v>1.0254101377073785</v>
      </c>
      <c r="S1797" s="22">
        <f t="shared" si="393"/>
        <v>53.191601882673268</v>
      </c>
      <c r="T1797" s="39"/>
      <c r="U1797" s="39"/>
      <c r="Y1797" s="37"/>
      <c r="Z1797" s="37"/>
    </row>
    <row r="1798" spans="1:26">
      <c r="A1798" s="1">
        <v>2020.02</v>
      </c>
      <c r="B1798" s="24">
        <v>3277.3142105263164</v>
      </c>
      <c r="C1798" s="4">
        <f>C1796/3+C1799*2/3</f>
        <v>59.133735724253413</v>
      </c>
      <c r="D1798" s="11">
        <f>D1796/3+D1799*2/3</f>
        <v>124.04333333333332</v>
      </c>
      <c r="E1798" s="11">
        <v>258.678</v>
      </c>
      <c r="F1798" s="5">
        <f t="shared" ref="F1798:F1812" si="398">F1797+1/12</f>
        <v>2020.1249999998645</v>
      </c>
      <c r="G1798" s="22">
        <v>1.5</v>
      </c>
      <c r="H1798" s="4">
        <f t="shared" si="386"/>
        <v>3860.3887456504563</v>
      </c>
      <c r="I1798" s="4">
        <f t="shared" si="387"/>
        <v>69.654355125600233</v>
      </c>
      <c r="J1798" s="33">
        <f t="shared" si="390"/>
        <v>2400176.165567338</v>
      </c>
      <c r="K1798" s="4">
        <f t="shared" si="391"/>
        <v>146.11216905444866</v>
      </c>
      <c r="L1798" s="33">
        <f t="shared" si="397"/>
        <v>90844.463801466933</v>
      </c>
      <c r="M1798" s="15">
        <f t="shared" si="394"/>
        <v>30.729689264735747</v>
      </c>
      <c r="N1798" s="6"/>
      <c r="O1798" s="7">
        <f t="shared" si="395"/>
        <v>33.643652731592439</v>
      </c>
      <c r="P1798" s="7"/>
      <c r="Q1798" s="46">
        <f t="shared" si="396"/>
        <v>3.5387275516498735E-2</v>
      </c>
      <c r="R1798" s="22">
        <f t="shared" si="392"/>
        <v>1.0610850801002183</v>
      </c>
      <c r="S1798" s="22">
        <f t="shared" si="393"/>
        <v>54.394134260785947</v>
      </c>
      <c r="T1798" s="39"/>
      <c r="U1798" s="39"/>
      <c r="Y1798" s="37"/>
      <c r="Z1798" s="37"/>
    </row>
    <row r="1799" spans="1:26">
      <c r="A1799" s="1">
        <v>2020.03</v>
      </c>
      <c r="B1799" s="24">
        <v>2652.3936363636367</v>
      </c>
      <c r="C1799" s="4">
        <v>59.580603586380121</v>
      </c>
      <c r="D1799" s="11">
        <v>116.33</v>
      </c>
      <c r="E1799" s="11">
        <v>258.11500000000001</v>
      </c>
      <c r="F1799" s="5">
        <f t="shared" si="398"/>
        <v>2020.2083333331977</v>
      </c>
      <c r="G1799" s="22">
        <v>0.87</v>
      </c>
      <c r="H1799" s="4">
        <f t="shared" si="386"/>
        <v>3131.1017995854568</v>
      </c>
      <c r="I1799" s="4">
        <f t="shared" si="387"/>
        <v>70.333804361505628</v>
      </c>
      <c r="J1799" s="33">
        <f t="shared" si="390"/>
        <v>1950390.025672544</v>
      </c>
      <c r="K1799" s="4">
        <f t="shared" si="391"/>
        <v>137.32542083954829</v>
      </c>
      <c r="L1799" s="33">
        <f t="shared" si="397"/>
        <v>85541.176308033158</v>
      </c>
      <c r="M1799" s="15">
        <f t="shared" si="394"/>
        <v>24.817168629099424</v>
      </c>
      <c r="N1799" s="6"/>
      <c r="O1799" s="7">
        <f t="shared" si="395"/>
        <v>27.181633677916498</v>
      </c>
      <c r="P1799" s="7"/>
      <c r="Q1799" s="46">
        <f t="shared" si="396"/>
        <v>4.8801470894720596E-2</v>
      </c>
      <c r="R1799" s="22">
        <f t="shared" si="392"/>
        <v>1.0208777676284946</v>
      </c>
      <c r="S1799" s="22">
        <f t="shared" si="393"/>
        <v>57.842696104706377</v>
      </c>
      <c r="T1799" s="39"/>
      <c r="U1799" s="39"/>
      <c r="Y1799" s="37"/>
      <c r="Z1799" s="37"/>
    </row>
    <row r="1800" spans="1:26">
      <c r="A1800" s="1">
        <v>2020.04</v>
      </c>
      <c r="B1800" s="24">
        <v>2761.9752380952382</v>
      </c>
      <c r="C1800" s="4">
        <f>C1799*2/3+C1802/3</f>
        <v>59.613735724253416</v>
      </c>
      <c r="D1800" s="11">
        <f>D1799*2/3+D1802/3</f>
        <v>110.63</v>
      </c>
      <c r="E1800" s="11">
        <v>256.38900000000001</v>
      </c>
      <c r="F1800" s="5">
        <f t="shared" si="398"/>
        <v>2020.291666666531</v>
      </c>
      <c r="G1800" s="22">
        <v>0.66</v>
      </c>
      <c r="H1800" s="4">
        <f t="shared" si="386"/>
        <v>3282.4101464868586</v>
      </c>
      <c r="I1800" s="4">
        <f t="shared" si="387"/>
        <v>70.846663761627909</v>
      </c>
      <c r="J1800" s="33">
        <f t="shared" ref="J1800:J1805" si="399">J1799*((H1800+(I1800/12))/H1799)</f>
        <v>2048318.868537856</v>
      </c>
      <c r="K1800" s="4">
        <f t="shared" si="391"/>
        <v>131.47584724773685</v>
      </c>
      <c r="L1800" s="33">
        <f t="shared" si="397"/>
        <v>82044.731357772296</v>
      </c>
      <c r="M1800" s="15">
        <f t="shared" si="394"/>
        <v>25.927358825280173</v>
      </c>
      <c r="N1800" s="6"/>
      <c r="O1800" s="7">
        <f t="shared" si="395"/>
        <v>28.4079625075492</v>
      </c>
      <c r="P1800" s="7"/>
      <c r="Q1800" s="46">
        <f t="shared" si="396"/>
        <v>4.8317436544444869E-2</v>
      </c>
      <c r="R1800" s="22">
        <f t="shared" si="392"/>
        <v>0.99959081861874433</v>
      </c>
      <c r="S1800" s="22">
        <f t="shared" si="393"/>
        <v>59.447846768444819</v>
      </c>
      <c r="T1800" s="39"/>
      <c r="U1800" s="39"/>
      <c r="Y1800" s="37"/>
      <c r="Z1800" s="37"/>
    </row>
    <row r="1801" spans="1:26">
      <c r="A1801" s="1">
        <v>2020.05</v>
      </c>
      <c r="B1801" s="24">
        <v>2919.6149999999998</v>
      </c>
      <c r="C1801" s="4">
        <f>C1799/3+C1802*2/3</f>
        <v>59.646867862126712</v>
      </c>
      <c r="D1801" s="11">
        <f>D1799/3+D1802*2/3</f>
        <v>104.93</v>
      </c>
      <c r="E1801" s="11">
        <v>256.39400000000001</v>
      </c>
      <c r="F1801" s="5">
        <f t="shared" si="398"/>
        <v>2020.3749999998643</v>
      </c>
      <c r="G1801" s="22">
        <v>0.67</v>
      </c>
      <c r="H1801" s="4">
        <f t="shared" si="386"/>
        <v>3469.6860710469045</v>
      </c>
      <c r="I1801" s="4">
        <f t="shared" si="387"/>
        <v>70.884656573827826</v>
      </c>
      <c r="J1801" s="33">
        <f t="shared" si="399"/>
        <v>2168870.6350353779</v>
      </c>
      <c r="K1801" s="4">
        <f t="shared" si="391"/>
        <v>124.69937284023808</v>
      </c>
      <c r="L1801" s="33">
        <f t="shared" si="397"/>
        <v>77948.495172912255</v>
      </c>
      <c r="M1801" s="15">
        <f t="shared" si="394"/>
        <v>27.328480997698463</v>
      </c>
      <c r="N1801" s="6"/>
      <c r="O1801" s="7">
        <f t="shared" ref="O1801:O1806" si="400">J1801/AVERAGE(L1681:L1800)</f>
        <v>29.951773296263532</v>
      </c>
      <c r="P1801" s="7"/>
      <c r="Q1801" s="46">
        <f t="shared" si="396"/>
        <v>4.6163229869854258E-2</v>
      </c>
      <c r="R1801" s="22">
        <f t="shared" si="392"/>
        <v>0.99482027711052812</v>
      </c>
      <c r="S1801" s="22">
        <f t="shared" si="393"/>
        <v>59.42236298424605</v>
      </c>
      <c r="T1801" s="39"/>
      <c r="U1801" s="39"/>
      <c r="Y1801" s="37"/>
      <c r="Z1801" s="37"/>
    </row>
    <row r="1802" spans="1:26">
      <c r="A1802" s="1">
        <v>2020.06</v>
      </c>
      <c r="B1802" s="24">
        <v>3104.6609090909087</v>
      </c>
      <c r="C1802" s="4">
        <v>59.68</v>
      </c>
      <c r="D1802" s="11">
        <v>99.23</v>
      </c>
      <c r="E1802" s="11">
        <v>257.79700000000003</v>
      </c>
      <c r="F1802" s="5">
        <f t="shared" si="398"/>
        <v>2020.4583333331975</v>
      </c>
      <c r="G1802" s="22">
        <v>0.73</v>
      </c>
      <c r="H1802" s="4">
        <f t="shared" ref="H1802:H1839" si="401">B1802*$E$1839/E1802</f>
        <v>3669.5158554987061</v>
      </c>
      <c r="I1802" s="4">
        <f t="shared" ref="I1802:I1835" si="402">C1802*$E$1839/E1802</f>
        <v>70.538043499342507</v>
      </c>
      <c r="J1802" s="33">
        <f t="shared" si="399"/>
        <v>2297456.8913422944</v>
      </c>
      <c r="K1802" s="4">
        <f t="shared" si="391"/>
        <v>117.28368057037127</v>
      </c>
      <c r="L1802" s="33">
        <f t="shared" si="397"/>
        <v>73430.449895621889</v>
      </c>
      <c r="M1802" s="15">
        <f t="shared" ref="M1802:M1807" si="403">H1802/AVERAGE(K1682:K1801)</f>
        <v>28.838315955122852</v>
      </c>
      <c r="N1802" s="6"/>
      <c r="O1802" s="7">
        <f t="shared" si="400"/>
        <v>31.613284503327332</v>
      </c>
      <c r="P1802" s="7"/>
      <c r="Q1802" s="46">
        <f t="shared" si="396"/>
        <v>4.4301523235910641E-2</v>
      </c>
      <c r="R1802" s="22">
        <f t="shared" si="392"/>
        <v>1.0111854455272233</v>
      </c>
      <c r="S1802" s="22">
        <f t="shared" si="393"/>
        <v>58.792854352515221</v>
      </c>
      <c r="T1802" s="39"/>
      <c r="U1802" s="39"/>
      <c r="Y1802" s="37"/>
      <c r="Z1802" s="37"/>
    </row>
    <row r="1803" spans="1:26">
      <c r="A1803" s="1">
        <v>2020.07</v>
      </c>
      <c r="B1803" s="24">
        <v>3207.6190909090906</v>
      </c>
      <c r="C1803" s="4">
        <f>C1802*2/3+C1805/3</f>
        <v>59.403333333333336</v>
      </c>
      <c r="D1803" s="11">
        <f>D1802*2/3+D1805/3</f>
        <v>98.893333333333345</v>
      </c>
      <c r="E1803" s="11">
        <v>259.101</v>
      </c>
      <c r="F1803" s="5">
        <f t="shared" si="398"/>
        <v>2020.5416666665308</v>
      </c>
      <c r="G1803" s="22">
        <v>0.62</v>
      </c>
      <c r="H1803" s="4">
        <f t="shared" si="401"/>
        <v>3772.1256845786006</v>
      </c>
      <c r="I1803" s="4">
        <f t="shared" si="402"/>
        <v>69.857683554546952</v>
      </c>
      <c r="J1803" s="33">
        <f t="shared" si="399"/>
        <v>2365344.932559974</v>
      </c>
      <c r="K1803" s="4">
        <f t="shared" ref="K1803:K1835" si="404">D1803*$E$1839/E1803</f>
        <v>116.29750045992363</v>
      </c>
      <c r="L1803" s="33">
        <f t="shared" ref="L1803:L1808" si="405">K1803*(J1803/H1803)</f>
        <v>72925.381173507296</v>
      </c>
      <c r="M1803" s="15">
        <f t="shared" si="403"/>
        <v>29.599194927667007</v>
      </c>
      <c r="N1803" s="6"/>
      <c r="O1803" s="7">
        <f t="shared" si="400"/>
        <v>32.453341337253256</v>
      </c>
      <c r="P1803" s="7"/>
      <c r="Q1803" s="46">
        <f t="shared" si="396"/>
        <v>4.5001885969564961E-2</v>
      </c>
      <c r="R1803" s="22">
        <f t="shared" ref="R1803:R1808" si="406">((G1803/G1804+G1803/1200+((1+G1804/1200)^(-119))*(1-G1803/G1804)))</f>
        <v>0.99763627625134665</v>
      </c>
      <c r="S1803" s="22">
        <f t="shared" ref="S1803:S1808" si="407">S1802*R1802*E1802/E1803</f>
        <v>59.151277059463752</v>
      </c>
      <c r="T1803" s="39"/>
      <c r="U1803" s="39"/>
      <c r="Y1803" s="37"/>
      <c r="Z1803" s="37"/>
    </row>
    <row r="1804" spans="1:26">
      <c r="A1804" s="1">
        <v>2020.08</v>
      </c>
      <c r="B1804" s="24">
        <v>3391.71</v>
      </c>
      <c r="C1804" s="4">
        <f>C1802/3+C1805*2/3</f>
        <v>59.126666666666665</v>
      </c>
      <c r="D1804" s="11">
        <f>D1802/3+D1805*2/3</f>
        <v>98.556666666666672</v>
      </c>
      <c r="E1804" s="11">
        <v>259.91800000000001</v>
      </c>
      <c r="F1804" s="5">
        <f t="shared" si="398"/>
        <v>2020.624999999864</v>
      </c>
      <c r="G1804" s="22">
        <v>0.65</v>
      </c>
      <c r="H1804" s="4">
        <f t="shared" si="401"/>
        <v>3976.0772128132721</v>
      </c>
      <c r="I1804" s="4">
        <f t="shared" si="402"/>
        <v>69.313765623517156</v>
      </c>
      <c r="J1804" s="33">
        <f t="shared" si="399"/>
        <v>2496856.5352040804</v>
      </c>
      <c r="K1804" s="4">
        <f t="shared" si="404"/>
        <v>115.53727072897352</v>
      </c>
      <c r="L1804" s="33">
        <f t="shared" si="405"/>
        <v>72553.920368957508</v>
      </c>
      <c r="M1804" s="15">
        <f t="shared" si="403"/>
        <v>31.158208965355232</v>
      </c>
      <c r="N1804" s="6"/>
      <c r="O1804" s="7">
        <f t="shared" si="400"/>
        <v>34.165665199989711</v>
      </c>
      <c r="P1804" s="7"/>
      <c r="Q1804" s="46">
        <f t="shared" si="396"/>
        <v>4.3191404179545534E-2</v>
      </c>
      <c r="R1804" s="22">
        <f t="shared" si="406"/>
        <v>0.99766554423298126</v>
      </c>
      <c r="S1804" s="22">
        <f t="shared" si="407"/>
        <v>58.825969116208604</v>
      </c>
      <c r="T1804" s="39"/>
      <c r="U1804" s="39"/>
      <c r="Y1804" s="37"/>
      <c r="Z1804" s="37"/>
    </row>
    <row r="1805" spans="1:26">
      <c r="A1805" s="1">
        <v>2020.09</v>
      </c>
      <c r="B1805" s="24">
        <v>3365.5166666666664</v>
      </c>
      <c r="C1805" s="4">
        <f>58.85</f>
        <v>58.85</v>
      </c>
      <c r="D1805" s="11">
        <v>98.22</v>
      </c>
      <c r="E1805" s="11">
        <v>260.27999999999997</v>
      </c>
      <c r="F1805" s="5">
        <f t="shared" si="398"/>
        <v>2020.7083333331973</v>
      </c>
      <c r="G1805" s="22">
        <v>0.68</v>
      </c>
      <c r="H1805" s="4">
        <f t="shared" si="401"/>
        <v>3939.8836957635376</v>
      </c>
      <c r="I1805" s="4">
        <f t="shared" si="402"/>
        <v>68.893480098355639</v>
      </c>
      <c r="J1805" s="33">
        <f t="shared" si="399"/>
        <v>2477733.3506748895</v>
      </c>
      <c r="K1805" s="4">
        <f t="shared" si="404"/>
        <v>114.98245735361921</v>
      </c>
      <c r="L1805" s="33">
        <f t="shared" si="405"/>
        <v>72310.730805063416</v>
      </c>
      <c r="M1805" s="15">
        <f>H1805/AVERAGE(K1685:K1804)</f>
        <v>30.839426043811255</v>
      </c>
      <c r="N1805" s="6"/>
      <c r="O1805" s="7">
        <f t="shared" si="400"/>
        <v>33.81900485029859</v>
      </c>
      <c r="P1805" s="7"/>
      <c r="Q1805" s="46">
        <f t="shared" si="396"/>
        <v>4.3305608427917058E-2</v>
      </c>
      <c r="R1805" s="22">
        <f t="shared" si="406"/>
        <v>0.99007799751736891</v>
      </c>
      <c r="S1805" s="22">
        <f t="shared" si="407"/>
        <v>58.607017748531568</v>
      </c>
      <c r="T1805" s="39"/>
      <c r="U1805" s="39"/>
      <c r="Y1805" s="37"/>
      <c r="Z1805" s="37"/>
    </row>
    <row r="1806" spans="1:26">
      <c r="A1806" s="1">
        <v>2020.1</v>
      </c>
      <c r="B1806" s="24">
        <v>3418.701363636364</v>
      </c>
      <c r="C1806" s="4">
        <f>C1805*2/3+C1808/3</f>
        <v>58.659615378670054</v>
      </c>
      <c r="D1806" s="11">
        <f>D1805*2/3+D1808/3</f>
        <v>96.856666666666669</v>
      </c>
      <c r="E1806" s="11">
        <v>260.38799999999998</v>
      </c>
      <c r="F1806" s="5">
        <f t="shared" si="398"/>
        <v>2020.7916666665305</v>
      </c>
      <c r="G1806" s="22">
        <v>0.79</v>
      </c>
      <c r="H1806" s="4">
        <f t="shared" si="401"/>
        <v>4000.4850665161234</v>
      </c>
      <c r="I1806" s="4">
        <f t="shared" si="402"/>
        <v>68.642121779347619</v>
      </c>
      <c r="J1806" s="33">
        <f t="shared" ref="J1806:J1811" si="408">J1805*((H1806+(I1806/12))/H1805)</f>
        <v>2519441.9702600669</v>
      </c>
      <c r="K1806" s="4">
        <f t="shared" si="404"/>
        <v>113.33942552396171</v>
      </c>
      <c r="L1806" s="33">
        <f t="shared" si="405"/>
        <v>71379.370451921495</v>
      </c>
      <c r="M1806" s="15">
        <f t="shared" si="403"/>
        <v>31.283694032592855</v>
      </c>
      <c r="N1806" s="6"/>
      <c r="O1806" s="7">
        <f t="shared" si="400"/>
        <v>34.307908575345309</v>
      </c>
      <c r="P1806" s="7"/>
      <c r="Q1806" s="46">
        <f t="shared" si="396"/>
        <v>4.1660697490221693E-2</v>
      </c>
      <c r="R1806" s="22">
        <f t="shared" si="406"/>
        <v>0.99306022792378179</v>
      </c>
      <c r="S1806" s="22">
        <f t="shared" si="407"/>
        <v>58.001451780491003</v>
      </c>
      <c r="T1806" s="39"/>
      <c r="U1806" s="39"/>
      <c r="Y1806" s="37"/>
      <c r="Z1806" s="37"/>
    </row>
    <row r="1807" spans="1:26">
      <c r="A1807" s="1">
        <v>2020.11</v>
      </c>
      <c r="B1807" s="24">
        <v>3548.9925000000012</v>
      </c>
      <c r="C1807" s="4">
        <f>C1805/3+C1808*2/3</f>
        <v>58.469230757340114</v>
      </c>
      <c r="D1807" s="11">
        <f>D1805/3+D1808*2/3</f>
        <v>95.493333333333339</v>
      </c>
      <c r="E1807" s="11">
        <v>260.22899999999998</v>
      </c>
      <c r="F1807" s="5">
        <f t="shared" si="398"/>
        <v>2020.8749999998638</v>
      </c>
      <c r="G1807" s="22">
        <v>0.87</v>
      </c>
      <c r="H1807" s="4">
        <f t="shared" si="401"/>
        <v>4155.4861862052294</v>
      </c>
      <c r="I1807" s="4">
        <f t="shared" si="402"/>
        <v>68.461142346785081</v>
      </c>
      <c r="J1807" s="33">
        <f t="shared" si="408"/>
        <v>2620652.1925031105</v>
      </c>
      <c r="K1807" s="4">
        <f t="shared" si="404"/>
        <v>111.81236013921075</v>
      </c>
      <c r="L1807" s="33">
        <f t="shared" si="405"/>
        <v>70514.325789482595</v>
      </c>
      <c r="M1807" s="15">
        <f t="shared" si="403"/>
        <v>32.473204096612569</v>
      </c>
      <c r="N1807" s="6"/>
      <c r="O1807" s="7">
        <f t="shared" ref="O1807:O1812" si="409">J1807/AVERAGE(L1687:L1806)</f>
        <v>35.612031301968479</v>
      </c>
      <c r="P1807" s="7"/>
      <c r="Q1807" s="46">
        <f t="shared" ref="Q1807:Q1813" si="410">1/M1807-(G1807/100-(((E1807/E1687)^(1/10))-1))</f>
        <v>3.9584837150407753E-2</v>
      </c>
      <c r="R1807" s="22">
        <f t="shared" si="406"/>
        <v>0.99504322719134342</v>
      </c>
      <c r="S1807" s="22">
        <f t="shared" si="407"/>
        <v>57.634127892212327</v>
      </c>
      <c r="T1807" s="39"/>
      <c r="U1807" s="39"/>
      <c r="Y1807" s="37"/>
      <c r="Z1807" s="37"/>
    </row>
    <row r="1808" spans="1:26">
      <c r="A1808" s="1">
        <v>2020.12</v>
      </c>
      <c r="B1808" s="24">
        <v>3695.3099999999995</v>
      </c>
      <c r="C1808" s="4">
        <v>58.278846136010173</v>
      </c>
      <c r="D1808" s="11">
        <v>94.13</v>
      </c>
      <c r="E1808" s="11">
        <v>260.47399999999999</v>
      </c>
      <c r="F1808" s="5">
        <f t="shared" si="398"/>
        <v>2020.9583333331971</v>
      </c>
      <c r="G1808" s="22">
        <v>0.93</v>
      </c>
      <c r="H1808" s="4">
        <f t="shared" si="401"/>
        <v>4322.7383807980832</v>
      </c>
      <c r="I1808" s="4">
        <f t="shared" si="402"/>
        <v>68.174038167503483</v>
      </c>
      <c r="J1808" s="33">
        <f t="shared" si="408"/>
        <v>2729712.403599821</v>
      </c>
      <c r="K1808" s="4">
        <f t="shared" si="404"/>
        <v>110.11237589932202</v>
      </c>
      <c r="L1808" s="33">
        <f t="shared" si="405"/>
        <v>69533.497474055272</v>
      </c>
      <c r="M1808" s="15">
        <f t="shared" ref="M1808:M1813" si="411">H1808/AVERAGE(K1688:K1807)</f>
        <v>33.765591418117097</v>
      </c>
      <c r="N1808" s="6"/>
      <c r="O1808" s="7">
        <f t="shared" si="409"/>
        <v>37.026596400604184</v>
      </c>
      <c r="P1808" s="7"/>
      <c r="Q1808" s="46">
        <f t="shared" si="410"/>
        <v>3.772721745925204E-2</v>
      </c>
      <c r="R1808" s="22">
        <f t="shared" si="406"/>
        <v>0.98667487501523965</v>
      </c>
      <c r="S1808" s="22">
        <f t="shared" si="407"/>
        <v>57.29450706953979</v>
      </c>
      <c r="T1808" s="39"/>
      <c r="U1808" s="39"/>
      <c r="Y1808" s="37"/>
      <c r="Z1808" s="37"/>
    </row>
    <row r="1809" spans="1:26">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1"/>
        <v>4419.092842377293</v>
      </c>
      <c r="I1809" s="4">
        <f t="shared" si="402"/>
        <v>67.6346510513726</v>
      </c>
      <c r="J1809" s="33">
        <f t="shared" si="408"/>
        <v>2794117.233720697</v>
      </c>
      <c r="K1809" s="4">
        <f t="shared" si="404"/>
        <v>122.87461420638016</v>
      </c>
      <c r="L1809" s="33">
        <f t="shared" ref="L1809:L1814" si="412">K1809*(J1809/H1809)</f>
        <v>77691.528416980087</v>
      </c>
      <c r="M1809" s="15">
        <f t="shared" si="411"/>
        <v>34.512432294106908</v>
      </c>
      <c r="N1809" s="6"/>
      <c r="O1809" s="7">
        <f t="shared" si="409"/>
        <v>37.841180467856589</v>
      </c>
      <c r="P1809" s="7"/>
      <c r="Q1809" s="46">
        <f t="shared" si="410"/>
        <v>3.5534737619675016E-2</v>
      </c>
      <c r="R1809" s="22">
        <f t="shared" ref="R1809:R1820" si="413">((G1809/G1810+G1809/1200+((1+G1810/1200)^(-119))*(1-G1809/G1810)))</f>
        <v>0.98412841193197109</v>
      </c>
      <c r="S1809" s="22">
        <f t="shared" ref="S1809:S1815" si="414">S1808*R1808*E1808/E1809</f>
        <v>56.29159833046144</v>
      </c>
      <c r="T1809" s="39"/>
      <c r="U1809" s="39"/>
      <c r="Y1809" s="37"/>
      <c r="Z1809" s="37"/>
    </row>
    <row r="1810" spans="1:26">
      <c r="A1810" s="1">
        <v>2021.02</v>
      </c>
      <c r="B1810" s="24">
        <v>3883.4321052631576</v>
      </c>
      <c r="C1810" s="4">
        <f>C1808/3+C1811*2/3</f>
        <v>57.848540088605162</v>
      </c>
      <c r="D1810" s="11">
        <f>D1808/3+D1811*2/3</f>
        <v>116.84333333333332</v>
      </c>
      <c r="E1810" s="11">
        <v>263.01400000000001</v>
      </c>
      <c r="F1810" s="5">
        <f t="shared" si="398"/>
        <v>2021.1249999998636</v>
      </c>
      <c r="G1810" s="22">
        <v>1.26</v>
      </c>
      <c r="H1810" s="4">
        <f t="shared" si="401"/>
        <v>4498.9307127137117</v>
      </c>
      <c r="I1810" s="4">
        <f t="shared" si="402"/>
        <v>67.017155607678646</v>
      </c>
      <c r="J1810" s="33">
        <f t="shared" si="408"/>
        <v>2848128.5116859139</v>
      </c>
      <c r="K1810" s="4">
        <f t="shared" si="404"/>
        <v>135.36223800507452</v>
      </c>
      <c r="L1810" s="33">
        <f t="shared" si="412"/>
        <v>85693.484538089251</v>
      </c>
      <c r="M1810" s="15">
        <f t="shared" si="411"/>
        <v>35.103907171969823</v>
      </c>
      <c r="N1810" s="6"/>
      <c r="O1810" s="7">
        <f t="shared" si="409"/>
        <v>38.480638192752018</v>
      </c>
      <c r="P1810" s="7"/>
      <c r="Q1810" s="46">
        <f t="shared" si="410"/>
        <v>3.3301489166802978E-2</v>
      </c>
      <c r="R1810" s="22">
        <f t="shared" si="413"/>
        <v>0.96899048053213055</v>
      </c>
      <c r="S1810" s="22">
        <f t="shared" si="414"/>
        <v>55.096541710126829</v>
      </c>
      <c r="T1810" s="39"/>
      <c r="U1810" s="39"/>
      <c r="Y1810" s="37"/>
      <c r="Z1810" s="37"/>
    </row>
    <row r="1811" spans="1:26">
      <c r="A1811" s="1">
        <v>2021.03</v>
      </c>
      <c r="B1811" s="24">
        <v>3910.5082608695648</v>
      </c>
      <c r="C1811" s="4">
        <v>57.633387064902649</v>
      </c>
      <c r="D1811" s="11">
        <v>128.19999999999999</v>
      </c>
      <c r="E1811" s="11">
        <v>264.87700000000001</v>
      </c>
      <c r="F1811" s="5">
        <f t="shared" si="398"/>
        <v>2021.2083333331968</v>
      </c>
      <c r="G1811" s="22">
        <v>1.61</v>
      </c>
      <c r="H1811" s="4">
        <f t="shared" si="401"/>
        <v>4498.4346209257747</v>
      </c>
      <c r="I1811" s="4">
        <f t="shared" si="402"/>
        <v>66.298293316051755</v>
      </c>
      <c r="J1811" s="33">
        <f t="shared" si="408"/>
        <v>2851312.0618903404</v>
      </c>
      <c r="K1811" s="4">
        <f t="shared" si="404"/>
        <v>147.47426163842084</v>
      </c>
      <c r="L1811" s="33">
        <f t="shared" si="412"/>
        <v>93475.88138148014</v>
      </c>
      <c r="M1811" s="15">
        <f t="shared" si="411"/>
        <v>35.04254511219208</v>
      </c>
      <c r="N1811" s="6"/>
      <c r="O1811" s="7">
        <f t="shared" si="409"/>
        <v>38.400680076306408</v>
      </c>
      <c r="P1811" s="7"/>
      <c r="Q1811" s="46">
        <f t="shared" si="410"/>
        <v>2.9582246986088724E-2</v>
      </c>
      <c r="R1811" s="22">
        <f t="shared" si="413"/>
        <v>0.99859771179400214</v>
      </c>
      <c r="S1811" s="22">
        <f t="shared" si="414"/>
        <v>53.012522252729312</v>
      </c>
      <c r="T1811" s="39"/>
      <c r="U1811" s="39"/>
      <c r="Y1811" s="37"/>
      <c r="Z1811" s="37"/>
    </row>
    <row r="1812" spans="1:26">
      <c r="A1812" s="1">
        <v>2021.04</v>
      </c>
      <c r="B1812" s="24">
        <v>4141.1761904761906</v>
      </c>
      <c r="C1812" s="4">
        <f>C1811*2/3+C1814/3</f>
        <v>57.710605421407152</v>
      </c>
      <c r="D1812" s="11">
        <f>D1811*2/3+D1814/3</f>
        <v>138.38666666666666</v>
      </c>
      <c r="E1812" s="11">
        <v>267.05399999999997</v>
      </c>
      <c r="F1812" s="5">
        <f t="shared" si="398"/>
        <v>2021.2916666665301</v>
      </c>
      <c r="G1812" s="22">
        <v>1.64</v>
      </c>
      <c r="H1812" s="4">
        <f t="shared" si="401"/>
        <v>4724.9484570090526</v>
      </c>
      <c r="I1812" s="4">
        <f t="shared" si="402"/>
        <v>65.84593929281256</v>
      </c>
      <c r="J1812" s="33">
        <f t="shared" ref="J1812:J1817" si="415">J1811*((H1812+(I1812/12))/H1811)</f>
        <v>2998364.8255361174</v>
      </c>
      <c r="K1812" s="4">
        <f t="shared" si="404"/>
        <v>157.89472291496605</v>
      </c>
      <c r="L1812" s="33">
        <f t="shared" si="412"/>
        <v>100197.06831377583</v>
      </c>
      <c r="M1812" s="15">
        <f t="shared" si="411"/>
        <v>36.719814109133004</v>
      </c>
      <c r="N1812" s="6"/>
      <c r="O1812" s="7">
        <f t="shared" si="409"/>
        <v>40.219749436274697</v>
      </c>
      <c r="P1812" s="7"/>
      <c r="Q1812" s="46">
        <f t="shared" si="410"/>
        <v>2.8158458253758532E-2</v>
      </c>
      <c r="R1812" s="22">
        <f t="shared" si="413"/>
        <v>1.0031977488541435</v>
      </c>
      <c r="S1812" s="22">
        <f t="shared" si="414"/>
        <v>52.506636145538643</v>
      </c>
      <c r="T1812" s="39"/>
      <c r="U1812" s="39"/>
      <c r="Y1812" s="37"/>
      <c r="Z1812" s="37"/>
    </row>
    <row r="1813" spans="1:26">
      <c r="A1813" s="1">
        <v>2021.05</v>
      </c>
      <c r="B1813" s="24">
        <v>4167.8495000000012</v>
      </c>
      <c r="C1813" s="4">
        <f>C1811/3+C1814*2/3</f>
        <v>57.787823777911655</v>
      </c>
      <c r="D1813" s="11">
        <f>D1811/3+D1814*2/3</f>
        <v>148.57333333333332</v>
      </c>
      <c r="E1813" s="11">
        <v>269.19499999999999</v>
      </c>
      <c r="F1813" s="5">
        <f t="shared" ref="F1813:F1818" si="416">F1812+1/12</f>
        <v>2021.3749999998633</v>
      </c>
      <c r="G1813" s="22">
        <v>1.62</v>
      </c>
      <c r="H1813" s="4">
        <f t="shared" si="401"/>
        <v>4717.5606629023596</v>
      </c>
      <c r="I1813" s="4">
        <f t="shared" si="402"/>
        <v>65.409646929288002</v>
      </c>
      <c r="J1813" s="33">
        <f t="shared" si="415"/>
        <v>2997135.6474141343</v>
      </c>
      <c r="K1813" s="4">
        <f t="shared" si="404"/>
        <v>168.16915123485455</v>
      </c>
      <c r="L1813" s="33">
        <f t="shared" si="412"/>
        <v>106840.3342271538</v>
      </c>
      <c r="M1813" s="15">
        <f t="shared" si="411"/>
        <v>36.552133989799074</v>
      </c>
      <c r="N1813" s="6"/>
      <c r="O1813" s="7">
        <f t="shared" ref="O1813:O1818" si="417">J1813/AVERAGE(L1693:L1812)</f>
        <v>40.014691437684391</v>
      </c>
      <c r="P1813" s="7"/>
      <c r="Q1813" s="46">
        <f t="shared" si="410"/>
        <v>2.8818345425616614E-2</v>
      </c>
      <c r="R1813" s="22">
        <f t="shared" si="413"/>
        <v>1.0105500616202074</v>
      </c>
      <c r="S1813" s="22">
        <f t="shared" si="414"/>
        <v>52.25560053668012</v>
      </c>
      <c r="T1813" s="39"/>
      <c r="U1813" s="39"/>
      <c r="Y1813" s="37"/>
      <c r="Z1813" s="37"/>
    </row>
    <row r="1814" spans="1:26">
      <c r="A1814" s="1">
        <v>2021.06</v>
      </c>
      <c r="B1814" s="24">
        <v>4238.4895454545458</v>
      </c>
      <c r="C1814" s="4">
        <v>57.86504213441615</v>
      </c>
      <c r="D1814" s="11">
        <v>158.76</v>
      </c>
      <c r="E1814" s="11">
        <v>271.69600000000003</v>
      </c>
      <c r="F1814" s="5">
        <f t="shared" si="416"/>
        <v>2021.4583333331966</v>
      </c>
      <c r="G1814" s="22">
        <v>1.52</v>
      </c>
      <c r="H1814" s="4">
        <f t="shared" si="401"/>
        <v>4753.3558259967031</v>
      </c>
      <c r="I1814" s="4">
        <f t="shared" si="402"/>
        <v>64.894140283098025</v>
      </c>
      <c r="J1814" s="33">
        <f t="shared" si="415"/>
        <v>3023312.5242441576</v>
      </c>
      <c r="K1814" s="4">
        <f t="shared" si="404"/>
        <v>178.04521229609563</v>
      </c>
      <c r="L1814" s="33">
        <f t="shared" si="412"/>
        <v>113243.43051966358</v>
      </c>
      <c r="M1814" s="15">
        <f t="shared" ref="M1814:M1820" si="418">H1814/AVERAGE(K1694:K1813)</f>
        <v>36.696258013088368</v>
      </c>
      <c r="N1814" s="6"/>
      <c r="O1814" s="7">
        <f t="shared" si="417"/>
        <v>40.148049521730414</v>
      </c>
      <c r="P1814" s="7"/>
      <c r="Q1814" s="46">
        <f t="shared" ref="Q1814:Q1820" si="419">1/M1814-(G1814/100-(((E1814/E1694)^(1/10))-1))</f>
        <v>3.0761593765331399E-2</v>
      </c>
      <c r="R1814" s="22">
        <f t="shared" si="413"/>
        <v>1.019847179067535</v>
      </c>
      <c r="S1814" s="22">
        <f t="shared" si="414"/>
        <v>52.320805376807286</v>
      </c>
      <c r="T1814" s="39"/>
      <c r="U1814" s="39"/>
      <c r="Y1814" s="37"/>
      <c r="Z1814" s="37"/>
    </row>
    <row r="1815" spans="1:26">
      <c r="A1815" s="1">
        <v>2021.07</v>
      </c>
      <c r="B1815" s="24">
        <v>4363.7128571428575</v>
      </c>
      <c r="C1815" s="4">
        <f>C1814*2/3+C1817/3</f>
        <v>58.328189005792169</v>
      </c>
      <c r="D1815" s="11">
        <f>D1814*2/3+D1817/3</f>
        <v>164.31666666666666</v>
      </c>
      <c r="E1815" s="11">
        <v>273.00299999999999</v>
      </c>
      <c r="F1815" s="5">
        <f t="shared" si="416"/>
        <v>2021.5416666665299</v>
      </c>
      <c r="G1815" s="22">
        <v>1.32</v>
      </c>
      <c r="H1815" s="4">
        <f t="shared" si="401"/>
        <v>4870.3615255928653</v>
      </c>
      <c r="I1815" s="4">
        <f t="shared" si="402"/>
        <v>65.100380545506383</v>
      </c>
      <c r="J1815" s="33">
        <f t="shared" si="415"/>
        <v>3101183.0596861588</v>
      </c>
      <c r="K1815" s="4">
        <f t="shared" si="404"/>
        <v>183.39464523588876</v>
      </c>
      <c r="L1815" s="33">
        <f t="shared" ref="L1815:L1820" si="420">K1815*(J1815/H1815)</f>
        <v>116775.80073965019</v>
      </c>
      <c r="M1815" s="15">
        <f t="shared" si="418"/>
        <v>37.443383184615392</v>
      </c>
      <c r="N1815" s="6"/>
      <c r="O1815" s="7">
        <f t="shared" si="417"/>
        <v>40.937356042115056</v>
      </c>
      <c r="P1815" s="7"/>
      <c r="Q1815" s="46">
        <f t="shared" si="419"/>
        <v>3.261658108639498E-2</v>
      </c>
      <c r="R1815" s="22">
        <f t="shared" si="413"/>
        <v>1.0048233757041396</v>
      </c>
      <c r="S1815" s="22">
        <f t="shared" si="414"/>
        <v>53.103768840735192</v>
      </c>
      <c r="T1815" s="39"/>
      <c r="U1815" s="39"/>
      <c r="Y1815" s="37"/>
      <c r="Z1815" s="37"/>
    </row>
    <row r="1816" spans="1:26">
      <c r="A1816" s="1">
        <v>2021.08</v>
      </c>
      <c r="B1816" s="24">
        <v>4454.2063636363628</v>
      </c>
      <c r="C1816" s="4">
        <f>C1814/3+C1817*2/3</f>
        <v>58.791335877168187</v>
      </c>
      <c r="D1816" s="11">
        <f>D1814/3+D1817*2/3</f>
        <v>169.87333333333333</v>
      </c>
      <c r="E1816" s="11">
        <f>273.567</f>
        <v>273.56700000000001</v>
      </c>
      <c r="F1816" s="5">
        <f t="shared" si="416"/>
        <v>2021.6249999998631</v>
      </c>
      <c r="G1816" s="22">
        <v>1.28</v>
      </c>
      <c r="H1816" s="4">
        <f t="shared" si="401"/>
        <v>4961.1125574356556</v>
      </c>
      <c r="I1816" s="4">
        <f t="shared" si="402"/>
        <v>65.482021010476956</v>
      </c>
      <c r="J1816" s="33">
        <f t="shared" si="415"/>
        <v>3162443.0309541486</v>
      </c>
      <c r="K1816" s="4">
        <f t="shared" si="404"/>
        <v>189.20558644378406</v>
      </c>
      <c r="L1816" s="33">
        <f t="shared" si="420"/>
        <v>120608.40816238589</v>
      </c>
      <c r="M1816" s="15">
        <f t="shared" si="418"/>
        <v>37.973500614070481</v>
      </c>
      <c r="N1816" s="6"/>
      <c r="O1816" s="7">
        <f t="shared" si="417"/>
        <v>41.486836718719609</v>
      </c>
      <c r="P1816" s="7"/>
      <c r="Q1816" s="46">
        <f t="shared" si="419"/>
        <v>3.2573428847369489E-2</v>
      </c>
      <c r="R1816" s="22">
        <f t="shared" si="413"/>
        <v>0.99272583098797629</v>
      </c>
      <c r="S1816" s="22">
        <f t="shared" ref="S1816:S1821" si="421">S1815*R1815*E1815/E1816</f>
        <v>53.249898698327804</v>
      </c>
      <c r="T1816" s="39"/>
      <c r="U1816" s="39"/>
      <c r="Y1816" s="37"/>
      <c r="Z1816" s="37"/>
    </row>
    <row r="1817" spans="1:26">
      <c r="A1817" s="1">
        <v>2021.09</v>
      </c>
      <c r="B1817" s="24">
        <v>4445.5433333333331</v>
      </c>
      <c r="C1817" s="4">
        <v>59.254482748544206</v>
      </c>
      <c r="D1817" s="11">
        <v>175.43</v>
      </c>
      <c r="E1817" s="11">
        <v>274.31</v>
      </c>
      <c r="F1817" s="5">
        <f t="shared" si="416"/>
        <v>2021.7083333331964</v>
      </c>
      <c r="G1817" s="22">
        <v>1.37</v>
      </c>
      <c r="H1817" s="4">
        <f t="shared" si="401"/>
        <v>4938.0520348024747</v>
      </c>
      <c r="I1817" s="4">
        <f t="shared" si="402"/>
        <v>65.819113023518725</v>
      </c>
      <c r="J1817" s="33">
        <f t="shared" si="415"/>
        <v>3151239.5313007445</v>
      </c>
      <c r="K1817" s="4">
        <f t="shared" si="404"/>
        <v>194.86537494076049</v>
      </c>
      <c r="L1817" s="33">
        <f t="shared" si="420"/>
        <v>124354.19239555037</v>
      </c>
      <c r="M1817" s="15">
        <f t="shared" si="418"/>
        <v>37.620346686651196</v>
      </c>
      <c r="N1817" s="6"/>
      <c r="O1817" s="7">
        <f t="shared" si="417"/>
        <v>41.070676530740464</v>
      </c>
      <c r="P1817" s="7"/>
      <c r="Q1817" s="46">
        <f t="shared" si="419"/>
        <v>3.2042416075777444E-2</v>
      </c>
      <c r="R1817" s="22">
        <f t="shared" si="413"/>
        <v>0.9818778716640022</v>
      </c>
      <c r="S1817" s="22">
        <f t="shared" si="421"/>
        <v>52.719365674443196</v>
      </c>
      <c r="T1817" s="39"/>
      <c r="U1817" s="39"/>
      <c r="Y1817" s="37"/>
      <c r="Z1817" s="37"/>
    </row>
    <row r="1818" spans="1:26">
      <c r="A1818" s="1">
        <v>2021.1</v>
      </c>
      <c r="B1818" s="24">
        <v>4460.7071428571426</v>
      </c>
      <c r="C1818" s="4">
        <f>C1817*2/3+C1820/3</f>
        <v>59.635360926493661</v>
      </c>
      <c r="D1818" s="11">
        <f>D1817*2/3+D1820/3</f>
        <v>182.91</v>
      </c>
      <c r="E1818" s="11">
        <v>276.589</v>
      </c>
      <c r="F1818" s="5">
        <f t="shared" si="416"/>
        <v>2021.7916666665296</v>
      </c>
      <c r="G1818" s="22">
        <v>1.58</v>
      </c>
      <c r="H1818" s="4">
        <f t="shared" si="401"/>
        <v>4914.0691293889913</v>
      </c>
      <c r="I1818" s="4">
        <f t="shared" si="402"/>
        <v>65.696374310990763</v>
      </c>
      <c r="J1818" s="33">
        <f t="shared" ref="J1818:J1823" si="422">J1817*((H1818+(I1818/12))/H1817)</f>
        <v>3139428.437596716</v>
      </c>
      <c r="K1818" s="4">
        <f t="shared" si="404"/>
        <v>201.49997649942699</v>
      </c>
      <c r="L1818" s="33">
        <f t="shared" si="420"/>
        <v>128731.35068737363</v>
      </c>
      <c r="M1818" s="15">
        <f t="shared" si="418"/>
        <v>37.253025000325316</v>
      </c>
      <c r="N1818" s="6"/>
      <c r="O1818" s="7">
        <f t="shared" si="417"/>
        <v>40.638887886402173</v>
      </c>
      <c r="P1818" s="7"/>
      <c r="Q1818" s="46">
        <f t="shared" si="419"/>
        <v>3.1258728814100648E-2</v>
      </c>
      <c r="R1818" s="22">
        <f t="shared" si="413"/>
        <v>1.0031530998335139</v>
      </c>
      <c r="S1818" s="22">
        <f t="shared" si="421"/>
        <v>51.337460852973216</v>
      </c>
      <c r="T1818" s="39"/>
      <c r="U1818" s="39"/>
      <c r="Y1818" s="37"/>
      <c r="Z1818" s="37"/>
    </row>
    <row r="1819" spans="1:26">
      <c r="A1819" s="1">
        <v>2021.11</v>
      </c>
      <c r="B1819" s="24">
        <v>4667.3866666666672</v>
      </c>
      <c r="C1819" s="4">
        <f>C1817/3+C1820*2/3</f>
        <v>60.016239104443123</v>
      </c>
      <c r="D1819" s="11">
        <f>D1817/3+D1820*2/3</f>
        <v>190.39</v>
      </c>
      <c r="E1819" s="11">
        <v>277.94799999999998</v>
      </c>
      <c r="F1819" s="5">
        <f t="shared" ref="F1819:F1824" si="423">F1818+1/12</f>
        <v>2021.8749999998629</v>
      </c>
      <c r="G1819" s="22">
        <v>1.56</v>
      </c>
      <c r="H1819" s="4">
        <f t="shared" si="401"/>
        <v>5116.6143211440049</v>
      </c>
      <c r="I1819" s="4">
        <f t="shared" si="402"/>
        <v>65.792695234805876</v>
      </c>
      <c r="J1819" s="33">
        <f t="shared" si="422"/>
        <v>3272330.2627912736</v>
      </c>
      <c r="K1819" s="4">
        <f t="shared" si="404"/>
        <v>208.71469843280042</v>
      </c>
      <c r="L1819" s="33">
        <f t="shared" si="420"/>
        <v>133483.46799340183</v>
      </c>
      <c r="M1819" s="15">
        <f t="shared" si="418"/>
        <v>38.582627497719209</v>
      </c>
      <c r="N1819" s="6"/>
      <c r="O1819" s="7">
        <f t="shared" ref="O1819:O1824" si="424">J1819/AVERAGE(L1699:L1818)</f>
        <v>42.054857617858929</v>
      </c>
      <c r="P1819" s="7"/>
      <c r="Q1819" s="46">
        <f t="shared" si="419"/>
        <v>3.1119985899904272E-2</v>
      </c>
      <c r="R1819" s="22">
        <f t="shared" si="413"/>
        <v>1.0096002483721682</v>
      </c>
      <c r="S1819" s="22">
        <f t="shared" si="421"/>
        <v>51.247531959183569</v>
      </c>
      <c r="T1819" s="39"/>
      <c r="U1819" s="39"/>
      <c r="Y1819" s="37"/>
      <c r="Z1819" s="37"/>
    </row>
    <row r="1820" spans="1:26">
      <c r="A1820" s="1">
        <v>2021.12</v>
      </c>
      <c r="B1820" s="24">
        <v>4674.7727272727261</v>
      </c>
      <c r="C1820" s="4">
        <v>60.397117282392585</v>
      </c>
      <c r="D1820" s="11">
        <v>197.87</v>
      </c>
      <c r="E1820" s="11">
        <v>278.80200000000002</v>
      </c>
      <c r="F1820" s="5">
        <f t="shared" si="423"/>
        <v>2021.9583333331962</v>
      </c>
      <c r="G1820" s="22">
        <v>1.47</v>
      </c>
      <c r="H1820" s="4">
        <f t="shared" si="401"/>
        <v>5109.0137445212004</v>
      </c>
      <c r="I1820" s="4">
        <f t="shared" si="402"/>
        <v>66.007423318143424</v>
      </c>
      <c r="J1820" s="33">
        <f t="shared" si="422"/>
        <v>3270987.2348190458</v>
      </c>
      <c r="K1820" s="4">
        <f t="shared" si="404"/>
        <v>216.25020265277868</v>
      </c>
      <c r="L1820" s="33">
        <f t="shared" si="420"/>
        <v>138451.70276999546</v>
      </c>
      <c r="M1820" s="15">
        <f t="shared" si="418"/>
        <v>38.304849873467447</v>
      </c>
      <c r="N1820" s="6"/>
      <c r="O1820" s="7">
        <f t="shared" si="424"/>
        <v>41.71726581955464</v>
      </c>
      <c r="P1820" s="7"/>
      <c r="Q1820" s="46">
        <f t="shared" si="419"/>
        <v>3.2773352076795367E-2</v>
      </c>
      <c r="R1820" s="22">
        <f t="shared" si="413"/>
        <v>0.97485415546659682</v>
      </c>
      <c r="S1820" s="22">
        <f t="shared" si="421"/>
        <v>51.581037371920011</v>
      </c>
      <c r="T1820" s="39"/>
      <c r="U1820" s="39"/>
      <c r="Y1820" s="37"/>
      <c r="Z1820" s="37"/>
    </row>
    <row r="1821" spans="1:26">
      <c r="A1821" s="1">
        <v>2022.01</v>
      </c>
      <c r="B1821" s="24">
        <v>4573.8154999999997</v>
      </c>
      <c r="C1821" s="4">
        <f>C1820*2/3+C1823/3</f>
        <v>60.921402962953294</v>
      </c>
      <c r="D1821" s="11">
        <f>D1820*2/3+D1823/3</f>
        <v>197.88333333333333</v>
      </c>
      <c r="E1821" s="11">
        <v>281.14800000000002</v>
      </c>
      <c r="F1821" s="5">
        <f t="shared" si="423"/>
        <v>2022.0416666665294</v>
      </c>
      <c r="G1821" s="22">
        <v>1.76</v>
      </c>
      <c r="H1821" s="4">
        <f t="shared" si="401"/>
        <v>4956.9677993441173</v>
      </c>
      <c r="I1821" s="4">
        <f t="shared" si="402"/>
        <v>66.02483916944766</v>
      </c>
      <c r="J1821" s="33">
        <f t="shared" si="422"/>
        <v>3177164.2057098392</v>
      </c>
      <c r="K1821" s="4">
        <f t="shared" si="404"/>
        <v>214.46018348580344</v>
      </c>
      <c r="L1821" s="33">
        <f t="shared" ref="L1821:L1829" si="425">K1821*(J1821/H1821)</f>
        <v>137458.06833992657</v>
      </c>
      <c r="M1821" s="15">
        <f t="shared" ref="M1821:M1826" si="426">H1821/AVERAGE(K1701:K1820)</f>
        <v>36.936758070297451</v>
      </c>
      <c r="N1821" s="6"/>
      <c r="O1821" s="7">
        <f t="shared" si="424"/>
        <v>40.194254833176501</v>
      </c>
      <c r="P1821" s="7"/>
      <c r="Q1821" s="46">
        <f t="shared" ref="Q1821:Q1826" si="427">1/M1821-(G1821/100-(((E1821/E1701)^(1/10))-1))</f>
        <v>3.124778631386585E-2</v>
      </c>
      <c r="R1821" s="22">
        <f t="shared" ref="R1821:R1827" si="428">((G1821/G1822+G1821/1200+((1+G1822/1200)^(-119))*(1-G1821/G1822)))</f>
        <v>0.98613460955449705</v>
      </c>
      <c r="S1821" s="22">
        <f t="shared" si="421"/>
        <v>49.864400944375319</v>
      </c>
      <c r="T1821" s="39"/>
      <c r="U1821" s="39"/>
      <c r="Y1821" s="37"/>
      <c r="Z1821" s="37"/>
    </row>
    <row r="1822" spans="1:26">
      <c r="A1822" s="1">
        <v>2022.02</v>
      </c>
      <c r="B1822" s="24">
        <v>4435.9805263157887</v>
      </c>
      <c r="C1822" s="4">
        <f>C1820/3+C1823*2/3</f>
        <v>61.445688643514018</v>
      </c>
      <c r="D1822" s="11">
        <f>D1820/3+D1823*2/3</f>
        <v>197.89666666666665</v>
      </c>
      <c r="E1822" s="11">
        <v>283.71600000000001</v>
      </c>
      <c r="F1822" s="5">
        <f t="shared" si="423"/>
        <v>2022.1249999998627</v>
      </c>
      <c r="G1822" s="22">
        <v>1.93</v>
      </c>
      <c r="H1822" s="4">
        <f t="shared" si="401"/>
        <v>4764.0713472924372</v>
      </c>
      <c r="I1822" s="4">
        <f t="shared" si="402"/>
        <v>65.990290747362593</v>
      </c>
      <c r="J1822" s="33">
        <f t="shared" si="422"/>
        <v>3057052.0939321727</v>
      </c>
      <c r="K1822" s="4">
        <f t="shared" si="404"/>
        <v>212.53335847584674</v>
      </c>
      <c r="L1822" s="33">
        <f t="shared" si="425"/>
        <v>136380.31448212516</v>
      </c>
      <c r="M1822" s="15">
        <f t="shared" si="426"/>
        <v>35.287149225694876</v>
      </c>
      <c r="N1822" s="6"/>
      <c r="O1822" s="7">
        <f t="shared" si="424"/>
        <v>38.37049500911219</v>
      </c>
      <c r="P1822" s="7"/>
      <c r="Q1822" s="46">
        <f t="shared" si="427"/>
        <v>3.129367892287957E-2</v>
      </c>
      <c r="R1822" s="22">
        <f t="shared" si="428"/>
        <v>0.98374387238665295</v>
      </c>
      <c r="S1822" s="22">
        <f t="shared" ref="S1822:S1827" si="429">S1821*R1821*E1821/E1822</f>
        <v>48.72793163914745</v>
      </c>
      <c r="T1822" s="39"/>
      <c r="U1822" s="39"/>
      <c r="Y1822" s="37"/>
      <c r="Z1822" s="37"/>
    </row>
    <row r="1823" spans="1:26">
      <c r="A1823" s="1">
        <v>2022.03</v>
      </c>
      <c r="B1823" s="24">
        <v>4391.2652173913057</v>
      </c>
      <c r="C1823" s="4">
        <v>61.969974324074734</v>
      </c>
      <c r="D1823" s="11">
        <v>197.91</v>
      </c>
      <c r="E1823" s="11">
        <v>287.50400000000002</v>
      </c>
      <c r="F1823" s="5">
        <f t="shared" si="423"/>
        <v>2022.2083333331959</v>
      </c>
      <c r="G1823" s="22">
        <v>2.13</v>
      </c>
      <c r="H1823" s="4">
        <f t="shared" si="401"/>
        <v>4653.9126820466181</v>
      </c>
      <c r="I1823" s="4">
        <f t="shared" si="402"/>
        <v>65.676481636935748</v>
      </c>
      <c r="J1823" s="33">
        <f t="shared" si="422"/>
        <v>2989876.4817056269</v>
      </c>
      <c r="K1823" s="4">
        <f t="shared" si="404"/>
        <v>209.7472626467806</v>
      </c>
      <c r="L1823" s="33">
        <f t="shared" si="425"/>
        <v>134750.7893968391</v>
      </c>
      <c r="M1823" s="15">
        <f t="shared" si="426"/>
        <v>34.270798693291731</v>
      </c>
      <c r="N1823" s="6"/>
      <c r="O1823" s="7">
        <f t="shared" si="424"/>
        <v>37.239411741602176</v>
      </c>
      <c r="P1823" s="7"/>
      <c r="Q1823" s="46">
        <f t="shared" si="427"/>
        <v>3.0716673054595876E-2</v>
      </c>
      <c r="R1823" s="22">
        <f t="shared" si="428"/>
        <v>0.94801589886303184</v>
      </c>
      <c r="S1823" s="22">
        <f t="shared" si="429"/>
        <v>47.304227468898212</v>
      </c>
      <c r="T1823" s="39"/>
      <c r="U1823" s="39"/>
      <c r="Y1823" s="37"/>
      <c r="Z1823" s="37"/>
    </row>
    <row r="1824" spans="1:26">
      <c r="A1824" s="1">
        <v>2022.04</v>
      </c>
      <c r="B1824" s="24">
        <v>4391.2959999999994</v>
      </c>
      <c r="C1824" s="4">
        <f>C1823*2/3+C1826/3</f>
        <v>62.653316216049816</v>
      </c>
      <c r="D1824" s="11">
        <f>D1823*2/3+D1826/3</f>
        <v>196.02666666666664</v>
      </c>
      <c r="E1824" s="11">
        <v>289.10899999999998</v>
      </c>
      <c r="F1824" s="5">
        <f t="shared" si="423"/>
        <v>2022.2916666665292</v>
      </c>
      <c r="G1824" s="22">
        <v>2.75</v>
      </c>
      <c r="H1824" s="4">
        <f t="shared" si="401"/>
        <v>4628.1087451445646</v>
      </c>
      <c r="I1824" s="4">
        <f t="shared" si="402"/>
        <v>66.03206905018655</v>
      </c>
      <c r="J1824" s="33">
        <f t="shared" ref="J1824:J1830" si="430">J1823*((H1824+(I1824/12))/H1823)</f>
        <v>2976834.0639878656</v>
      </c>
      <c r="K1824" s="4">
        <f t="shared" si="404"/>
        <v>206.59794518099864</v>
      </c>
      <c r="L1824" s="33">
        <f t="shared" si="425"/>
        <v>132885.3392673434</v>
      </c>
      <c r="M1824" s="15">
        <f t="shared" si="426"/>
        <v>33.889164755913846</v>
      </c>
      <c r="N1824" s="6"/>
      <c r="O1824" s="7">
        <f t="shared" si="424"/>
        <v>36.800852348372842</v>
      </c>
      <c r="P1824" s="7"/>
      <c r="Q1824" s="46">
        <f t="shared" si="427"/>
        <v>2.5106179878196189E-2</v>
      </c>
      <c r="R1824" s="22">
        <f t="shared" si="428"/>
        <v>0.98937792522351686</v>
      </c>
      <c r="S1824" s="22">
        <f t="shared" si="429"/>
        <v>44.596200053523745</v>
      </c>
      <c r="T1824" s="39"/>
      <c r="U1824" s="39"/>
      <c r="Y1824" s="37"/>
      <c r="Z1824" s="37"/>
    </row>
    <row r="1825" spans="1:26">
      <c r="A1825" s="1">
        <v>2022.05</v>
      </c>
      <c r="B1825" s="24">
        <v>4040.3599999999997</v>
      </c>
      <c r="C1825" s="4">
        <f>C1823/3+C1826*2/3</f>
        <v>63.336658108024906</v>
      </c>
      <c r="D1825" s="11">
        <f>D1823/3+D1826*2/3</f>
        <v>194.14333333333332</v>
      </c>
      <c r="E1825" s="11">
        <v>292.29599999999999</v>
      </c>
      <c r="F1825" s="5">
        <f t="shared" ref="F1825:F1830" si="431">F1824+1/12</f>
        <v>2022.3749999998624</v>
      </c>
      <c r="G1825" s="22">
        <v>2.9</v>
      </c>
      <c r="H1825" s="4">
        <f t="shared" si="401"/>
        <v>4211.8184716862361</v>
      </c>
      <c r="I1825" s="4">
        <f t="shared" si="402"/>
        <v>66.024440038574568</v>
      </c>
      <c r="J1825" s="33">
        <f t="shared" si="430"/>
        <v>2712612.0061893584</v>
      </c>
      <c r="K1825" s="4">
        <f t="shared" si="404"/>
        <v>202.38208414301488</v>
      </c>
      <c r="L1825" s="33">
        <f t="shared" si="425"/>
        <v>130343.7161346075</v>
      </c>
      <c r="M1825" s="15">
        <f t="shared" si="426"/>
        <v>30.673155079545133</v>
      </c>
      <c r="N1825" s="6"/>
      <c r="O1825" s="7">
        <f t="shared" ref="O1825:O1830" si="432">J1825/AVERAGE(L1705:L1824)</f>
        <v>33.292110895037787</v>
      </c>
      <c r="P1825" s="7"/>
      <c r="Q1825" s="46">
        <f t="shared" si="427"/>
        <v>2.7942547874479161E-2</v>
      </c>
      <c r="R1825" s="22">
        <f t="shared" si="428"/>
        <v>0.98198846172615695</v>
      </c>
      <c r="S1825" s="22">
        <f t="shared" si="429"/>
        <v>43.641413710395256</v>
      </c>
      <c r="T1825" s="39"/>
      <c r="U1825" s="39"/>
      <c r="Y1825" s="37"/>
      <c r="Z1825" s="37"/>
    </row>
    <row r="1826" spans="1:26">
      <c r="A1826" s="1">
        <v>2022.06</v>
      </c>
      <c r="B1826" s="24">
        <v>3898.9466666666676</v>
      </c>
      <c r="C1826" s="4">
        <v>64.02</v>
      </c>
      <c r="D1826" s="11">
        <v>192.26</v>
      </c>
      <c r="E1826" s="11">
        <v>296.31099999999998</v>
      </c>
      <c r="F1826" s="5">
        <f t="shared" si="431"/>
        <v>2022.4583333331957</v>
      </c>
      <c r="G1826" s="22">
        <v>3.14</v>
      </c>
      <c r="H1826" s="4">
        <f t="shared" si="401"/>
        <v>4009.3315784204224</v>
      </c>
      <c r="I1826" s="4">
        <f t="shared" si="402"/>
        <v>65.832500312172016</v>
      </c>
      <c r="J1826" s="33">
        <f t="shared" si="430"/>
        <v>2585734.0605230862</v>
      </c>
      <c r="K1826" s="4">
        <f t="shared" si="404"/>
        <v>197.70316323052472</v>
      </c>
      <c r="L1826" s="33">
        <f t="shared" si="425"/>
        <v>127504.49620824987</v>
      </c>
      <c r="M1826" s="15">
        <f t="shared" si="426"/>
        <v>29.047721395103835</v>
      </c>
      <c r="N1826" s="6"/>
      <c r="O1826" s="7">
        <f t="shared" si="432"/>
        <v>31.515503555204621</v>
      </c>
      <c r="P1826" s="7"/>
      <c r="Q1826" s="46">
        <f t="shared" si="427"/>
        <v>2.8915813659970382E-2</v>
      </c>
      <c r="R1826" s="22">
        <f t="shared" si="428"/>
        <v>1.0232786529757065</v>
      </c>
      <c r="S1826" s="22">
        <f t="shared" si="429"/>
        <v>42.274676557157136</v>
      </c>
      <c r="T1826" s="39"/>
      <c r="U1826" s="39"/>
      <c r="Y1826" s="37"/>
      <c r="Z1826" s="37"/>
    </row>
    <row r="1827" spans="1:26">
      <c r="A1827" s="1">
        <v>2022.07</v>
      </c>
      <c r="B1827" s="24">
        <v>3911.729499999999</v>
      </c>
      <c r="C1827" s="4">
        <f>C1826*2/3+C1829/3</f>
        <v>64.452768447835695</v>
      </c>
      <c r="D1827" s="11">
        <f>D1826*2/3+D1829/3</f>
        <v>190.58333333333331</v>
      </c>
      <c r="E1827" s="11">
        <v>296.27600000000001</v>
      </c>
      <c r="F1827" s="5">
        <f t="shared" si="431"/>
        <v>2022.541666666529</v>
      </c>
      <c r="G1827" s="22">
        <v>2.9</v>
      </c>
      <c r="H1827" s="4">
        <f t="shared" si="401"/>
        <v>4022.9515001215082</v>
      </c>
      <c r="I1827" s="4">
        <f t="shared" si="402"/>
        <v>66.28535063945624</v>
      </c>
      <c r="J1827" s="33">
        <f t="shared" si="430"/>
        <v>2598080.3877219716</v>
      </c>
      <c r="K1827" s="4">
        <f t="shared" si="404"/>
        <v>196.00217927428028</v>
      </c>
      <c r="L1827" s="33">
        <f t="shared" si="425"/>
        <v>126581.04824477572</v>
      </c>
      <c r="M1827" s="15">
        <f t="shared" ref="M1827:M1832" si="433">H1827/AVERAGE(K1707:K1826)</f>
        <v>29.004618317208934</v>
      </c>
      <c r="N1827" s="6"/>
      <c r="O1827" s="7">
        <f t="shared" si="432"/>
        <v>31.457727149066937</v>
      </c>
      <c r="P1827" s="7"/>
      <c r="Q1827" s="46">
        <f t="shared" ref="Q1827:Q1832" si="434">1/M1827-(G1827/100-(((E1827/E1707)^(1/10))-1))</f>
        <v>3.1522201242460787E-2</v>
      </c>
      <c r="R1827" s="22">
        <f t="shared" si="428"/>
        <v>1.0024166666666667</v>
      </c>
      <c r="S1827" s="22">
        <f t="shared" si="429"/>
        <v>43.263884375134964</v>
      </c>
      <c r="T1827" s="39"/>
      <c r="U1827" s="39"/>
      <c r="Y1827" s="37"/>
      <c r="Z1827" s="37"/>
    </row>
    <row r="1828" spans="1:26">
      <c r="A1828" s="1">
        <v>2022.08</v>
      </c>
      <c r="B1828" s="24">
        <v>4158.5630434782615</v>
      </c>
      <c r="C1828" s="4">
        <f>C1826/3+C1829*2/3</f>
        <v>64.885536895671393</v>
      </c>
      <c r="D1828" s="11">
        <f>D1826/3+D1829*2/3</f>
        <v>188.90666666666664</v>
      </c>
      <c r="E1828" s="11">
        <v>296.17099999999999</v>
      </c>
      <c r="F1828" s="5">
        <f t="shared" si="431"/>
        <v>2022.6249999998622</v>
      </c>
      <c r="G1828" s="22">
        <v>2.9</v>
      </c>
      <c r="H1828" s="4">
        <f t="shared" si="401"/>
        <v>4278.3194821499283</v>
      </c>
      <c r="I1828" s="4">
        <f t="shared" si="402"/>
        <v>66.754081568117996</v>
      </c>
      <c r="J1828" s="33">
        <f t="shared" si="430"/>
        <v>2766593.2946221028</v>
      </c>
      <c r="K1828" s="4">
        <f t="shared" si="404"/>
        <v>194.346716367684</v>
      </c>
      <c r="L1828" s="33">
        <f t="shared" si="425"/>
        <v>125675.12187389654</v>
      </c>
      <c r="M1828" s="15">
        <f t="shared" si="433"/>
        <v>30.698763365175282</v>
      </c>
      <c r="N1828" s="6"/>
      <c r="O1828" s="7">
        <f t="shared" si="432"/>
        <v>33.281890402234438</v>
      </c>
      <c r="P1828" s="7"/>
      <c r="Q1828" s="46">
        <f t="shared" si="434"/>
        <v>2.9013917428899819E-2</v>
      </c>
      <c r="R1828" s="22">
        <f t="shared" ref="R1828:R1835" si="435">((G1828/G1829+G1828/1200+((1+G1829/1200)^(-119))*(1-G1828/G1829)))</f>
        <v>0.9505808982687256</v>
      </c>
      <c r="S1828" s="22">
        <f t="shared" ref="S1828:S1833" si="436">S1827*R1827*E1827/E1828</f>
        <v>43.383813954645731</v>
      </c>
      <c r="T1828" s="39"/>
      <c r="U1828" s="39"/>
      <c r="Y1828" s="37"/>
      <c r="Z1828" s="37"/>
    </row>
    <row r="1829" spans="1:26">
      <c r="A1829" s="1">
        <v>2022.09</v>
      </c>
      <c r="B1829" s="24">
        <v>3850.5204761904752</v>
      </c>
      <c r="C1829" s="4">
        <v>65.318305343507092</v>
      </c>
      <c r="D1829" s="11">
        <v>187.23</v>
      </c>
      <c r="E1829" s="11">
        <v>296.80799999999999</v>
      </c>
      <c r="F1829" s="5">
        <f t="shared" si="431"/>
        <v>2022.7083333331955</v>
      </c>
      <c r="G1829" s="22">
        <v>3.52</v>
      </c>
      <c r="H1829" s="4">
        <f t="shared" si="401"/>
        <v>3952.9041976470917</v>
      </c>
      <c r="I1829" s="4">
        <f t="shared" si="402"/>
        <v>67.055091635557716</v>
      </c>
      <c r="J1829" s="33">
        <f t="shared" si="430"/>
        <v>2559775.5864408021</v>
      </c>
      <c r="K1829" s="4">
        <f t="shared" si="404"/>
        <v>192.2083670251476</v>
      </c>
      <c r="L1829" s="33">
        <f t="shared" si="425"/>
        <v>124468.05204980378</v>
      </c>
      <c r="M1829" s="15">
        <f t="shared" si="433"/>
        <v>28.229884655821969</v>
      </c>
      <c r="N1829" s="6"/>
      <c r="O1829" s="7">
        <f t="shared" si="432"/>
        <v>30.597432345703769</v>
      </c>
      <c r="P1829" s="7"/>
      <c r="Q1829" s="46">
        <f t="shared" si="434"/>
        <v>2.542655400299916E-2</v>
      </c>
      <c r="R1829" s="22">
        <f t="shared" si="435"/>
        <v>0.96529350397212954</v>
      </c>
      <c r="S1829" s="22">
        <f t="shared" si="436"/>
        <v>41.15131722355639</v>
      </c>
      <c r="T1829" s="39"/>
      <c r="U1829" s="39"/>
      <c r="Y1829" s="37"/>
      <c r="Z1829" s="37"/>
    </row>
    <row r="1830" spans="1:26">
      <c r="A1830" s="1">
        <v>2022.1</v>
      </c>
      <c r="B1830" s="24">
        <v>3726.0509523809519</v>
      </c>
      <c r="C1830" s="4">
        <f>C1829*2/3+C1832/3</f>
        <v>65.852203562338062</v>
      </c>
      <c r="D1830" s="11">
        <f>D1829*2/3+D1832/3</f>
        <v>182.40333333333334</v>
      </c>
      <c r="E1830" s="11">
        <v>298.012</v>
      </c>
      <c r="F1830" s="5">
        <f t="shared" si="431"/>
        <v>2022.7916666665287</v>
      </c>
      <c r="G1830" s="22">
        <v>3.98</v>
      </c>
      <c r="H1830" s="4">
        <f t="shared" si="401"/>
        <v>3809.6711715987149</v>
      </c>
      <c r="I1830" s="4">
        <f t="shared" si="402"/>
        <v>67.330061962083448</v>
      </c>
      <c r="J1830" s="33">
        <f t="shared" si="430"/>
        <v>2470655.8157019382</v>
      </c>
      <c r="K1830" s="4">
        <f t="shared" si="404"/>
        <v>186.49683793493776</v>
      </c>
      <c r="L1830" s="33">
        <f t="shared" ref="L1830:L1835" si="437">K1830*(J1830/H1830)</f>
        <v>120947.31447927447</v>
      </c>
      <c r="M1830" s="15">
        <f t="shared" si="433"/>
        <v>27.080766925400699</v>
      </c>
      <c r="N1830" s="6"/>
      <c r="O1830" s="7">
        <f t="shared" si="432"/>
        <v>29.346998336096629</v>
      </c>
      <c r="P1830" s="7"/>
      <c r="Q1830" s="46">
        <f t="shared" si="434"/>
        <v>2.2784690077350296E-2</v>
      </c>
      <c r="R1830" s="22">
        <f t="shared" si="435"/>
        <v>1.0107119558279947</v>
      </c>
      <c r="S1830" s="22">
        <f t="shared" si="436"/>
        <v>39.562613673629379</v>
      </c>
      <c r="T1830" s="39"/>
      <c r="U1830" s="39"/>
      <c r="Y1830" s="37"/>
      <c r="Z1830" s="37"/>
    </row>
    <row r="1831" spans="1:26">
      <c r="A1831" s="1">
        <v>2022.11</v>
      </c>
      <c r="B1831" s="24">
        <v>3917.488571428571</v>
      </c>
      <c r="C1831" s="4">
        <f>C1829/3+C1832*2/3</f>
        <v>66.386101781169032</v>
      </c>
      <c r="D1831" s="11">
        <f>D1829/3+D1832*2/3</f>
        <v>177.57666666666665</v>
      </c>
      <c r="E1831" s="11">
        <v>297.71100000000001</v>
      </c>
      <c r="F1831" s="5">
        <f t="shared" ref="F1831:F1836" si="438">F1830+1/12</f>
        <v>2022.874999999862</v>
      </c>
      <c r="G1831" s="22">
        <v>3.89</v>
      </c>
      <c r="H1831" s="4">
        <f t="shared" si="401"/>
        <v>4009.4546983963833</v>
      </c>
      <c r="I1831" s="4">
        <f t="shared" si="402"/>
        <v>67.94456776109115</v>
      </c>
      <c r="J1831" s="33">
        <f t="shared" ref="J1831:J1836" si="439">J1830*((H1831+(I1831/12))/H1830)</f>
        <v>2603891.8036979283</v>
      </c>
      <c r="K1831" s="4">
        <f t="shared" si="404"/>
        <v>181.74541865545223</v>
      </c>
      <c r="L1831" s="33">
        <f t="shared" si="437"/>
        <v>118032.36140462174</v>
      </c>
      <c r="M1831" s="15">
        <f t="shared" si="433"/>
        <v>28.378949016273317</v>
      </c>
      <c r="N1831" s="6"/>
      <c r="O1831" s="7">
        <f t="shared" ref="O1831:O1836" si="440">J1831/AVERAGE(L1711:L1830)</f>
        <v>30.747932135302154</v>
      </c>
      <c r="P1831" s="7"/>
      <c r="Q1831" s="46">
        <f>1/M1831-(G1831/100-(((E1831/E1711)^(1/10))-1))</f>
        <v>2.2379046474016215E-2</v>
      </c>
      <c r="R1831" s="22">
        <f t="shared" si="435"/>
        <v>1.025709583392977</v>
      </c>
      <c r="S1831" s="22">
        <f t="shared" si="436"/>
        <v>40.026834805279734</v>
      </c>
      <c r="T1831" s="39"/>
      <c r="U1831" s="39"/>
      <c r="Y1831" s="37"/>
      <c r="Z1831" s="37"/>
    </row>
    <row r="1832" spans="1:26">
      <c r="A1832" s="1">
        <v>2022.12</v>
      </c>
      <c r="B1832" s="24">
        <v>3912.3809523809532</v>
      </c>
      <c r="C1832" s="4">
        <v>66.92</v>
      </c>
      <c r="D1832" s="11">
        <v>172.75</v>
      </c>
      <c r="E1832" s="11">
        <v>296.79700000000003</v>
      </c>
      <c r="F1832" s="5">
        <f t="shared" si="438"/>
        <v>2022.9583333331952</v>
      </c>
      <c r="G1832" s="22">
        <v>3.62</v>
      </c>
      <c r="H1832" s="4">
        <f t="shared" si="401"/>
        <v>4016.5583755579623</v>
      </c>
      <c r="I1832" s="4">
        <f t="shared" si="402"/>
        <v>68.701920841517946</v>
      </c>
      <c r="J1832" s="33">
        <f t="shared" si="439"/>
        <v>2612223.3366946653</v>
      </c>
      <c r="K1832" s="4">
        <f t="shared" si="404"/>
        <v>177.34992267442058</v>
      </c>
      <c r="L1832" s="33">
        <f t="shared" si="437"/>
        <v>115341.93293201156</v>
      </c>
      <c r="M1832" s="15">
        <f t="shared" si="433"/>
        <v>28.31690128452729</v>
      </c>
      <c r="N1832" s="6"/>
      <c r="O1832" s="7">
        <f t="shared" si="440"/>
        <v>30.676157998177377</v>
      </c>
      <c r="P1832" s="7"/>
      <c r="Q1832" s="46">
        <f t="shared" si="434"/>
        <v>2.5117462709333217E-2</v>
      </c>
      <c r="R1832" s="22">
        <f t="shared" si="435"/>
        <v>1.010537679225576</v>
      </c>
      <c r="S1832" s="22">
        <f t="shared" si="436"/>
        <v>41.182341608123906</v>
      </c>
      <c r="T1832" s="39"/>
      <c r="U1832" s="39"/>
      <c r="Y1832" s="37"/>
      <c r="Z1832" s="37"/>
    </row>
    <row r="1833" spans="1:26">
      <c r="A1833" s="1">
        <v>2023.01</v>
      </c>
      <c r="B1833" s="24">
        <v>3960.6565000000001</v>
      </c>
      <c r="C1833" s="4">
        <f>C1832*2/3+C1835/3</f>
        <v>67.349999999999994</v>
      </c>
      <c r="D1833" s="11">
        <f>D1832*2/3+D1835/3</f>
        <v>173.55666666666667</v>
      </c>
      <c r="E1833" s="11">
        <v>299.17</v>
      </c>
      <c r="F1833" s="5">
        <f t="shared" si="438"/>
        <v>2023.0416666665285</v>
      </c>
      <c r="G1833" s="22">
        <v>3.53</v>
      </c>
      <c r="H1833" s="4">
        <f t="shared" si="401"/>
        <v>4033.8671509509645</v>
      </c>
      <c r="I1833" s="4">
        <f t="shared" si="402"/>
        <v>68.594929304408865</v>
      </c>
      <c r="J1833" s="33">
        <f t="shared" si="439"/>
        <v>2627197.9711071034</v>
      </c>
      <c r="K1833" s="4">
        <f t="shared" si="404"/>
        <v>176.76477030896595</v>
      </c>
      <c r="L1833" s="33">
        <f t="shared" si="437"/>
        <v>115124.2786489509</v>
      </c>
      <c r="M1833" s="15">
        <f t="shared" ref="M1833:M1838" si="441">H1833/AVERAGE(K1713:K1832)</f>
        <v>28.334813423755694</v>
      </c>
      <c r="N1833" s="6"/>
      <c r="O1833" s="7">
        <f t="shared" si="440"/>
        <v>30.691634492755611</v>
      </c>
      <c r="P1833" s="7"/>
      <c r="Q1833" s="46">
        <f t="shared" ref="Q1833:Q1838" si="442">1/M1833-(G1833/100-(((E1833/E1713)^(1/10))-1))</f>
        <v>2.6509359149697258E-2</v>
      </c>
      <c r="R1833" s="22">
        <f t="shared" si="435"/>
        <v>0.98474563111309221</v>
      </c>
      <c r="S1833" s="22">
        <f t="shared" si="436"/>
        <v>41.286209646277321</v>
      </c>
      <c r="T1833" s="39"/>
      <c r="U1833" s="39"/>
      <c r="Y1833" s="37"/>
      <c r="Z1833" s="37"/>
    </row>
    <row r="1834" spans="1:26">
      <c r="A1834" s="1">
        <v>2023.02</v>
      </c>
      <c r="B1834" s="24">
        <v>4079.6847368421049</v>
      </c>
      <c r="C1834" s="4">
        <f>C1832/3+C1835*2/3</f>
        <v>67.78</v>
      </c>
      <c r="D1834" s="11">
        <f>D1832/3+D1835*2/3</f>
        <v>174.36333333333332</v>
      </c>
      <c r="E1834" s="11">
        <v>300.83999999999997</v>
      </c>
      <c r="F1834" s="5">
        <f t="shared" si="438"/>
        <v>2023.1249999998618</v>
      </c>
      <c r="G1834" s="22">
        <v>3.75</v>
      </c>
      <c r="H1834" s="4">
        <f t="shared" si="401"/>
        <v>4132.0301134017736</v>
      </c>
      <c r="I1834" s="4">
        <f t="shared" si="402"/>
        <v>68.649667597393972</v>
      </c>
      <c r="J1834" s="33">
        <f t="shared" si="439"/>
        <v>2694855.9317012471</v>
      </c>
      <c r="K1834" s="4">
        <f t="shared" si="404"/>
        <v>176.60054403226525</v>
      </c>
      <c r="L1834" s="33">
        <f t="shared" si="437"/>
        <v>115176.56226256606</v>
      </c>
      <c r="M1834" s="15">
        <f t="shared" si="441"/>
        <v>28.919762943866644</v>
      </c>
      <c r="N1834" s="6"/>
      <c r="O1834" s="7">
        <f t="shared" si="440"/>
        <v>31.320528304023135</v>
      </c>
      <c r="P1834" s="7"/>
      <c r="Q1834" s="46">
        <f t="shared" si="442"/>
        <v>2.3329672948302606E-2</v>
      </c>
      <c r="R1834" s="22">
        <f t="shared" si="435"/>
        <v>1.0106002730113013</v>
      </c>
      <c r="S1834" s="22">
        <f t="shared" ref="S1834:S1839" si="443">S1833*R1833*E1833/E1834</f>
        <v>40.430725795175164</v>
      </c>
      <c r="T1834" s="39"/>
      <c r="U1834" s="39"/>
      <c r="Y1834" s="37"/>
      <c r="Z1834" s="37"/>
    </row>
    <row r="1835" spans="1:26">
      <c r="A1835" s="1">
        <v>2023.03</v>
      </c>
      <c r="B1835" s="24">
        <v>3968.5591304347827</v>
      </c>
      <c r="C1835" s="4">
        <v>68.209999999999994</v>
      </c>
      <c r="D1835" s="11">
        <v>175.17</v>
      </c>
      <c r="E1835" s="11">
        <f>1.5*E1834-0.5*E1833</f>
        <v>301.67499999999995</v>
      </c>
      <c r="F1835" s="5">
        <f t="shared" si="438"/>
        <v>2023.208333333195</v>
      </c>
      <c r="G1835" s="22">
        <v>3.66</v>
      </c>
      <c r="H1835" s="4">
        <f t="shared" si="401"/>
        <v>4008.3532511592898</v>
      </c>
      <c r="I1835" s="4">
        <f t="shared" si="402"/>
        <v>68.89396536007294</v>
      </c>
      <c r="J1835" s="33">
        <f t="shared" si="439"/>
        <v>2617939.8135127262</v>
      </c>
      <c r="K1835" s="4">
        <f t="shared" si="404"/>
        <v>176.92649042844124</v>
      </c>
      <c r="L1835" s="33">
        <f t="shared" si="437"/>
        <v>115554.41208275083</v>
      </c>
      <c r="M1835" s="15">
        <f t="shared" si="441"/>
        <v>27.953041469070065</v>
      </c>
      <c r="N1835" s="6"/>
      <c r="O1835" s="7">
        <f t="shared" si="440"/>
        <v>30.270801868180364</v>
      </c>
      <c r="P1835" s="7"/>
      <c r="Q1835" s="46">
        <f t="shared" si="442"/>
        <v>2.5442009128978288E-2</v>
      </c>
      <c r="R1835" s="22">
        <f t="shared" si="435"/>
        <v>1.0198184492993052</v>
      </c>
      <c r="S1835" s="22">
        <f t="shared" si="443"/>
        <v>40.746208907324473</v>
      </c>
      <c r="T1835" s="39"/>
      <c r="U1835" s="39"/>
      <c r="Y1835" s="37"/>
      <c r="Z1835" s="37"/>
    </row>
    <row r="1836" spans="1:26">
      <c r="A1836" s="1">
        <v>2023.04</v>
      </c>
      <c r="B1836" s="24">
        <v>4121.4673684210529</v>
      </c>
      <c r="C1836" s="4"/>
      <c r="D1836" s="11"/>
      <c r="E1836" s="11">
        <v>303.363</v>
      </c>
      <c r="F1836" s="5">
        <f t="shared" si="438"/>
        <v>2023.2916666665283</v>
      </c>
      <c r="G1836" s="22">
        <v>3.46</v>
      </c>
      <c r="H1836" s="4">
        <f t="shared" si="401"/>
        <v>4139.6317519206204</v>
      </c>
      <c r="I1836" s="4"/>
      <c r="J1836" s="33">
        <f t="shared" si="439"/>
        <v>2703680.563458343</v>
      </c>
      <c r="K1836" s="4"/>
      <c r="L1836" s="33"/>
      <c r="M1836" s="15">
        <f t="shared" si="441"/>
        <v>28.764684077100377</v>
      </c>
      <c r="N1836" s="6"/>
      <c r="O1836" s="7">
        <f t="shared" si="440"/>
        <v>31.102512697918577</v>
      </c>
      <c r="P1836" s="7"/>
      <c r="Q1836" s="46">
        <f t="shared" si="442"/>
        <v>2.7112194384912941E-2</v>
      </c>
      <c r="R1836" s="22">
        <f>((G1836/G1837+G1836/1200+((1+G1837/1200)^(-119))*(1-G1836/G1837)))</f>
        <v>0.99370823619587745</v>
      </c>
      <c r="S1836" s="22">
        <f t="shared" si="443"/>
        <v>41.322518507230491</v>
      </c>
      <c r="T1836" s="39"/>
      <c r="U1836" s="39"/>
      <c r="Y1836" s="37"/>
      <c r="Z1836" s="37"/>
    </row>
    <row r="1837" spans="1:26">
      <c r="A1837" s="1">
        <v>2023.05</v>
      </c>
      <c r="B1837" s="24">
        <v>4146.1731818181825</v>
      </c>
      <c r="C1837" s="4"/>
      <c r="D1837" s="11"/>
      <c r="E1837" s="11">
        <v>304.12700000000001</v>
      </c>
      <c r="F1837" s="5">
        <f>F1836+1/12</f>
        <v>2023.3749999998615</v>
      </c>
      <c r="G1837" s="22">
        <v>3.57</v>
      </c>
      <c r="H1837" s="4">
        <f t="shared" si="401"/>
        <v>4153.984909264881</v>
      </c>
      <c r="I1837" s="4"/>
      <c r="J1837" s="33">
        <f>J1836*((H1837+(I1837/12))/H1836)</f>
        <v>2713054.912400838</v>
      </c>
      <c r="K1837" s="4"/>
      <c r="L1837" s="33"/>
      <c r="M1837" s="15">
        <f t="shared" si="441"/>
        <v>28.818016714331748</v>
      </c>
      <c r="N1837" s="6"/>
      <c r="O1837" s="7">
        <f>J1837/AVERAGE(L1717:L1836)</f>
        <v>31.138962605009109</v>
      </c>
      <c r="P1837" s="7"/>
      <c r="Q1837" s="46">
        <f t="shared" si="442"/>
        <v>2.6023487858116874E-2</v>
      </c>
      <c r="R1837" s="22">
        <f>((G1837/G1838+G1837/1200+((1+G1838/1200)^(-119))*(1-G1837/G1838)))</f>
        <v>0.98808733454707542</v>
      </c>
      <c r="S1837" s="22">
        <f t="shared" si="443"/>
        <v>40.959373460871703</v>
      </c>
      <c r="T1837" s="39"/>
      <c r="U1837" s="39"/>
      <c r="Y1837" s="37"/>
      <c r="Z1837" s="37"/>
    </row>
    <row r="1838" spans="1:26">
      <c r="A1838" s="1">
        <v>2023.06</v>
      </c>
      <c r="B1838" s="24">
        <v>4345.3728571428574</v>
      </c>
      <c r="C1838" s="4"/>
      <c r="D1838" s="11"/>
      <c r="E1838" s="11">
        <f>1.5*E1837-0.5*E1836</f>
        <v>304.50900000000001</v>
      </c>
      <c r="F1838" s="5">
        <f>F1837+1/12</f>
        <v>2023.4583333331948</v>
      </c>
      <c r="G1838" s="22">
        <v>3.75</v>
      </c>
      <c r="H1838" s="4">
        <f t="shared" si="401"/>
        <v>4348.0984456007172</v>
      </c>
      <c r="I1838" s="4"/>
      <c r="J1838" s="33">
        <f>J1837*((H1838+(I1838/12))/H1837)</f>
        <v>2839834.5456500682</v>
      </c>
      <c r="K1838" s="4"/>
      <c r="L1838" s="33"/>
      <c r="M1838" s="15">
        <f t="shared" si="441"/>
        <v>30.117573508386638</v>
      </c>
      <c r="N1838" s="6"/>
      <c r="O1838" s="7">
        <f>J1838/AVERAGE(L1718:L1837)</f>
        <v>32.520838875074048</v>
      </c>
      <c r="P1838" s="7"/>
      <c r="Q1838" s="46">
        <f t="shared" si="442"/>
        <v>2.2608944784410612E-2</v>
      </c>
      <c r="R1838" s="22">
        <f>((G1838/G1839+G1838/1200+((1+G1839/1200)^(-119))*(1-G1838/G1839)))</f>
        <v>0.99817635043314812</v>
      </c>
      <c r="S1838" s="22">
        <f t="shared" si="443"/>
        <v>40.420667597794221</v>
      </c>
      <c r="T1838" s="39"/>
      <c r="U1838" s="39"/>
      <c r="Y1838" s="37"/>
      <c r="Z1838" s="37"/>
    </row>
    <row r="1839" spans="1:26">
      <c r="A1839" s="1">
        <v>2023.07</v>
      </c>
      <c r="B1839" s="24">
        <v>4455.59</v>
      </c>
      <c r="C1839" s="4"/>
      <c r="D1839" s="11"/>
      <c r="E1839" s="11">
        <f>1.5*E1838-0.5*E1837</f>
        <v>304.70000000000005</v>
      </c>
      <c r="F1839" s="5">
        <f>F1838+1/12</f>
        <v>2023.541666666528</v>
      </c>
      <c r="G1839" s="22">
        <v>3.81</v>
      </c>
      <c r="H1839" s="4">
        <f t="shared" si="401"/>
        <v>4455.59</v>
      </c>
      <c r="I1839" s="4"/>
      <c r="J1839" s="33">
        <f>J1838*((H1839+(I1839/12))/H1838)</f>
        <v>2910039.5406307038</v>
      </c>
      <c r="K1839" s="4"/>
      <c r="L1839" s="33"/>
      <c r="M1839" s="15">
        <f>H1839/AVERAGE(K1719:K1838)</f>
        <v>30.815258805052601</v>
      </c>
      <c r="N1839" s="6"/>
      <c r="O1839" s="7">
        <f>J1839/AVERAGE(L1719:L1838)</f>
        <v>33.251184105276309</v>
      </c>
      <c r="P1839" s="7"/>
      <c r="Q1839" s="46">
        <f>1/M1839-(G1839/100-(((E1839/E1719)^(1/10))-1))</f>
        <v>2.1281133986164831E-2</v>
      </c>
      <c r="S1839" s="22">
        <f t="shared" si="443"/>
        <v>40.321663134667681</v>
      </c>
      <c r="T1839" s="39"/>
      <c r="U1839" s="39"/>
      <c r="Y1839" s="37"/>
      <c r="Z1839" s="37"/>
    </row>
    <row r="1840" spans="1:26" s="32" customFormat="1" ht="38.450000000000003" customHeight="1">
      <c r="A1840" s="27"/>
      <c r="B1840" s="28" t="s">
        <v>46</v>
      </c>
      <c r="C1840" s="29"/>
      <c r="D1840" s="28" t="s">
        <v>47</v>
      </c>
      <c r="E1840" s="28" t="s">
        <v>48</v>
      </c>
      <c r="F1840" s="29"/>
      <c r="G1840" s="28" t="s">
        <v>49</v>
      </c>
      <c r="H1840" s="29"/>
      <c r="I1840" s="29"/>
      <c r="J1840" s="35"/>
      <c r="K1840" s="29"/>
      <c r="L1840" s="35"/>
      <c r="M1840" s="30"/>
      <c r="N1840" s="31"/>
      <c r="O1840" s="17"/>
      <c r="P1840" s="17"/>
      <c r="Q1840" s="47"/>
      <c r="R1840" s="29"/>
      <c r="S1840" s="29"/>
      <c r="T1840" s="27"/>
      <c r="U1840" s="27"/>
      <c r="V1840" s="39"/>
      <c r="W1840" s="39"/>
      <c r="X1840" s="44"/>
    </row>
    <row r="1841" spans="1:21">
      <c r="A1841" s="1"/>
      <c r="B1841" s="11"/>
      <c r="C1841" s="4"/>
      <c r="D1841" s="11"/>
      <c r="E1841" s="11"/>
      <c r="F1841" s="4"/>
      <c r="G1841" s="22"/>
      <c r="H1841" s="4"/>
      <c r="I1841" s="4"/>
      <c r="J1841" s="33"/>
      <c r="K1841" s="4"/>
      <c r="L1841" s="33"/>
      <c r="M1841" s="6"/>
      <c r="N1841" s="6"/>
    </row>
    <row r="1842" spans="1:21">
      <c r="A1842" s="1"/>
      <c r="B1842" s="11"/>
      <c r="C1842" s="4"/>
      <c r="D1842" s="11"/>
      <c r="E1842" s="11"/>
      <c r="F1842" s="4"/>
      <c r="G1842" s="22"/>
      <c r="H1842" s="4"/>
      <c r="I1842" s="4"/>
      <c r="J1842" s="33"/>
      <c r="K1842" s="4"/>
      <c r="L1842" s="33"/>
      <c r="M1842" s="6"/>
      <c r="N1842" s="6"/>
      <c r="Q1842" s="48"/>
      <c r="T1842" s="42"/>
      <c r="U1842" s="42"/>
    </row>
    <row r="1843" spans="1:21">
      <c r="A1843" s="1"/>
      <c r="B1843" s="11"/>
      <c r="C1843" s="4"/>
      <c r="D1843" s="11"/>
      <c r="E1843" s="11"/>
      <c r="F1843" s="4"/>
      <c r="G1843" s="22"/>
      <c r="H1843" s="4"/>
      <c r="I1843" s="4"/>
      <c r="J1843" s="33"/>
      <c r="K1843" s="4"/>
      <c r="L1843" s="33"/>
      <c r="M1843" s="6"/>
      <c r="N1843" s="6"/>
    </row>
    <row r="1844" spans="1:21">
      <c r="A1844" s="1"/>
      <c r="B1844" s="11"/>
      <c r="C1844" s="4"/>
      <c r="D1844" s="11"/>
      <c r="E1844" s="11"/>
      <c r="F1844" s="4"/>
      <c r="G1844" s="22"/>
      <c r="H1844" s="4"/>
      <c r="I1844" s="4"/>
      <c r="J1844" s="33"/>
      <c r="K1844" s="4"/>
      <c r="L1844" s="33"/>
      <c r="M1844" s="6"/>
      <c r="N1844" s="6"/>
    </row>
    <row r="1845" spans="1:21">
      <c r="A1845" s="1"/>
      <c r="B1845" s="11"/>
      <c r="C1845" s="4"/>
      <c r="D1845" s="11"/>
      <c r="E1845" s="11"/>
      <c r="F1845" s="4"/>
      <c r="G1845" s="22"/>
      <c r="H1845" s="4"/>
      <c r="I1845" s="4"/>
      <c r="J1845" s="33"/>
      <c r="K1845" s="4"/>
      <c r="L1845" s="33"/>
      <c r="M1845" s="6"/>
      <c r="N1845" s="6"/>
    </row>
    <row r="1846" spans="1:21">
      <c r="A1846" s="1"/>
      <c r="B1846" s="11"/>
      <c r="C1846" s="4"/>
      <c r="D1846" s="11"/>
      <c r="E1846" s="11"/>
      <c r="F1846" s="4"/>
      <c r="G1846" s="22"/>
      <c r="H1846" s="4"/>
      <c r="I1846" s="4"/>
      <c r="J1846" s="33"/>
      <c r="K1846" s="4"/>
      <c r="L1846" s="33"/>
      <c r="M1846" s="6"/>
      <c r="N1846" s="6"/>
    </row>
    <row r="1847" spans="1:21">
      <c r="A1847" s="1"/>
      <c r="B1847" s="11"/>
      <c r="C1847" s="4"/>
      <c r="D1847" s="11"/>
      <c r="E1847" s="11"/>
      <c r="F1847" s="4"/>
      <c r="G1847" s="22"/>
      <c r="H1847" s="4"/>
      <c r="I1847" s="4"/>
      <c r="J1847" s="33"/>
      <c r="K1847" s="4"/>
      <c r="L1847" s="33"/>
      <c r="M1847" s="6"/>
      <c r="N1847" s="6"/>
    </row>
    <row r="1848" spans="1:21">
      <c r="A1848" s="1"/>
      <c r="B1848" s="11"/>
      <c r="C1848" s="4"/>
      <c r="D1848" s="11"/>
      <c r="E1848" s="11"/>
      <c r="F1848" s="4"/>
      <c r="G1848" s="22"/>
      <c r="H1848" s="4"/>
      <c r="I1848" s="4"/>
      <c r="J1848" s="33"/>
      <c r="K1848" s="4"/>
      <c r="L1848" s="33"/>
      <c r="M1848" s="6"/>
      <c r="N1848" s="6"/>
    </row>
    <row r="1849" spans="1:21">
      <c r="A1849" s="1"/>
      <c r="B1849" s="11"/>
      <c r="C1849" s="4"/>
      <c r="D1849" s="11"/>
      <c r="E1849" s="11"/>
      <c r="F1849" s="4"/>
      <c r="G1849" s="22"/>
      <c r="H1849" s="4"/>
      <c r="I1849" s="4"/>
      <c r="J1849" s="33"/>
      <c r="K1849" s="4"/>
      <c r="L1849" s="33"/>
      <c r="M1849" s="6"/>
      <c r="N1849" s="6"/>
    </row>
    <row r="1850" spans="1:21">
      <c r="A1850" s="1"/>
      <c r="B1850" s="11"/>
      <c r="C1850" s="4"/>
      <c r="D1850" s="11"/>
      <c r="E1850" s="11"/>
      <c r="F1850" s="4"/>
      <c r="G1850" s="22"/>
      <c r="H1850" s="4"/>
      <c r="I1850" s="4"/>
      <c r="J1850" s="33"/>
      <c r="K1850" s="4"/>
      <c r="L1850" s="33"/>
      <c r="M1850" s="6"/>
      <c r="N1850" s="6"/>
    </row>
    <row r="1851" spans="1:21">
      <c r="A1851" s="1"/>
      <c r="B1851" s="11"/>
      <c r="C1851" s="4"/>
      <c r="D1851" s="11"/>
      <c r="E1851" s="11"/>
      <c r="F1851" s="4"/>
      <c r="G1851" s="22"/>
      <c r="H1851" s="4"/>
      <c r="I1851" s="4"/>
      <c r="J1851" s="33"/>
      <c r="K1851" s="4"/>
      <c r="L1851" s="33"/>
      <c r="M1851" s="6"/>
      <c r="N1851" s="6"/>
    </row>
    <row r="1852" spans="1:21">
      <c r="A1852" s="1"/>
      <c r="B1852" s="11"/>
      <c r="C1852" s="4"/>
      <c r="D1852" s="11"/>
      <c r="E1852" s="11"/>
      <c r="F1852" s="4"/>
      <c r="G1852" s="22"/>
      <c r="H1852" s="4"/>
      <c r="I1852" s="4"/>
      <c r="J1852" s="33"/>
      <c r="K1852" s="4"/>
      <c r="L1852" s="33"/>
      <c r="M1852" s="6"/>
      <c r="N1852" s="6"/>
    </row>
    <row r="1853" spans="1:21">
      <c r="A1853" s="1"/>
      <c r="B1853" s="11"/>
      <c r="C1853" s="4"/>
      <c r="D1853" s="11"/>
      <c r="E1853" s="11"/>
      <c r="F1853" s="4"/>
      <c r="G1853" s="22"/>
      <c r="H1853" s="4"/>
      <c r="I1853" s="4"/>
      <c r="J1853" s="33"/>
      <c r="K1853" s="4"/>
      <c r="L1853" s="33"/>
      <c r="M1853" s="6"/>
      <c r="N1853" s="6"/>
    </row>
    <row r="1854" spans="1:21">
      <c r="A1854" s="1"/>
      <c r="B1854" s="11"/>
      <c r="C1854" s="4"/>
      <c r="D1854" s="11"/>
      <c r="E1854" s="11"/>
      <c r="F1854" s="4"/>
      <c r="G1854" s="22"/>
      <c r="H1854" s="4"/>
      <c r="I1854" s="4"/>
      <c r="J1854" s="33"/>
      <c r="K1854" s="4"/>
      <c r="L1854" s="33"/>
      <c r="M1854" s="6"/>
      <c r="N1854" s="6"/>
    </row>
    <row r="1855" spans="1:21">
      <c r="A1855" s="1"/>
      <c r="B1855" s="11"/>
      <c r="C1855" s="4"/>
      <c r="D1855" s="11"/>
      <c r="E1855" s="11"/>
      <c r="F1855" s="4"/>
      <c r="G1855" s="22"/>
      <c r="H1855" s="4"/>
      <c r="I1855" s="4"/>
      <c r="J1855" s="33"/>
      <c r="K1855" s="4"/>
      <c r="L1855" s="33"/>
      <c r="M1855" s="6"/>
      <c r="N1855" s="6"/>
    </row>
    <row r="1856" spans="1:21">
      <c r="A1856" s="1"/>
      <c r="B1856" s="11"/>
      <c r="C1856" s="4"/>
      <c r="D1856" s="11"/>
      <c r="E1856" s="11"/>
      <c r="F1856" s="4"/>
      <c r="G1856" s="22"/>
      <c r="H1856" s="4"/>
      <c r="I1856" s="4"/>
      <c r="J1856" s="33"/>
      <c r="K1856" s="4"/>
      <c r="L1856" s="33"/>
      <c r="M1856" s="6"/>
      <c r="N1856" s="6"/>
    </row>
    <row r="1857" spans="1:14">
      <c r="A1857" s="1"/>
      <c r="B1857" s="11"/>
      <c r="C1857" s="4"/>
      <c r="D1857" s="11"/>
      <c r="E1857" s="11"/>
      <c r="F1857" s="4"/>
      <c r="G1857" s="22"/>
      <c r="H1857" s="4"/>
      <c r="I1857" s="4"/>
      <c r="J1857" s="33"/>
      <c r="K1857" s="4"/>
      <c r="L1857" s="33"/>
      <c r="M1857" s="6"/>
      <c r="N1857" s="6"/>
    </row>
    <row r="1858" spans="1:14">
      <c r="A1858" s="1"/>
      <c r="B1858" s="11"/>
      <c r="C1858" s="4"/>
      <c r="D1858" s="11"/>
      <c r="E1858" s="11"/>
      <c r="F1858" s="4"/>
      <c r="G1858" s="22"/>
      <c r="H1858" s="4"/>
      <c r="I1858" s="4"/>
      <c r="J1858" s="33"/>
      <c r="K1858" s="4"/>
      <c r="L1858" s="33"/>
      <c r="M1858" s="6"/>
      <c r="N1858" s="6"/>
    </row>
    <row r="1859" spans="1:14">
      <c r="A1859" s="1"/>
      <c r="B1859" s="11"/>
      <c r="C1859" s="4"/>
      <c r="D1859" s="11"/>
      <c r="E1859" s="11"/>
      <c r="F1859" s="4"/>
      <c r="G1859" s="22"/>
      <c r="H1859" s="4"/>
      <c r="I1859" s="4"/>
      <c r="J1859" s="33"/>
      <c r="K1859" s="4"/>
      <c r="L1859" s="33"/>
      <c r="M1859" s="6"/>
      <c r="N1859" s="6"/>
    </row>
    <row r="1860" spans="1:14">
      <c r="A1860" s="1"/>
      <c r="B1860" s="11"/>
      <c r="C1860" s="4"/>
      <c r="D1860" s="11"/>
      <c r="E1860" s="11"/>
      <c r="F1860" s="4"/>
      <c r="G1860" s="22"/>
      <c r="H1860" s="4"/>
      <c r="I1860" s="4"/>
      <c r="J1860" s="33"/>
      <c r="K1860" s="4"/>
      <c r="L1860" s="33"/>
      <c r="M1860" s="6"/>
      <c r="N1860" s="6"/>
    </row>
    <row r="1861" spans="1:14">
      <c r="A1861" s="1"/>
      <c r="B1861" s="11"/>
      <c r="C1861" s="4"/>
      <c r="D1861" s="11"/>
      <c r="E1861" s="11"/>
      <c r="F1861" s="4"/>
      <c r="G1861" s="22"/>
      <c r="H1861" s="4"/>
      <c r="I1861" s="4"/>
      <c r="J1861" s="33"/>
      <c r="K1861" s="4"/>
      <c r="L1861" s="33"/>
      <c r="M1861" s="6"/>
      <c r="N1861" s="6"/>
    </row>
    <row r="1862" spans="1:14">
      <c r="A1862" s="1"/>
      <c r="B1862" s="11"/>
      <c r="C1862" s="4"/>
      <c r="D1862" s="11"/>
      <c r="E1862" s="11"/>
      <c r="F1862" s="4"/>
      <c r="G1862" s="22"/>
      <c r="H1862" s="4"/>
      <c r="I1862" s="4"/>
      <c r="J1862" s="33"/>
      <c r="K1862" s="4"/>
      <c r="L1862" s="33"/>
      <c r="M1862" s="6"/>
      <c r="N1862" s="6"/>
    </row>
    <row r="1863" spans="1:14">
      <c r="A1863" s="1"/>
      <c r="B1863" s="11"/>
      <c r="C1863" s="4"/>
      <c r="D1863" s="11"/>
      <c r="E1863" s="11"/>
      <c r="F1863" s="4"/>
      <c r="G1863" s="22"/>
      <c r="H1863" s="4"/>
      <c r="I1863" s="4"/>
      <c r="J1863" s="33"/>
      <c r="K1863" s="4"/>
      <c r="L1863" s="33"/>
      <c r="M1863" s="6"/>
      <c r="N1863" s="6"/>
    </row>
    <row r="1864" spans="1:14">
      <c r="A1864" s="1"/>
      <c r="B1864" s="11"/>
      <c r="C1864" s="4"/>
      <c r="D1864" s="11"/>
      <c r="E1864" s="11"/>
      <c r="F1864" s="4"/>
      <c r="G1864" s="22"/>
      <c r="H1864" s="4"/>
      <c r="I1864" s="4"/>
      <c r="J1864" s="33"/>
      <c r="K1864" s="4"/>
      <c r="L1864" s="33"/>
      <c r="M1864" s="6"/>
      <c r="N1864" s="6"/>
    </row>
    <row r="1865" spans="1:14">
      <c r="A1865" s="1"/>
      <c r="B1865" s="11"/>
      <c r="C1865" s="4"/>
      <c r="D1865" s="11"/>
      <c r="E1865" s="11"/>
      <c r="F1865" s="4"/>
      <c r="G1865" s="22"/>
      <c r="H1865" s="4"/>
      <c r="I1865" s="4"/>
      <c r="J1865" s="33"/>
      <c r="K1865" s="4"/>
      <c r="L1865" s="33"/>
      <c r="M1865" s="6"/>
      <c r="N1865" s="6"/>
    </row>
    <row r="1866" spans="1:14">
      <c r="A1866" s="1"/>
      <c r="B1866" s="11"/>
      <c r="C1866" s="4"/>
      <c r="D1866" s="11"/>
      <c r="E1866" s="11"/>
      <c r="F1866" s="4"/>
      <c r="G1866" s="22"/>
      <c r="H1866" s="4"/>
      <c r="I1866" s="4"/>
      <c r="J1866" s="33"/>
      <c r="K1866" s="4"/>
      <c r="L1866" s="33"/>
      <c r="M1866" s="6"/>
      <c r="N1866" s="6"/>
    </row>
    <row r="1867" spans="1:14">
      <c r="A1867" s="1"/>
      <c r="B1867" s="11"/>
      <c r="C1867" s="4"/>
      <c r="D1867" s="11"/>
      <c r="E1867" s="11"/>
      <c r="F1867" s="4"/>
      <c r="G1867" s="22"/>
      <c r="H1867" s="4"/>
      <c r="I1867" s="4"/>
      <c r="J1867" s="33"/>
      <c r="K1867" s="4"/>
      <c r="L1867" s="33"/>
      <c r="M1867" s="6"/>
      <c r="N1867" s="6"/>
    </row>
    <row r="1868" spans="1:14">
      <c r="A1868" s="1"/>
      <c r="B1868" s="11"/>
      <c r="C1868" s="4"/>
      <c r="D1868" s="11"/>
      <c r="E1868" s="11"/>
      <c r="F1868" s="4"/>
      <c r="G1868" s="22"/>
      <c r="H1868" s="4"/>
      <c r="I1868" s="4"/>
      <c r="J1868" s="33"/>
      <c r="K1868" s="4"/>
      <c r="L1868" s="33"/>
      <c r="M1868" s="6"/>
      <c r="N1868" s="6"/>
    </row>
    <row r="1869" spans="1:14">
      <c r="A1869" s="1"/>
      <c r="B1869" s="11"/>
      <c r="C1869" s="4"/>
      <c r="D1869" s="11"/>
      <c r="E1869" s="11"/>
      <c r="F1869" s="4"/>
      <c r="G1869" s="22"/>
      <c r="H1869" s="4"/>
      <c r="I1869" s="4"/>
      <c r="J1869" s="33"/>
      <c r="K1869" s="4"/>
      <c r="L1869" s="33"/>
      <c r="M1869" s="6"/>
      <c r="N1869" s="6"/>
    </row>
    <row r="1870" spans="1:14">
      <c r="A1870" s="1"/>
      <c r="B1870" s="11"/>
      <c r="C1870" s="4"/>
      <c r="D1870" s="11"/>
      <c r="E1870" s="11"/>
      <c r="F1870" s="4"/>
      <c r="G1870" s="22"/>
      <c r="H1870" s="4"/>
      <c r="I1870" s="4"/>
      <c r="J1870" s="33"/>
      <c r="K1870" s="4"/>
      <c r="L1870" s="33"/>
      <c r="M1870" s="6"/>
      <c r="N1870" s="6"/>
    </row>
    <row r="1871" spans="1:14">
      <c r="A1871" s="1"/>
      <c r="B1871" s="11"/>
      <c r="C1871" s="4"/>
      <c r="D1871" s="11"/>
      <c r="E1871" s="11"/>
      <c r="F1871" s="4"/>
      <c r="G1871" s="22"/>
      <c r="H1871" s="4"/>
      <c r="I1871" s="4"/>
      <c r="J1871" s="33"/>
      <c r="K1871" s="4"/>
      <c r="L1871" s="33"/>
      <c r="M1871" s="6"/>
      <c r="N1871" s="6"/>
    </row>
    <row r="1872" spans="1:14">
      <c r="A1872" s="1"/>
      <c r="B1872" s="11"/>
      <c r="C1872" s="4"/>
      <c r="D1872" s="11"/>
      <c r="E1872" s="11"/>
      <c r="F1872" s="4"/>
      <c r="G1872" s="22"/>
      <c r="H1872" s="4"/>
      <c r="I1872" s="4"/>
      <c r="J1872" s="33"/>
      <c r="K1872" s="4"/>
      <c r="L1872" s="33"/>
      <c r="M1872" s="6"/>
      <c r="N1872" s="6"/>
    </row>
    <row r="1873" spans="1:14">
      <c r="A1873" s="1"/>
      <c r="B1873" s="11"/>
      <c r="C1873" s="4"/>
      <c r="D1873" s="11"/>
      <c r="E1873" s="11"/>
      <c r="F1873" s="4"/>
      <c r="G1873" s="22"/>
      <c r="H1873" s="4"/>
      <c r="I1873" s="4"/>
      <c r="J1873" s="33"/>
      <c r="K1873" s="4"/>
      <c r="L1873" s="33"/>
      <c r="M1873" s="6"/>
      <c r="N1873" s="6"/>
    </row>
    <row r="1874" spans="1:14">
      <c r="A1874" s="1"/>
      <c r="B1874" s="11"/>
      <c r="C1874" s="4"/>
      <c r="D1874" s="11"/>
      <c r="E1874" s="11"/>
      <c r="F1874" s="4"/>
      <c r="G1874" s="22"/>
      <c r="H1874" s="4"/>
      <c r="I1874" s="4"/>
      <c r="J1874" s="33"/>
      <c r="K1874" s="4"/>
      <c r="L1874" s="33"/>
      <c r="M1874" s="6"/>
      <c r="N1874" s="6"/>
    </row>
    <row r="1875" spans="1:14">
      <c r="A1875" s="1"/>
      <c r="B1875" s="11"/>
      <c r="C1875" s="4"/>
      <c r="D1875" s="11"/>
      <c r="E1875" s="11"/>
      <c r="F1875" s="4"/>
      <c r="G1875" s="22"/>
      <c r="H1875" s="4"/>
      <c r="I1875" s="4"/>
      <c r="J1875" s="33"/>
      <c r="K1875" s="4"/>
      <c r="L1875" s="33"/>
      <c r="M1875" s="6"/>
      <c r="N1875" s="6"/>
    </row>
    <row r="1876" spans="1:14">
      <c r="A1876" s="1"/>
      <c r="B1876" s="11"/>
      <c r="C1876" s="4"/>
      <c r="D1876" s="11"/>
      <c r="E1876" s="11"/>
      <c r="F1876" s="4"/>
      <c r="G1876" s="22"/>
      <c r="H1876" s="4"/>
      <c r="I1876" s="4"/>
      <c r="J1876" s="33"/>
      <c r="K1876" s="4"/>
      <c r="L1876" s="33"/>
      <c r="M1876" s="6"/>
      <c r="N1876" s="6"/>
    </row>
    <row r="1877" spans="1:14">
      <c r="A1877" s="1"/>
      <c r="B1877" s="11"/>
      <c r="C1877" s="4"/>
      <c r="D1877" s="11"/>
      <c r="E1877" s="11"/>
      <c r="F1877" s="4"/>
      <c r="G1877" s="22"/>
      <c r="H1877" s="4"/>
      <c r="I1877" s="4"/>
      <c r="J1877" s="33"/>
      <c r="K1877" s="4"/>
      <c r="L1877" s="33"/>
      <c r="M1877" s="6"/>
      <c r="N1877" s="6"/>
    </row>
    <row r="1878" spans="1:14">
      <c r="A1878" s="1"/>
      <c r="B1878" s="11"/>
      <c r="C1878" s="4"/>
      <c r="D1878" s="11"/>
      <c r="E1878" s="11"/>
      <c r="F1878" s="4"/>
      <c r="G1878" s="22"/>
      <c r="H1878" s="4"/>
      <c r="I1878" s="4"/>
      <c r="J1878" s="33"/>
      <c r="K1878" s="4"/>
      <c r="L1878" s="33"/>
      <c r="M1878" s="6"/>
      <c r="N1878" s="6"/>
    </row>
    <row r="1879" spans="1:14">
      <c r="A1879" s="1"/>
      <c r="B1879" s="11"/>
      <c r="C1879" s="4"/>
      <c r="D1879" s="11"/>
      <c r="E1879" s="11"/>
      <c r="F1879" s="4"/>
      <c r="G1879" s="22"/>
      <c r="H1879" s="4"/>
      <c r="I1879" s="4"/>
      <c r="J1879" s="33"/>
      <c r="K1879" s="4"/>
      <c r="L1879" s="33"/>
      <c r="M1879" s="6"/>
      <c r="N1879" s="6"/>
    </row>
    <row r="1880" spans="1:14">
      <c r="A1880" s="1"/>
      <c r="B1880" s="11"/>
      <c r="C1880" s="4"/>
      <c r="D1880" s="11"/>
      <c r="E1880" s="11"/>
      <c r="F1880" s="4"/>
      <c r="G1880" s="22"/>
      <c r="H1880" s="4"/>
      <c r="I1880" s="4"/>
      <c r="J1880" s="33"/>
      <c r="K1880" s="4"/>
      <c r="L1880" s="33"/>
      <c r="M1880" s="6"/>
      <c r="N1880" s="6"/>
    </row>
    <row r="1881" spans="1:14">
      <c r="A1881" s="1"/>
      <c r="B1881" s="11"/>
      <c r="C1881" s="4"/>
      <c r="D1881" s="11"/>
      <c r="E1881" s="11"/>
      <c r="F1881" s="4"/>
      <c r="G1881" s="22"/>
      <c r="H1881" s="4"/>
      <c r="I1881" s="4"/>
      <c r="J1881" s="33"/>
      <c r="K1881" s="4"/>
      <c r="L1881" s="33"/>
      <c r="M1881" s="6"/>
      <c r="N1881" s="6"/>
    </row>
    <row r="1882" spans="1:14">
      <c r="A1882" s="1"/>
      <c r="B1882" s="11"/>
      <c r="C1882" s="4"/>
      <c r="D1882" s="11"/>
      <c r="E1882" s="11"/>
      <c r="F1882" s="4"/>
      <c r="G1882" s="22"/>
      <c r="H1882" s="4"/>
      <c r="I1882" s="4"/>
      <c r="J1882" s="33"/>
      <c r="K1882" s="4"/>
      <c r="L1882" s="33"/>
      <c r="M1882" s="6"/>
      <c r="N1882" s="6"/>
    </row>
    <row r="1883" spans="1:14">
      <c r="A1883" s="1"/>
      <c r="B1883" s="11"/>
      <c r="C1883" s="4"/>
      <c r="D1883" s="11"/>
      <c r="E1883" s="11"/>
      <c r="F1883" s="4"/>
      <c r="G1883" s="22"/>
      <c r="H1883" s="4"/>
      <c r="I1883" s="4"/>
      <c r="J1883" s="33"/>
      <c r="K1883" s="4"/>
      <c r="L1883" s="33"/>
      <c r="M1883" s="6"/>
      <c r="N1883" s="6"/>
    </row>
    <row r="1884" spans="1:14">
      <c r="A1884" s="1"/>
      <c r="B1884" s="11"/>
      <c r="C1884" s="4"/>
      <c r="D1884" s="11"/>
      <c r="E1884" s="11"/>
      <c r="F1884" s="4"/>
      <c r="G1884" s="22"/>
      <c r="H1884" s="4"/>
      <c r="I1884" s="4"/>
      <c r="J1884" s="33"/>
      <c r="K1884" s="4"/>
      <c r="L1884" s="33"/>
      <c r="M1884" s="6"/>
      <c r="N1884" s="6"/>
    </row>
    <row r="1885" spans="1:14">
      <c r="A1885" s="1"/>
      <c r="B1885" s="11"/>
      <c r="C1885" s="4"/>
      <c r="D1885" s="11"/>
      <c r="E1885" s="11"/>
      <c r="F1885" s="4"/>
      <c r="G1885" s="22"/>
      <c r="H1885" s="4"/>
      <c r="I1885" s="4"/>
      <c r="J1885" s="33"/>
      <c r="K1885" s="4"/>
      <c r="L1885" s="33"/>
      <c r="M1885" s="6"/>
      <c r="N1885" s="6"/>
    </row>
    <row r="1886" spans="1:14">
      <c r="A1886" s="1"/>
      <c r="B1886" s="11"/>
      <c r="C1886" s="4"/>
      <c r="D1886" s="11"/>
      <c r="E1886" s="11"/>
      <c r="F1886" s="4"/>
      <c r="G1886" s="22"/>
      <c r="H1886" s="4"/>
      <c r="I1886" s="4"/>
      <c r="J1886" s="33"/>
      <c r="K1886" s="4"/>
      <c r="L1886" s="33"/>
      <c r="M1886" s="6"/>
      <c r="N1886" s="6"/>
    </row>
    <row r="1887" spans="1:14">
      <c r="A1887" s="1"/>
      <c r="B1887" s="11"/>
      <c r="C1887" s="4"/>
      <c r="D1887" s="11"/>
      <c r="E1887" s="11"/>
      <c r="F1887" s="4"/>
      <c r="G1887" s="22"/>
      <c r="H1887" s="4"/>
      <c r="I1887" s="4"/>
      <c r="J1887" s="33"/>
      <c r="K1887" s="4"/>
      <c r="L1887" s="33"/>
      <c r="M1887" s="6"/>
      <c r="N1887" s="6"/>
    </row>
    <row r="1888" spans="1:14">
      <c r="A1888" s="1"/>
      <c r="B1888" s="11"/>
      <c r="C1888" s="4"/>
      <c r="D1888" s="11"/>
      <c r="E1888" s="11"/>
      <c r="F1888" s="4"/>
      <c r="G1888" s="22"/>
      <c r="H1888" s="4"/>
      <c r="I1888" s="4"/>
      <c r="J1888" s="33"/>
      <c r="K1888" s="4"/>
      <c r="L1888" s="33"/>
      <c r="M1888" s="6"/>
      <c r="N1888" s="6"/>
    </row>
    <row r="1889" spans="1:14">
      <c r="A1889" s="1"/>
      <c r="B1889" s="11"/>
      <c r="C1889" s="4"/>
      <c r="D1889" s="11"/>
      <c r="E1889" s="11"/>
      <c r="F1889" s="4"/>
      <c r="G1889" s="22"/>
      <c r="H1889" s="4"/>
      <c r="I1889" s="4"/>
      <c r="J1889" s="33"/>
      <c r="K1889" s="4"/>
      <c r="L1889" s="33"/>
      <c r="M1889" s="6"/>
      <c r="N1889" s="6"/>
    </row>
    <row r="1890" spans="1:14">
      <c r="A1890" s="1"/>
      <c r="B1890" s="11"/>
      <c r="C1890" s="4"/>
      <c r="D1890" s="11"/>
      <c r="E1890" s="11"/>
      <c r="F1890" s="4"/>
      <c r="G1890" s="22"/>
      <c r="H1890" s="4"/>
      <c r="I1890" s="4"/>
      <c r="J1890" s="33"/>
      <c r="K1890" s="4"/>
      <c r="L1890" s="33"/>
      <c r="M1890" s="6"/>
      <c r="N1890" s="6"/>
    </row>
    <row r="1891" spans="1:14">
      <c r="A1891" s="1"/>
      <c r="B1891" s="11"/>
      <c r="C1891" s="4"/>
      <c r="D1891" s="11"/>
      <c r="E1891" s="11"/>
      <c r="F1891" s="4"/>
      <c r="G1891" s="22"/>
      <c r="H1891" s="4"/>
      <c r="I1891" s="4"/>
      <c r="J1891" s="33"/>
      <c r="K1891" s="4"/>
      <c r="L1891" s="33"/>
      <c r="M1891" s="6"/>
      <c r="N1891" s="6"/>
    </row>
    <row r="1892" spans="1:14">
      <c r="A1892" s="1"/>
      <c r="B1892" s="11"/>
      <c r="C1892" s="4"/>
      <c r="D1892" s="11"/>
      <c r="E1892" s="11"/>
      <c r="F1892" s="4"/>
      <c r="G1892" s="22"/>
      <c r="H1892" s="4"/>
      <c r="I1892" s="4"/>
      <c r="J1892" s="33"/>
      <c r="K1892" s="4"/>
      <c r="L1892" s="33"/>
      <c r="M1892" s="6"/>
      <c r="N1892" s="6"/>
    </row>
    <row r="1893" spans="1:14">
      <c r="A1893" s="1"/>
      <c r="B1893" s="11"/>
      <c r="C1893" s="4"/>
      <c r="D1893" s="11"/>
      <c r="E1893" s="11"/>
      <c r="F1893" s="4"/>
      <c r="G1893" s="22"/>
      <c r="H1893" s="4"/>
      <c r="I1893" s="4"/>
      <c r="J1893" s="33"/>
      <c r="K1893" s="4"/>
      <c r="L1893" s="33"/>
      <c r="M1893" s="6"/>
      <c r="N1893" s="6"/>
    </row>
    <row r="1894" spans="1:14">
      <c r="A1894" s="1"/>
      <c r="B1894" s="11"/>
      <c r="C1894" s="4"/>
      <c r="D1894" s="11"/>
      <c r="E1894" s="11"/>
      <c r="F1894" s="4"/>
      <c r="G1894" s="22"/>
      <c r="H1894" s="4"/>
      <c r="I1894" s="4"/>
      <c r="J1894" s="33"/>
      <c r="K1894" s="4"/>
      <c r="L1894" s="33"/>
      <c r="M1894" s="6"/>
      <c r="N1894" s="6"/>
    </row>
    <row r="1895" spans="1:14">
      <c r="A1895" s="1"/>
      <c r="B1895" s="11"/>
      <c r="C1895" s="4"/>
      <c r="D1895" s="11"/>
      <c r="E1895" s="11"/>
      <c r="F1895" s="4"/>
      <c r="G1895" s="22"/>
      <c r="H1895" s="4"/>
      <c r="I1895" s="4"/>
      <c r="J1895" s="33"/>
      <c r="K1895" s="4"/>
      <c r="L1895" s="33"/>
      <c r="M1895" s="6"/>
      <c r="N1895" s="6"/>
    </row>
    <row r="1896" spans="1:14">
      <c r="A1896" s="1"/>
      <c r="B1896" s="11"/>
      <c r="C1896" s="4"/>
      <c r="D1896" s="11"/>
      <c r="E1896" s="11"/>
      <c r="F1896" s="4"/>
      <c r="G1896" s="22"/>
      <c r="H1896" s="4"/>
      <c r="I1896" s="4"/>
      <c r="J1896" s="33"/>
      <c r="K1896" s="4"/>
      <c r="L1896" s="33"/>
      <c r="M1896" s="6"/>
      <c r="N1896" s="6"/>
    </row>
    <row r="1897" spans="1:14">
      <c r="A1897" s="1"/>
      <c r="B1897" s="11"/>
      <c r="C1897" s="4"/>
      <c r="D1897" s="11"/>
      <c r="E1897" s="11"/>
      <c r="F1897" s="4"/>
      <c r="G1897" s="22"/>
      <c r="H1897" s="4"/>
      <c r="I1897" s="4"/>
      <c r="J1897" s="33"/>
      <c r="K1897" s="4"/>
      <c r="L1897" s="33"/>
      <c r="M1897" s="6"/>
      <c r="N1897" s="6"/>
    </row>
    <row r="1898" spans="1:14">
      <c r="A1898" s="1"/>
      <c r="B1898" s="11"/>
      <c r="C1898" s="4"/>
      <c r="D1898" s="11"/>
      <c r="E1898" s="11"/>
      <c r="F1898" s="4"/>
      <c r="G1898" s="22"/>
      <c r="H1898" s="4"/>
      <c r="I1898" s="4"/>
      <c r="J1898" s="33"/>
      <c r="K1898" s="4"/>
      <c r="L1898" s="33"/>
      <c r="M1898" s="6"/>
      <c r="N1898" s="6"/>
    </row>
    <row r="1899" spans="1:14">
      <c r="A1899" s="1"/>
      <c r="B1899" s="11"/>
      <c r="C1899" s="4"/>
      <c r="D1899" s="11"/>
      <c r="E1899" s="11"/>
      <c r="F1899" s="4"/>
      <c r="G1899" s="22"/>
      <c r="H1899" s="4"/>
      <c r="I1899" s="4"/>
      <c r="J1899" s="33"/>
      <c r="K1899" s="4"/>
      <c r="L1899" s="33"/>
      <c r="M1899" s="6"/>
      <c r="N1899" s="6"/>
    </row>
    <row r="1900" spans="1:14">
      <c r="A1900" s="1"/>
      <c r="B1900" s="11"/>
      <c r="C1900" s="4"/>
      <c r="D1900" s="11"/>
      <c r="E1900" s="11"/>
      <c r="F1900" s="4"/>
      <c r="G1900" s="22"/>
      <c r="H1900" s="4"/>
      <c r="I1900" s="4"/>
      <c r="J1900" s="33"/>
      <c r="K1900" s="4"/>
      <c r="L1900" s="33"/>
      <c r="M1900" s="6"/>
      <c r="N1900" s="6"/>
    </row>
    <row r="1901" spans="1:14">
      <c r="A1901" s="1"/>
      <c r="B1901" s="11"/>
      <c r="C1901" s="4"/>
      <c r="D1901" s="11"/>
      <c r="E1901" s="11"/>
      <c r="F1901" s="4"/>
      <c r="G1901" s="22"/>
      <c r="H1901" s="4"/>
      <c r="I1901" s="4"/>
      <c r="J1901" s="33"/>
      <c r="K1901" s="4"/>
      <c r="L1901" s="33"/>
      <c r="M1901" s="6"/>
      <c r="N1901" s="6"/>
    </row>
    <row r="1902" spans="1:14">
      <c r="A1902" s="1"/>
      <c r="B1902" s="11"/>
      <c r="C1902" s="4"/>
      <c r="D1902" s="11"/>
      <c r="E1902" s="11"/>
      <c r="F1902" s="4"/>
      <c r="G1902" s="22"/>
      <c r="H1902" s="4"/>
      <c r="I1902" s="4"/>
      <c r="J1902" s="33"/>
      <c r="K1902" s="4"/>
      <c r="L1902" s="33"/>
      <c r="M1902" s="6"/>
      <c r="N1902" s="6"/>
    </row>
    <row r="1903" spans="1:14">
      <c r="A1903" s="1"/>
      <c r="B1903" s="11"/>
      <c r="C1903" s="4"/>
      <c r="D1903" s="11"/>
      <c r="E1903" s="11"/>
      <c r="F1903" s="4"/>
      <c r="G1903" s="22"/>
      <c r="H1903" s="4"/>
      <c r="I1903" s="4"/>
      <c r="J1903" s="33"/>
      <c r="K1903" s="4"/>
      <c r="L1903" s="33"/>
      <c r="M1903" s="6"/>
      <c r="N1903" s="6"/>
    </row>
    <row r="1904" spans="1:14">
      <c r="A1904" s="1"/>
      <c r="B1904" s="11"/>
      <c r="C1904" s="4"/>
      <c r="D1904" s="11"/>
      <c r="E1904" s="11"/>
      <c r="F1904" s="4"/>
      <c r="G1904" s="22"/>
      <c r="H1904" s="4"/>
      <c r="I1904" s="4"/>
      <c r="J1904" s="33"/>
      <c r="K1904" s="4"/>
      <c r="L1904" s="33"/>
      <c r="M1904" s="6"/>
      <c r="N1904" s="6"/>
    </row>
    <row r="1905" spans="1:14">
      <c r="A1905" s="1"/>
      <c r="B1905" s="11"/>
      <c r="C1905" s="4"/>
      <c r="D1905" s="11"/>
      <c r="E1905" s="11"/>
      <c r="F1905" s="4"/>
      <c r="G1905" s="22"/>
      <c r="H1905" s="4"/>
      <c r="I1905" s="4"/>
      <c r="J1905" s="33"/>
      <c r="K1905" s="4"/>
      <c r="L1905" s="33"/>
      <c r="M1905" s="6"/>
      <c r="N1905" s="6"/>
    </row>
    <row r="1906" spans="1:14">
      <c r="A1906" s="1"/>
      <c r="B1906" s="11"/>
      <c r="C1906" s="4"/>
      <c r="D1906" s="11"/>
      <c r="E1906" s="11"/>
      <c r="F1906" s="4"/>
      <c r="G1906" s="22"/>
      <c r="H1906" s="4"/>
      <c r="I1906" s="4"/>
      <c r="J1906" s="33"/>
      <c r="K1906" s="4"/>
      <c r="L1906" s="33"/>
      <c r="M1906" s="6"/>
      <c r="N1906" s="6"/>
    </row>
    <row r="1907" spans="1:14">
      <c r="A1907" s="1"/>
      <c r="B1907" s="11"/>
      <c r="C1907" s="4"/>
      <c r="D1907" s="11"/>
      <c r="E1907" s="11"/>
      <c r="F1907" s="4"/>
      <c r="G1907" s="22"/>
      <c r="H1907" s="4"/>
      <c r="I1907" s="4"/>
      <c r="J1907" s="33"/>
      <c r="K1907" s="4"/>
      <c r="L1907" s="33"/>
      <c r="M1907" s="6"/>
      <c r="N1907" s="6"/>
    </row>
    <row r="1908" spans="1:14">
      <c r="A1908" s="1"/>
      <c r="B1908" s="11"/>
      <c r="C1908" s="4"/>
      <c r="D1908" s="11"/>
      <c r="E1908" s="11"/>
      <c r="F1908" s="4"/>
      <c r="G1908" s="22"/>
      <c r="H1908" s="4"/>
      <c r="I1908" s="4"/>
      <c r="J1908" s="33"/>
      <c r="K1908" s="4"/>
      <c r="L1908" s="33"/>
      <c r="M1908" s="6"/>
      <c r="N1908" s="6"/>
    </row>
    <row r="1909" spans="1:14">
      <c r="A1909" s="1"/>
      <c r="B1909" s="11"/>
      <c r="C1909" s="4"/>
      <c r="D1909" s="11"/>
      <c r="E1909" s="11"/>
      <c r="F1909" s="4"/>
      <c r="G1909" s="22"/>
      <c r="H1909" s="4"/>
      <c r="I1909" s="4"/>
      <c r="J1909" s="33"/>
      <c r="K1909" s="4"/>
      <c r="L1909" s="33"/>
      <c r="M1909" s="6"/>
      <c r="N1909" s="6"/>
    </row>
    <row r="1910" spans="1:14">
      <c r="A1910" s="1"/>
      <c r="B1910" s="11"/>
      <c r="C1910" s="4"/>
      <c r="D1910" s="11"/>
      <c r="E1910" s="11"/>
      <c r="F1910" s="4"/>
      <c r="G1910" s="22"/>
      <c r="H1910" s="4"/>
      <c r="I1910" s="4"/>
      <c r="J1910" s="33"/>
      <c r="K1910" s="4"/>
      <c r="L1910" s="33"/>
      <c r="M1910" s="6"/>
      <c r="N1910" s="6"/>
    </row>
    <row r="1911" spans="1:14">
      <c r="A1911" s="1"/>
      <c r="B1911" s="11"/>
      <c r="C1911" s="4"/>
      <c r="D1911" s="11"/>
      <c r="E1911" s="11"/>
      <c r="F1911" s="4"/>
      <c r="G1911" s="22"/>
      <c r="H1911" s="4"/>
      <c r="I1911" s="4"/>
      <c r="J1911" s="33"/>
      <c r="K1911" s="4"/>
      <c r="L1911" s="33"/>
      <c r="M1911" s="6"/>
      <c r="N1911" s="6"/>
    </row>
    <row r="1912" spans="1:14">
      <c r="A1912" s="1"/>
      <c r="B1912" s="11"/>
      <c r="C1912" s="4"/>
      <c r="D1912" s="11"/>
      <c r="E1912" s="11"/>
      <c r="F1912" s="4"/>
      <c r="G1912" s="22"/>
      <c r="H1912" s="4"/>
      <c r="I1912" s="4"/>
      <c r="J1912" s="33"/>
      <c r="K1912" s="4"/>
      <c r="L1912" s="33"/>
      <c r="M1912" s="6"/>
      <c r="N1912" s="6"/>
    </row>
    <row r="1913" spans="1:14">
      <c r="A1913" s="1"/>
      <c r="B1913" s="11"/>
      <c r="C1913" s="4"/>
      <c r="D1913" s="11"/>
      <c r="E1913" s="11"/>
      <c r="F1913" s="4"/>
      <c r="G1913" s="22"/>
      <c r="H1913" s="4"/>
      <c r="I1913" s="4"/>
      <c r="J1913" s="33"/>
      <c r="K1913" s="4"/>
      <c r="L1913" s="33"/>
      <c r="M1913" s="6"/>
      <c r="N1913" s="6"/>
    </row>
    <row r="1914" spans="1:14">
      <c r="A1914" s="1"/>
      <c r="B1914" s="11"/>
      <c r="C1914" s="4"/>
      <c r="D1914" s="11"/>
      <c r="E1914" s="11"/>
      <c r="F1914" s="4"/>
      <c r="G1914" s="22"/>
      <c r="H1914" s="4"/>
      <c r="I1914" s="4"/>
      <c r="J1914" s="33"/>
      <c r="K1914" s="4"/>
      <c r="L1914" s="33"/>
      <c r="M1914" s="6"/>
      <c r="N1914" s="6"/>
    </row>
    <row r="1915" spans="1:14">
      <c r="A1915" s="1"/>
      <c r="B1915" s="11"/>
      <c r="C1915" s="4"/>
      <c r="D1915" s="11"/>
      <c r="E1915" s="11"/>
      <c r="F1915" s="4"/>
      <c r="G1915" s="22"/>
      <c r="H1915" s="4"/>
      <c r="I1915" s="4"/>
      <c r="J1915" s="33"/>
      <c r="K1915" s="4"/>
      <c r="L1915" s="33"/>
      <c r="M1915" s="6"/>
      <c r="N1915" s="6"/>
    </row>
    <row r="1916" spans="1:14">
      <c r="A1916" s="1"/>
      <c r="B1916" s="11"/>
      <c r="C1916" s="4"/>
      <c r="D1916" s="11"/>
      <c r="E1916" s="11"/>
      <c r="F1916" s="4"/>
      <c r="G1916" s="22"/>
      <c r="H1916" s="4"/>
      <c r="I1916" s="4"/>
      <c r="J1916" s="33"/>
      <c r="K1916" s="4"/>
      <c r="L1916" s="33"/>
      <c r="M1916" s="6"/>
      <c r="N1916" s="6"/>
    </row>
    <row r="1917" spans="1:14">
      <c r="A1917" s="1"/>
      <c r="B1917" s="11"/>
      <c r="C1917" s="4"/>
      <c r="D1917" s="11"/>
      <c r="E1917" s="11"/>
      <c r="F1917" s="4"/>
      <c r="G1917" s="22"/>
      <c r="H1917" s="4"/>
      <c r="I1917" s="4"/>
      <c r="J1917" s="33"/>
      <c r="K1917" s="4"/>
      <c r="L1917" s="33"/>
      <c r="M1917" s="6"/>
      <c r="N1917" s="6"/>
    </row>
    <row r="1918" spans="1:14">
      <c r="A1918" s="1"/>
      <c r="B1918" s="11"/>
      <c r="C1918" s="4"/>
      <c r="D1918" s="11"/>
      <c r="E1918" s="11"/>
      <c r="F1918" s="4"/>
      <c r="G1918" s="22"/>
      <c r="H1918" s="4"/>
      <c r="I1918" s="4"/>
      <c r="J1918" s="33"/>
      <c r="K1918" s="4"/>
      <c r="L1918" s="33"/>
      <c r="M1918" s="6"/>
      <c r="N1918" s="6"/>
    </row>
    <row r="1919" spans="1:14">
      <c r="A1919" s="1"/>
      <c r="B1919" s="11"/>
      <c r="C1919" s="4"/>
      <c r="D1919" s="11"/>
      <c r="E1919" s="11"/>
      <c r="F1919" s="4"/>
      <c r="G1919" s="22"/>
      <c r="H1919" s="4"/>
      <c r="I1919" s="4"/>
      <c r="J1919" s="33"/>
      <c r="K1919" s="4"/>
      <c r="L1919" s="33"/>
      <c r="M1919" s="6"/>
      <c r="N1919" s="6"/>
    </row>
    <row r="1920" spans="1:14">
      <c r="A1920" s="1"/>
      <c r="B1920" s="11"/>
      <c r="C1920" s="4"/>
      <c r="D1920" s="11"/>
      <c r="E1920" s="11"/>
      <c r="F1920" s="4"/>
      <c r="G1920" s="22"/>
      <c r="H1920" s="4"/>
      <c r="I1920" s="4"/>
      <c r="J1920" s="33"/>
      <c r="K1920" s="4"/>
      <c r="L1920" s="33"/>
      <c r="M1920" s="6"/>
      <c r="N1920" s="6"/>
    </row>
    <row r="1921" spans="1:14">
      <c r="A1921" s="1"/>
      <c r="B1921" s="11"/>
      <c r="C1921" s="4"/>
      <c r="D1921" s="11"/>
      <c r="E1921" s="11"/>
      <c r="F1921" s="4"/>
      <c r="G1921" s="22"/>
      <c r="H1921" s="4"/>
      <c r="I1921" s="4"/>
      <c r="J1921" s="33"/>
      <c r="K1921" s="4"/>
      <c r="L1921" s="33"/>
      <c r="M1921" s="6"/>
      <c r="N1921" s="6"/>
    </row>
    <row r="1922" spans="1:14">
      <c r="A1922" s="1"/>
      <c r="B1922" s="11"/>
      <c r="C1922" s="4"/>
      <c r="D1922" s="11"/>
      <c r="E1922" s="11"/>
      <c r="F1922" s="4"/>
      <c r="G1922" s="22"/>
      <c r="H1922" s="4"/>
      <c r="I1922" s="4"/>
      <c r="J1922" s="33"/>
      <c r="K1922" s="4"/>
      <c r="L1922" s="33"/>
      <c r="M1922" s="6"/>
      <c r="N1922" s="6"/>
    </row>
    <row r="1923" spans="1:14">
      <c r="A1923" s="1"/>
      <c r="B1923" s="11"/>
      <c r="C1923" s="4"/>
      <c r="D1923" s="11"/>
      <c r="E1923" s="11"/>
      <c r="F1923" s="4"/>
      <c r="G1923" s="22"/>
      <c r="H1923" s="4"/>
      <c r="I1923" s="4"/>
      <c r="J1923" s="33"/>
      <c r="K1923" s="4"/>
      <c r="L1923" s="33"/>
      <c r="M1923" s="6"/>
      <c r="N1923" s="6"/>
    </row>
    <row r="1924" spans="1:14">
      <c r="A1924" s="1"/>
      <c r="B1924" s="11"/>
      <c r="C1924" s="4"/>
      <c r="D1924" s="11"/>
      <c r="E1924" s="11"/>
      <c r="F1924" s="4"/>
      <c r="G1924" s="22"/>
      <c r="H1924" s="4"/>
      <c r="I1924" s="4"/>
      <c r="J1924" s="33"/>
      <c r="K1924" s="4"/>
      <c r="L1924" s="33"/>
      <c r="M1924" s="6"/>
      <c r="N1924" s="6"/>
    </row>
    <row r="1925" spans="1:14">
      <c r="A1925" s="1"/>
      <c r="B1925" s="11"/>
      <c r="C1925" s="4"/>
      <c r="D1925" s="11"/>
      <c r="E1925" s="11"/>
      <c r="F1925" s="4"/>
      <c r="G1925" s="22"/>
      <c r="H1925" s="4"/>
      <c r="I1925" s="4"/>
      <c r="J1925" s="33"/>
      <c r="K1925" s="4"/>
      <c r="L1925" s="33"/>
      <c r="M1925" s="6"/>
      <c r="N1925" s="6"/>
    </row>
    <row r="1926" spans="1:14">
      <c r="A1926" s="1"/>
      <c r="B1926" s="11"/>
      <c r="C1926" s="4"/>
      <c r="D1926" s="11"/>
      <c r="E1926" s="11"/>
      <c r="F1926" s="4"/>
      <c r="G1926" s="22"/>
      <c r="H1926" s="4"/>
      <c r="I1926" s="4"/>
      <c r="J1926" s="33"/>
      <c r="K1926" s="4"/>
      <c r="L1926" s="33"/>
      <c r="M1926" s="6"/>
      <c r="N1926" s="6"/>
    </row>
    <row r="1927" spans="1:14">
      <c r="A1927" s="1"/>
      <c r="B1927" s="11"/>
      <c r="C1927" s="4"/>
      <c r="D1927" s="11"/>
      <c r="E1927" s="11"/>
      <c r="F1927" s="4"/>
      <c r="G1927" s="22"/>
      <c r="H1927" s="4"/>
      <c r="I1927" s="4"/>
      <c r="J1927" s="33"/>
      <c r="K1927" s="4"/>
      <c r="L1927" s="33"/>
      <c r="M1927" s="6"/>
      <c r="N1927" s="6"/>
    </row>
    <row r="1928" spans="1:14">
      <c r="A1928" s="1"/>
      <c r="B1928" s="11"/>
      <c r="C1928" s="4"/>
      <c r="D1928" s="11"/>
      <c r="E1928" s="11"/>
      <c r="F1928" s="4"/>
      <c r="G1928" s="22"/>
      <c r="H1928" s="4"/>
      <c r="I1928" s="4"/>
      <c r="J1928" s="33"/>
      <c r="K1928" s="4"/>
      <c r="L1928" s="33"/>
      <c r="M1928" s="6"/>
      <c r="N1928" s="6"/>
    </row>
    <row r="1929" spans="1:14">
      <c r="A1929" s="1"/>
      <c r="B1929" s="11"/>
      <c r="C1929" s="4"/>
      <c r="D1929" s="11"/>
      <c r="E1929" s="11"/>
      <c r="F1929" s="4"/>
      <c r="G1929" s="22"/>
      <c r="H1929" s="4"/>
      <c r="I1929" s="4"/>
      <c r="J1929" s="33"/>
      <c r="K1929" s="4"/>
      <c r="L1929" s="33"/>
      <c r="M1929" s="6"/>
      <c r="N1929" s="6"/>
    </row>
    <row r="1930" spans="1:14">
      <c r="A1930" s="1"/>
      <c r="B1930" s="11"/>
      <c r="C1930" s="4"/>
      <c r="D1930" s="11"/>
      <c r="E1930" s="11"/>
      <c r="F1930" s="4"/>
      <c r="G1930" s="22"/>
      <c r="H1930" s="4"/>
      <c r="I1930" s="4"/>
      <c r="J1930" s="33"/>
      <c r="K1930" s="4"/>
      <c r="L1930" s="33"/>
      <c r="M1930" s="6"/>
      <c r="N1930" s="6"/>
    </row>
    <row r="1931" spans="1:14">
      <c r="A1931" s="1"/>
      <c r="B1931" s="11"/>
      <c r="C1931" s="4"/>
      <c r="D1931" s="11"/>
      <c r="E1931" s="11"/>
      <c r="F1931" s="4"/>
      <c r="G1931" s="22"/>
      <c r="H1931" s="4"/>
      <c r="I1931" s="4"/>
      <c r="J1931" s="33"/>
      <c r="K1931" s="4"/>
      <c r="L1931" s="33"/>
      <c r="M1931" s="6"/>
      <c r="N1931" s="6"/>
    </row>
    <row r="1932" spans="1:14">
      <c r="A1932" s="1"/>
      <c r="B1932" s="11"/>
      <c r="C1932" s="4"/>
      <c r="D1932" s="11"/>
      <c r="E1932" s="11"/>
      <c r="F1932" s="4"/>
      <c r="G1932" s="22"/>
      <c r="H1932" s="4"/>
      <c r="I1932" s="4"/>
      <c r="J1932" s="33"/>
      <c r="K1932" s="4"/>
      <c r="L1932" s="33"/>
      <c r="M1932" s="6"/>
      <c r="N1932" s="6"/>
    </row>
    <row r="1933" spans="1:14">
      <c r="A1933" s="1"/>
      <c r="B1933" s="11"/>
      <c r="C1933" s="4"/>
      <c r="D1933" s="11"/>
      <c r="E1933" s="11"/>
      <c r="F1933" s="4"/>
      <c r="G1933" s="22"/>
      <c r="H1933" s="4"/>
      <c r="I1933" s="4"/>
      <c r="J1933" s="33"/>
      <c r="K1933" s="4"/>
      <c r="L1933" s="33"/>
      <c r="M1933" s="6"/>
      <c r="N1933" s="6"/>
    </row>
    <row r="1934" spans="1:14">
      <c r="A1934" s="1"/>
      <c r="B1934" s="11"/>
      <c r="C1934" s="4"/>
      <c r="D1934" s="11"/>
      <c r="E1934" s="11"/>
      <c r="F1934" s="4"/>
      <c r="G1934" s="22"/>
      <c r="H1934" s="4"/>
      <c r="I1934" s="4"/>
      <c r="J1934" s="33"/>
      <c r="K1934" s="4"/>
      <c r="L1934" s="33"/>
      <c r="M1934" s="6"/>
      <c r="N1934" s="6"/>
    </row>
    <row r="1935" spans="1:14">
      <c r="A1935" s="1"/>
      <c r="B1935" s="11"/>
      <c r="C1935" s="4"/>
      <c r="D1935" s="11"/>
      <c r="E1935" s="11"/>
      <c r="F1935" s="4"/>
      <c r="G1935" s="22"/>
      <c r="H1935" s="4"/>
      <c r="I1935" s="4"/>
      <c r="J1935" s="33"/>
      <c r="K1935" s="4"/>
      <c r="L1935" s="33"/>
      <c r="M1935" s="6"/>
      <c r="N1935" s="6"/>
    </row>
    <row r="1936" spans="1:14">
      <c r="A1936" s="1"/>
      <c r="B1936" s="11"/>
      <c r="C1936" s="4"/>
      <c r="D1936" s="11"/>
      <c r="E1936" s="11"/>
      <c r="F1936" s="4"/>
      <c r="G1936" s="22"/>
      <c r="H1936" s="4"/>
      <c r="I1936" s="4"/>
      <c r="J1936" s="33"/>
      <c r="K1936" s="4"/>
      <c r="L1936" s="33"/>
      <c r="M1936" s="6"/>
      <c r="N1936" s="6"/>
    </row>
    <row r="1937" spans="1:14">
      <c r="A1937" s="1"/>
      <c r="B1937" s="11"/>
      <c r="C1937" s="4"/>
      <c r="D1937" s="11"/>
      <c r="E1937" s="11"/>
      <c r="F1937" s="4"/>
      <c r="G1937" s="22"/>
      <c r="H1937" s="4"/>
      <c r="I1937" s="4"/>
      <c r="J1937" s="33"/>
      <c r="K1937" s="4"/>
      <c r="L1937" s="33"/>
      <c r="M1937" s="6"/>
      <c r="N1937" s="6"/>
    </row>
    <row r="1938" spans="1:14">
      <c r="A1938" s="1"/>
      <c r="B1938" s="11"/>
      <c r="C1938" s="4"/>
      <c r="D1938" s="11"/>
      <c r="E1938" s="11"/>
      <c r="F1938" s="4"/>
      <c r="G1938" s="22"/>
      <c r="H1938" s="4"/>
      <c r="I1938" s="4"/>
      <c r="J1938" s="33"/>
      <c r="K1938" s="4"/>
      <c r="L1938" s="33"/>
      <c r="M1938" s="6"/>
      <c r="N1938" s="6"/>
    </row>
    <row r="1939" spans="1:14">
      <c r="A1939" s="1"/>
      <c r="B1939" s="11"/>
      <c r="C1939" s="4"/>
      <c r="D1939" s="11"/>
      <c r="E1939" s="11"/>
      <c r="F1939" s="4"/>
      <c r="G1939" s="22"/>
      <c r="H1939" s="4"/>
      <c r="I1939" s="4"/>
      <c r="J1939" s="33"/>
      <c r="K1939" s="4"/>
      <c r="L1939" s="33"/>
      <c r="M1939" s="6"/>
      <c r="N1939" s="6"/>
    </row>
    <row r="1940" spans="1:14">
      <c r="A1940" s="1"/>
      <c r="B1940" s="11"/>
      <c r="C1940" s="4"/>
      <c r="D1940" s="11"/>
      <c r="E1940" s="11"/>
      <c r="F1940" s="4"/>
      <c r="G1940" s="22"/>
      <c r="H1940" s="4"/>
      <c r="I1940" s="4"/>
      <c r="J1940" s="33"/>
      <c r="K1940" s="4"/>
      <c r="L1940" s="33"/>
      <c r="M1940" s="6"/>
      <c r="N1940" s="6"/>
    </row>
    <row r="1941" spans="1:14">
      <c r="A1941" s="1"/>
      <c r="B1941" s="11"/>
      <c r="C1941" s="4"/>
      <c r="D1941" s="11"/>
      <c r="E1941" s="11"/>
      <c r="F1941" s="4"/>
      <c r="G1941" s="22"/>
      <c r="H1941" s="4"/>
      <c r="I1941" s="4"/>
      <c r="J1941" s="33"/>
      <c r="K1941" s="4"/>
      <c r="L1941" s="33"/>
      <c r="M1941" s="6"/>
      <c r="N1941" s="6"/>
    </row>
    <row r="1942" spans="1:14">
      <c r="A1942" s="1"/>
      <c r="B1942" s="11"/>
      <c r="C1942" s="4"/>
      <c r="D1942" s="11"/>
      <c r="E1942" s="11"/>
      <c r="F1942" s="4"/>
      <c r="G1942" s="22"/>
      <c r="H1942" s="4"/>
      <c r="I1942" s="4"/>
      <c r="J1942" s="33"/>
      <c r="K1942" s="4"/>
      <c r="L1942" s="33"/>
      <c r="M1942" s="6"/>
      <c r="N1942" s="6"/>
    </row>
    <row r="1943" spans="1:14">
      <c r="A1943" s="1"/>
      <c r="B1943" s="11"/>
      <c r="C1943" s="4"/>
      <c r="D1943" s="11"/>
      <c r="E1943" s="11"/>
      <c r="F1943" s="4"/>
      <c r="G1943" s="22"/>
      <c r="H1943" s="4"/>
      <c r="I1943" s="4"/>
      <c r="J1943" s="33"/>
      <c r="K1943" s="4"/>
      <c r="L1943" s="33"/>
      <c r="M1943" s="6"/>
      <c r="N1943" s="6"/>
    </row>
    <row r="1944" spans="1:14">
      <c r="A1944" s="1"/>
      <c r="B1944" s="11"/>
      <c r="C1944" s="4"/>
      <c r="D1944" s="11"/>
      <c r="E1944" s="11"/>
      <c r="F1944" s="4"/>
      <c r="G1944" s="22"/>
      <c r="H1944" s="4"/>
      <c r="I1944" s="4"/>
      <c r="J1944" s="33"/>
      <c r="K1944" s="4"/>
      <c r="L1944" s="33"/>
      <c r="M1944" s="6"/>
      <c r="N1944" s="6"/>
    </row>
    <row r="1945" spans="1:14">
      <c r="A1945" s="1"/>
      <c r="B1945" s="11"/>
      <c r="C1945" s="4"/>
      <c r="D1945" s="11"/>
      <c r="E1945" s="11"/>
      <c r="F1945" s="4"/>
      <c r="G1945" s="22"/>
      <c r="H1945" s="4"/>
      <c r="I1945" s="4"/>
      <c r="J1945" s="33"/>
      <c r="K1945" s="4"/>
      <c r="L1945" s="33"/>
      <c r="M1945" s="6"/>
      <c r="N1945" s="6"/>
    </row>
    <row r="1946" spans="1:14">
      <c r="A1946" s="1"/>
      <c r="B1946" s="11"/>
      <c r="C1946" s="4"/>
      <c r="D1946" s="11"/>
      <c r="E1946" s="11"/>
      <c r="F1946" s="4"/>
      <c r="G1946" s="22"/>
      <c r="H1946" s="4"/>
      <c r="I1946" s="4"/>
      <c r="J1946" s="33"/>
      <c r="K1946" s="4"/>
      <c r="L1946" s="33"/>
      <c r="M1946" s="6"/>
      <c r="N1946" s="6"/>
    </row>
    <row r="1947" spans="1:14">
      <c r="A1947" s="1"/>
      <c r="B1947" s="11"/>
      <c r="C1947" s="4"/>
      <c r="D1947" s="11"/>
      <c r="E1947" s="11"/>
      <c r="F1947" s="4"/>
      <c r="G1947" s="22"/>
      <c r="H1947" s="4"/>
      <c r="I1947" s="4"/>
      <c r="J1947" s="33"/>
      <c r="K1947" s="4"/>
      <c r="L1947" s="33"/>
      <c r="M1947" s="6"/>
      <c r="N1947" s="6"/>
    </row>
    <row r="1948" spans="1:14">
      <c r="A1948" s="1"/>
      <c r="B1948" s="11"/>
      <c r="C1948" s="4"/>
      <c r="D1948" s="11"/>
      <c r="E1948" s="11"/>
      <c r="F1948" s="4"/>
      <c r="G1948" s="22"/>
      <c r="H1948" s="4"/>
      <c r="I1948" s="4"/>
      <c r="J1948" s="33"/>
      <c r="K1948" s="4"/>
      <c r="L1948" s="33"/>
      <c r="M1948" s="6"/>
      <c r="N1948" s="6"/>
    </row>
    <row r="1949" spans="1:14">
      <c r="A1949" s="1"/>
      <c r="B1949" s="11"/>
      <c r="C1949" s="4"/>
      <c r="D1949" s="11"/>
      <c r="E1949" s="11"/>
      <c r="F1949" s="4"/>
      <c r="G1949" s="22"/>
      <c r="H1949" s="4"/>
      <c r="I1949" s="4"/>
      <c r="J1949" s="33"/>
      <c r="K1949" s="4"/>
      <c r="L1949" s="33"/>
      <c r="M1949" s="6"/>
      <c r="N1949" s="6"/>
    </row>
    <row r="1950" spans="1:14">
      <c r="A1950" s="1"/>
      <c r="B1950" s="11"/>
      <c r="C1950" s="4"/>
      <c r="D1950" s="11"/>
      <c r="E1950" s="11"/>
      <c r="F1950" s="4"/>
      <c r="G1950" s="22"/>
      <c r="H1950" s="4"/>
      <c r="I1950" s="4"/>
      <c r="J1950" s="33"/>
      <c r="K1950" s="4"/>
      <c r="L1950" s="33"/>
      <c r="M1950" s="6"/>
      <c r="N1950" s="6"/>
    </row>
    <row r="1951" spans="1:14">
      <c r="A1951" s="1"/>
      <c r="B1951" s="11"/>
      <c r="C1951" s="4"/>
      <c r="D1951" s="11"/>
      <c r="E1951" s="11"/>
      <c r="F1951" s="4"/>
      <c r="G1951" s="22"/>
      <c r="H1951" s="4"/>
      <c r="I1951" s="4"/>
      <c r="J1951" s="33"/>
      <c r="K1951" s="4"/>
      <c r="L1951" s="33"/>
      <c r="M1951" s="6"/>
      <c r="N1951" s="6"/>
    </row>
    <row r="1952" spans="1:14">
      <c r="A1952" s="1"/>
      <c r="B1952" s="11"/>
      <c r="C1952" s="4"/>
      <c r="D1952" s="11"/>
      <c r="E1952" s="11"/>
      <c r="F1952" s="4"/>
      <c r="G1952" s="22"/>
      <c r="H1952" s="4"/>
      <c r="I1952" s="4"/>
      <c r="J1952" s="33"/>
      <c r="K1952" s="4"/>
      <c r="L1952" s="33"/>
      <c r="M1952" s="6"/>
      <c r="N1952" s="6"/>
    </row>
    <row r="1953" spans="1:14">
      <c r="A1953" s="1"/>
      <c r="B1953" s="11"/>
      <c r="C1953" s="4"/>
      <c r="D1953" s="11"/>
      <c r="E1953" s="11"/>
      <c r="F1953" s="4"/>
      <c r="G1953" s="22"/>
      <c r="H1953" s="4"/>
      <c r="I1953" s="4"/>
      <c r="J1953" s="33"/>
      <c r="K1953" s="4"/>
      <c r="L1953" s="33"/>
      <c r="M1953" s="6"/>
      <c r="N1953" s="6"/>
    </row>
    <row r="1954" spans="1:14">
      <c r="A1954" s="1"/>
      <c r="B1954" s="11"/>
      <c r="C1954" s="4"/>
      <c r="D1954" s="11"/>
      <c r="E1954" s="11"/>
      <c r="F1954" s="4"/>
      <c r="G1954" s="22"/>
      <c r="H1954" s="4"/>
      <c r="I1954" s="4"/>
      <c r="J1954" s="33"/>
      <c r="K1954" s="4"/>
      <c r="L1954" s="33"/>
      <c r="M1954" s="6"/>
      <c r="N1954" s="6"/>
    </row>
    <row r="1955" spans="1:14">
      <c r="A1955" s="1"/>
      <c r="B1955" s="11"/>
      <c r="C1955" s="4"/>
      <c r="D1955" s="11"/>
      <c r="E1955" s="11"/>
      <c r="F1955" s="4"/>
      <c r="G1955" s="22"/>
      <c r="H1955" s="4"/>
      <c r="I1955" s="4"/>
      <c r="J1955" s="33"/>
      <c r="K1955" s="4"/>
      <c r="L1955" s="33"/>
      <c r="M1955" s="6"/>
      <c r="N1955" s="6"/>
    </row>
    <row r="1956" spans="1:14">
      <c r="A1956" s="1"/>
      <c r="B1956" s="11"/>
      <c r="C1956" s="4"/>
      <c r="D1956" s="11"/>
      <c r="E1956" s="11"/>
      <c r="F1956" s="4"/>
      <c r="G1956" s="22"/>
      <c r="H1956" s="4"/>
      <c r="I1956" s="4"/>
      <c r="J1956" s="33"/>
      <c r="K1956" s="4"/>
      <c r="L1956" s="33"/>
      <c r="M1956" s="6"/>
      <c r="N1956" s="6"/>
    </row>
    <row r="1957" spans="1:14">
      <c r="A1957" s="1"/>
      <c r="B1957" s="11"/>
      <c r="C1957" s="4"/>
      <c r="D1957" s="11"/>
      <c r="E1957" s="11"/>
      <c r="F1957" s="4"/>
      <c r="G1957" s="22"/>
      <c r="H1957" s="4"/>
      <c r="I1957" s="4"/>
      <c r="J1957" s="33"/>
      <c r="K1957" s="4"/>
      <c r="L1957" s="33"/>
      <c r="M1957" s="6"/>
      <c r="N1957" s="6"/>
    </row>
    <row r="1958" spans="1:14">
      <c r="A1958" s="1"/>
      <c r="B1958" s="11"/>
      <c r="C1958" s="4"/>
      <c r="D1958" s="11"/>
      <c r="E1958" s="11"/>
      <c r="F1958" s="4"/>
      <c r="G1958" s="22"/>
      <c r="H1958" s="4"/>
      <c r="I1958" s="4"/>
      <c r="J1958" s="33"/>
      <c r="K1958" s="4"/>
      <c r="L1958" s="33"/>
      <c r="M1958" s="6"/>
      <c r="N1958" s="6"/>
    </row>
    <row r="1959" spans="1:14">
      <c r="A1959" s="1"/>
      <c r="B1959" s="11"/>
      <c r="C1959" s="4"/>
      <c r="D1959" s="11"/>
      <c r="E1959" s="11"/>
      <c r="F1959" s="4"/>
      <c r="G1959" s="22"/>
      <c r="H1959" s="4"/>
      <c r="I1959" s="4"/>
      <c r="J1959" s="33"/>
      <c r="K1959" s="4"/>
      <c r="L1959" s="33"/>
      <c r="M1959" s="6"/>
      <c r="N1959" s="6"/>
    </row>
    <row r="1960" spans="1:14">
      <c r="A1960" s="1"/>
      <c r="B1960" s="11"/>
      <c r="C1960" s="4"/>
      <c r="D1960" s="11"/>
      <c r="E1960" s="11"/>
      <c r="F1960" s="4"/>
      <c r="G1960" s="22"/>
      <c r="H1960" s="4"/>
      <c r="I1960" s="4"/>
      <c r="J1960" s="33"/>
      <c r="K1960" s="4"/>
      <c r="L1960" s="33"/>
      <c r="M1960" s="6"/>
      <c r="N1960" s="6"/>
    </row>
    <row r="1961" spans="1:14">
      <c r="A1961" s="1"/>
      <c r="B1961" s="11"/>
      <c r="C1961" s="4"/>
      <c r="D1961" s="11"/>
      <c r="E1961" s="11"/>
      <c r="F1961" s="4"/>
      <c r="G1961" s="22"/>
      <c r="H1961" s="4"/>
      <c r="I1961" s="4"/>
      <c r="J1961" s="33"/>
      <c r="K1961" s="4"/>
      <c r="L1961" s="33"/>
      <c r="M1961" s="6"/>
      <c r="N1961" s="6"/>
    </row>
    <row r="1962" spans="1:14">
      <c r="A1962" s="1"/>
      <c r="B1962" s="11"/>
      <c r="C1962" s="4"/>
      <c r="D1962" s="11"/>
      <c r="E1962" s="11"/>
      <c r="F1962" s="4"/>
      <c r="G1962" s="22"/>
      <c r="H1962" s="4"/>
      <c r="I1962" s="4"/>
      <c r="J1962" s="33"/>
      <c r="K1962" s="4"/>
      <c r="L1962" s="33"/>
      <c r="M1962" s="6"/>
      <c r="N1962" s="6"/>
    </row>
    <row r="1963" spans="1:14">
      <c r="A1963" s="1"/>
      <c r="B1963" s="11"/>
      <c r="C1963" s="4"/>
      <c r="D1963" s="11"/>
      <c r="E1963" s="11"/>
      <c r="F1963" s="4"/>
      <c r="G1963" s="22"/>
      <c r="H1963" s="4"/>
      <c r="I1963" s="4"/>
      <c r="J1963" s="33"/>
      <c r="K1963" s="4"/>
      <c r="L1963" s="33"/>
      <c r="M1963" s="6"/>
      <c r="N1963" s="6"/>
    </row>
    <row r="1964" spans="1:14">
      <c r="A1964" s="1"/>
      <c r="B1964" s="11"/>
      <c r="C1964" s="4"/>
      <c r="D1964" s="11"/>
      <c r="E1964" s="11"/>
      <c r="F1964" s="4"/>
      <c r="G1964" s="22"/>
      <c r="H1964" s="4"/>
      <c r="I1964" s="4"/>
      <c r="J1964" s="33"/>
      <c r="K1964" s="4"/>
      <c r="L1964" s="33"/>
      <c r="M1964" s="6"/>
      <c r="N1964" s="6"/>
    </row>
    <row r="1965" spans="1:14">
      <c r="A1965" s="1"/>
      <c r="B1965" s="11"/>
      <c r="C1965" s="4"/>
      <c r="D1965" s="11"/>
      <c r="E1965" s="11"/>
      <c r="F1965" s="4"/>
      <c r="G1965" s="22"/>
      <c r="H1965" s="4"/>
      <c r="I1965" s="4"/>
      <c r="J1965" s="33"/>
      <c r="K1965" s="4"/>
      <c r="L1965" s="33"/>
      <c r="M1965" s="6"/>
      <c r="N1965" s="6"/>
    </row>
    <row r="1966" spans="1:14">
      <c r="A1966" s="1"/>
      <c r="B1966" s="11"/>
      <c r="C1966" s="4"/>
      <c r="D1966" s="11"/>
      <c r="E1966" s="11"/>
      <c r="F1966" s="4"/>
      <c r="G1966" s="22"/>
      <c r="H1966" s="4"/>
      <c r="I1966" s="4"/>
      <c r="J1966" s="33"/>
      <c r="K1966" s="4"/>
      <c r="L1966" s="33"/>
      <c r="M1966" s="6"/>
      <c r="N1966" s="6"/>
    </row>
    <row r="1967" spans="1:14">
      <c r="A1967" s="1"/>
      <c r="B1967" s="11"/>
      <c r="C1967" s="4"/>
      <c r="D1967" s="11"/>
      <c r="E1967" s="11"/>
      <c r="F1967" s="4"/>
      <c r="G1967" s="22"/>
      <c r="H1967" s="4"/>
      <c r="I1967" s="4"/>
      <c r="J1967" s="33"/>
      <c r="K1967" s="4"/>
      <c r="L1967" s="33"/>
      <c r="M1967" s="6"/>
      <c r="N1967" s="6"/>
    </row>
    <row r="1968" spans="1:14">
      <c r="A1968" s="1"/>
      <c r="B1968" s="11"/>
      <c r="C1968" s="4"/>
      <c r="D1968" s="11"/>
      <c r="E1968" s="11"/>
      <c r="F1968" s="4"/>
      <c r="G1968" s="22"/>
      <c r="H1968" s="4"/>
      <c r="I1968" s="4"/>
      <c r="J1968" s="33"/>
      <c r="K1968" s="4"/>
      <c r="L1968" s="33"/>
      <c r="M1968" s="6"/>
      <c r="N1968" s="6"/>
    </row>
    <row r="1969" spans="1:14">
      <c r="A1969" s="1"/>
      <c r="B1969" s="11"/>
      <c r="C1969" s="4"/>
      <c r="D1969" s="11"/>
      <c r="E1969" s="11"/>
      <c r="F1969" s="4"/>
      <c r="G1969" s="22"/>
      <c r="H1969" s="4"/>
      <c r="I1969" s="4"/>
      <c r="J1969" s="33"/>
      <c r="K1969" s="4"/>
      <c r="L1969" s="33"/>
      <c r="M1969" s="6"/>
      <c r="N1969" s="6"/>
    </row>
    <row r="1970" spans="1:14">
      <c r="A1970" s="1"/>
      <c r="B1970" s="11"/>
      <c r="C1970" s="4"/>
      <c r="D1970" s="11"/>
      <c r="E1970" s="11"/>
      <c r="F1970" s="4"/>
      <c r="G1970" s="22"/>
      <c r="H1970" s="4"/>
      <c r="I1970" s="4"/>
      <c r="J1970" s="33"/>
      <c r="K1970" s="4"/>
      <c r="L1970" s="33"/>
      <c r="M1970" s="6"/>
      <c r="N1970" s="6"/>
    </row>
    <row r="1971" spans="1:14">
      <c r="A1971" s="1"/>
      <c r="B1971" s="11"/>
      <c r="C1971" s="4"/>
      <c r="D1971" s="11"/>
      <c r="E1971" s="11"/>
      <c r="F1971" s="4"/>
      <c r="G1971" s="22"/>
      <c r="H1971" s="4"/>
      <c r="I1971" s="4"/>
      <c r="J1971" s="33"/>
      <c r="K1971" s="4"/>
      <c r="L1971" s="33"/>
      <c r="M1971" s="6"/>
      <c r="N1971" s="6"/>
    </row>
    <row r="1972" spans="1:14">
      <c r="A1972" s="1"/>
      <c r="B1972" s="11"/>
      <c r="C1972" s="4"/>
      <c r="D1972" s="11"/>
      <c r="E1972" s="11"/>
      <c r="F1972" s="4"/>
      <c r="G1972" s="22"/>
      <c r="H1972" s="4"/>
      <c r="I1972" s="4"/>
      <c r="J1972" s="33"/>
      <c r="K1972" s="4"/>
      <c r="L1972" s="33"/>
      <c r="M1972" s="6"/>
      <c r="N1972" s="6"/>
    </row>
    <row r="1973" spans="1:14">
      <c r="A1973" s="1"/>
      <c r="B1973" s="11"/>
      <c r="C1973" s="4"/>
      <c r="D1973" s="11"/>
      <c r="E1973" s="11"/>
      <c r="F1973" s="4"/>
      <c r="G1973" s="22"/>
      <c r="H1973" s="4"/>
      <c r="I1973" s="4"/>
      <c r="J1973" s="33"/>
      <c r="K1973" s="4"/>
      <c r="L1973" s="33"/>
      <c r="M1973" s="6"/>
      <c r="N1973" s="6"/>
    </row>
    <row r="1974" spans="1:14">
      <c r="A1974" s="1"/>
      <c r="B1974" s="11"/>
      <c r="C1974" s="4"/>
      <c r="D1974" s="11"/>
      <c r="E1974" s="11"/>
      <c r="F1974" s="4"/>
      <c r="G1974" s="22"/>
      <c r="H1974" s="4"/>
      <c r="I1974" s="4"/>
      <c r="J1974" s="33"/>
      <c r="K1974" s="4"/>
      <c r="L1974" s="33"/>
      <c r="M1974" s="6"/>
      <c r="N1974" s="6"/>
    </row>
    <row r="1975" spans="1:14">
      <c r="A1975" s="1"/>
      <c r="B1975" s="11"/>
      <c r="C1975" s="4"/>
      <c r="D1975" s="11"/>
      <c r="E1975" s="11"/>
      <c r="F1975" s="4"/>
      <c r="G1975" s="22"/>
      <c r="H1975" s="4"/>
      <c r="I1975" s="4"/>
      <c r="J1975" s="33"/>
      <c r="K1975" s="4"/>
      <c r="L1975" s="33"/>
      <c r="M1975" s="6"/>
      <c r="N1975" s="6"/>
    </row>
    <row r="1976" spans="1:14">
      <c r="A1976" s="1"/>
      <c r="B1976" s="11"/>
      <c r="C1976" s="4"/>
      <c r="D1976" s="11"/>
      <c r="E1976" s="11"/>
      <c r="F1976" s="4"/>
      <c r="G1976" s="22"/>
      <c r="H1976" s="4"/>
      <c r="I1976" s="4"/>
      <c r="J1976" s="33"/>
      <c r="K1976" s="4"/>
      <c r="L1976" s="33"/>
      <c r="M1976" s="6"/>
      <c r="N1976" s="6"/>
    </row>
    <row r="1977" spans="1:14">
      <c r="A1977" s="1"/>
      <c r="B1977" s="11"/>
      <c r="C1977" s="4"/>
      <c r="D1977" s="11"/>
      <c r="E1977" s="11"/>
      <c r="F1977" s="4"/>
      <c r="G1977" s="22"/>
      <c r="H1977" s="4"/>
      <c r="I1977" s="4"/>
      <c r="J1977" s="33"/>
      <c r="K1977" s="4"/>
      <c r="L1977" s="33"/>
      <c r="M1977" s="6"/>
      <c r="N1977" s="6"/>
    </row>
    <row r="1978" spans="1:14">
      <c r="A1978" s="1"/>
      <c r="B1978" s="11"/>
      <c r="C1978" s="4"/>
      <c r="D1978" s="11"/>
      <c r="E1978" s="11"/>
      <c r="F1978" s="4"/>
      <c r="G1978" s="22"/>
      <c r="H1978" s="4"/>
      <c r="I1978" s="4"/>
      <c r="J1978" s="33"/>
      <c r="K1978" s="4"/>
      <c r="L1978" s="33"/>
      <c r="M1978" s="6"/>
      <c r="N1978" s="6"/>
    </row>
    <row r="1979" spans="1:14">
      <c r="A1979" s="1"/>
      <c r="B1979" s="11"/>
      <c r="C1979" s="4"/>
      <c r="D1979" s="11"/>
      <c r="E1979" s="11"/>
      <c r="F1979" s="4"/>
      <c r="G1979" s="22"/>
      <c r="H1979" s="4"/>
      <c r="I1979" s="4"/>
      <c r="J1979" s="33"/>
      <c r="K1979" s="4"/>
      <c r="L1979" s="33"/>
      <c r="M1979" s="6"/>
      <c r="N1979" s="6"/>
    </row>
    <row r="1980" spans="1:14">
      <c r="A1980" s="1"/>
      <c r="B1980" s="11"/>
      <c r="C1980" s="4"/>
      <c r="D1980" s="11"/>
      <c r="E1980" s="11"/>
      <c r="F1980" s="4"/>
      <c r="G1980" s="22"/>
      <c r="H1980" s="4"/>
      <c r="I1980" s="4"/>
      <c r="J1980" s="33"/>
      <c r="K1980" s="4"/>
      <c r="L1980" s="33"/>
      <c r="M1980" s="6"/>
      <c r="N1980" s="6"/>
    </row>
    <row r="1981" spans="1:14">
      <c r="A1981" s="1"/>
      <c r="B1981" s="11"/>
      <c r="C1981" s="4"/>
      <c r="D1981" s="11"/>
      <c r="E1981" s="11"/>
      <c r="F1981" s="4"/>
      <c r="G1981" s="22"/>
      <c r="H1981" s="4"/>
      <c r="I1981" s="4"/>
      <c r="J1981" s="33"/>
      <c r="K1981" s="4"/>
      <c r="L1981" s="33"/>
      <c r="M1981" s="6"/>
      <c r="N1981" s="6"/>
    </row>
    <row r="1982" spans="1:14">
      <c r="A1982" s="1"/>
      <c r="B1982" s="11"/>
      <c r="C1982" s="4"/>
      <c r="D1982" s="11"/>
      <c r="E1982" s="11"/>
      <c r="F1982" s="4"/>
      <c r="G1982" s="22"/>
      <c r="H1982" s="4"/>
      <c r="I1982" s="4"/>
      <c r="J1982" s="33"/>
      <c r="K1982" s="4"/>
      <c r="L1982" s="33"/>
      <c r="M1982" s="6"/>
      <c r="N1982" s="6"/>
    </row>
    <row r="1983" spans="1:14">
      <c r="A1983" s="1"/>
      <c r="B1983" s="11"/>
      <c r="C1983" s="4"/>
      <c r="D1983" s="11"/>
      <c r="E1983" s="11"/>
      <c r="F1983" s="4"/>
      <c r="G1983" s="22"/>
      <c r="H1983" s="4"/>
      <c r="I1983" s="4"/>
      <c r="J1983" s="33"/>
      <c r="K1983" s="4"/>
      <c r="L1983" s="33"/>
      <c r="M1983" s="6"/>
      <c r="N1983" s="6"/>
    </row>
    <row r="1984" spans="1:14">
      <c r="A1984" s="1"/>
      <c r="B1984" s="11"/>
      <c r="C1984" s="4"/>
      <c r="D1984" s="11"/>
      <c r="E1984" s="11"/>
      <c r="F1984" s="4"/>
      <c r="G1984" s="22"/>
      <c r="H1984" s="4"/>
      <c r="I1984" s="4"/>
      <c r="J1984" s="33"/>
      <c r="K1984" s="4"/>
      <c r="L1984" s="33"/>
      <c r="M1984" s="6"/>
      <c r="N1984" s="6"/>
    </row>
    <row r="1985" spans="1:14">
      <c r="A1985" s="1"/>
      <c r="B1985" s="11"/>
      <c r="C1985" s="4"/>
      <c r="D1985" s="11"/>
      <c r="E1985" s="11"/>
      <c r="F1985" s="4"/>
      <c r="G1985" s="22"/>
      <c r="H1985" s="4"/>
      <c r="I1985" s="4"/>
      <c r="J1985" s="33"/>
      <c r="K1985" s="4"/>
      <c r="L1985" s="33"/>
      <c r="M1985" s="6"/>
      <c r="N1985" s="6"/>
    </row>
    <row r="1986" spans="1:14">
      <c r="A1986" s="1"/>
      <c r="B1986" s="11"/>
      <c r="C1986" s="4"/>
      <c r="D1986" s="11"/>
      <c r="E1986" s="11"/>
      <c r="F1986" s="4"/>
      <c r="G1986" s="22"/>
      <c r="H1986" s="4"/>
      <c r="I1986" s="4"/>
      <c r="J1986" s="33"/>
      <c r="K1986" s="4"/>
      <c r="L1986" s="33"/>
      <c r="M1986" s="6"/>
      <c r="N1986" s="6"/>
    </row>
    <row r="1987" spans="1:14">
      <c r="A1987" s="1"/>
      <c r="B1987" s="11"/>
      <c r="C1987" s="4"/>
      <c r="D1987" s="11"/>
      <c r="E1987" s="11"/>
      <c r="F1987" s="4"/>
      <c r="G1987" s="22"/>
      <c r="H1987" s="4"/>
      <c r="I1987" s="4"/>
      <c r="J1987" s="33"/>
      <c r="K1987" s="4"/>
      <c r="L1987" s="33"/>
      <c r="M1987" s="6"/>
      <c r="N1987" s="6"/>
    </row>
    <row r="1988" spans="1:14">
      <c r="A1988" s="1"/>
      <c r="B1988" s="11"/>
      <c r="C1988" s="4"/>
      <c r="D1988" s="11"/>
      <c r="E1988" s="11"/>
      <c r="F1988" s="4"/>
      <c r="G1988" s="22"/>
      <c r="H1988" s="4"/>
      <c r="I1988" s="4"/>
      <c r="J1988" s="33"/>
      <c r="K1988" s="4"/>
      <c r="L1988" s="33"/>
      <c r="M1988" s="6"/>
      <c r="N1988" s="6"/>
    </row>
    <row r="1989" spans="1:14">
      <c r="A1989" s="1"/>
      <c r="B1989" s="11"/>
      <c r="C1989" s="4"/>
      <c r="D1989" s="11"/>
      <c r="E1989" s="11"/>
      <c r="F1989" s="4"/>
      <c r="G1989" s="22"/>
      <c r="H1989" s="4"/>
      <c r="I1989" s="4"/>
      <c r="J1989" s="33"/>
      <c r="K1989" s="4"/>
      <c r="L1989" s="33"/>
      <c r="M1989" s="6"/>
      <c r="N1989" s="6"/>
    </row>
    <row r="1990" spans="1:14">
      <c r="A1990" s="1"/>
      <c r="B1990" s="11"/>
      <c r="C1990" s="4"/>
      <c r="D1990" s="11"/>
      <c r="E1990" s="11"/>
      <c r="F1990" s="4"/>
      <c r="G1990" s="22"/>
      <c r="H1990" s="4"/>
      <c r="I1990" s="4"/>
      <c r="J1990" s="33"/>
      <c r="K1990" s="4"/>
      <c r="L1990" s="33"/>
      <c r="M1990" s="6"/>
      <c r="N1990" s="6"/>
    </row>
    <row r="1991" spans="1:14">
      <c r="A1991" s="1"/>
      <c r="B1991" s="11"/>
      <c r="C1991" s="4"/>
      <c r="D1991" s="11"/>
      <c r="E1991" s="11"/>
      <c r="F1991" s="4"/>
      <c r="G1991" s="22"/>
      <c r="H1991" s="4"/>
      <c r="I1991" s="4"/>
      <c r="J1991" s="33"/>
      <c r="K1991" s="4"/>
      <c r="L1991" s="33"/>
      <c r="M1991" s="6"/>
      <c r="N1991" s="6"/>
    </row>
    <row r="1992" spans="1:14">
      <c r="A1992" s="1"/>
      <c r="B1992" s="11"/>
      <c r="C1992" s="4"/>
      <c r="D1992" s="11"/>
      <c r="E1992" s="11"/>
      <c r="F1992" s="4"/>
      <c r="G1992" s="22"/>
      <c r="H1992" s="4"/>
      <c r="I1992" s="4"/>
      <c r="J1992" s="33"/>
      <c r="K1992" s="4"/>
      <c r="L1992" s="33"/>
      <c r="M1992" s="6"/>
      <c r="N1992" s="6"/>
    </row>
    <row r="1993" spans="1:14">
      <c r="A1993" s="1"/>
      <c r="B1993" s="11"/>
      <c r="C1993" s="4"/>
      <c r="D1993" s="11"/>
      <c r="E1993" s="11"/>
      <c r="F1993" s="4"/>
      <c r="G1993" s="22"/>
      <c r="H1993" s="4"/>
      <c r="I1993" s="4"/>
      <c r="J1993" s="33"/>
      <c r="K1993" s="4"/>
      <c r="L1993" s="33"/>
      <c r="M1993" s="6"/>
      <c r="N1993" s="6"/>
    </row>
    <row r="1994" spans="1:14">
      <c r="A1994" s="1"/>
      <c r="B1994" s="11"/>
      <c r="C1994" s="4"/>
      <c r="D1994" s="11"/>
      <c r="E1994" s="11"/>
      <c r="F1994" s="4"/>
      <c r="G1994" s="22"/>
      <c r="H1994" s="4"/>
      <c r="I1994" s="4"/>
      <c r="J1994" s="33"/>
      <c r="K1994" s="4"/>
      <c r="L1994" s="33"/>
      <c r="M1994" s="6"/>
      <c r="N1994" s="6"/>
    </row>
    <row r="1995" spans="1:14">
      <c r="A1995" s="1"/>
      <c r="B1995" s="11"/>
      <c r="C1995" s="4"/>
      <c r="D1995" s="11"/>
      <c r="E1995" s="11"/>
      <c r="F1995" s="4"/>
      <c r="G1995" s="22"/>
      <c r="H1995" s="4"/>
      <c r="I1995" s="4"/>
      <c r="J1995" s="33"/>
      <c r="K1995" s="4"/>
      <c r="L1995" s="33"/>
      <c r="M1995" s="6"/>
      <c r="N1995" s="6"/>
    </row>
    <row r="1996" spans="1:14">
      <c r="A1996" s="1"/>
      <c r="B1996" s="11"/>
      <c r="C1996" s="4"/>
      <c r="D1996" s="11"/>
      <c r="E1996" s="11"/>
      <c r="F1996" s="4"/>
      <c r="G1996" s="22"/>
      <c r="H1996" s="4"/>
      <c r="I1996" s="4"/>
      <c r="J1996" s="33"/>
      <c r="K1996" s="4"/>
      <c r="L1996" s="33"/>
      <c r="M1996" s="6"/>
      <c r="N1996" s="6"/>
    </row>
    <row r="1997" spans="1:14">
      <c r="A1997" s="1"/>
      <c r="B1997" s="11"/>
      <c r="C1997" s="4"/>
      <c r="D1997" s="11"/>
      <c r="E1997" s="11"/>
      <c r="F1997" s="4"/>
      <c r="G1997" s="22"/>
      <c r="H1997" s="4"/>
      <c r="I1997" s="4"/>
      <c r="J1997" s="33"/>
      <c r="K1997" s="4"/>
      <c r="L1997" s="33"/>
      <c r="M1997" s="6"/>
      <c r="N1997" s="6"/>
    </row>
    <row r="1998" spans="1:14">
      <c r="A1998" s="1"/>
      <c r="B1998" s="11"/>
      <c r="C1998" s="4"/>
      <c r="D1998" s="11"/>
      <c r="E1998" s="11"/>
      <c r="F1998" s="4"/>
      <c r="G1998" s="22"/>
      <c r="H1998" s="4"/>
      <c r="I1998" s="4"/>
      <c r="J1998" s="33"/>
      <c r="K1998" s="4"/>
      <c r="L1998" s="33"/>
      <c r="M1998" s="6"/>
      <c r="N1998" s="6"/>
    </row>
    <row r="1999" spans="1:14">
      <c r="A1999" s="1"/>
      <c r="B1999" s="11"/>
      <c r="C1999" s="4"/>
      <c r="D1999" s="11"/>
      <c r="E1999" s="11"/>
      <c r="F1999" s="4"/>
      <c r="G1999" s="22"/>
      <c r="H1999" s="4"/>
      <c r="I1999" s="4"/>
      <c r="J1999" s="33"/>
      <c r="K1999" s="4"/>
      <c r="L1999" s="33"/>
      <c r="M1999" s="6"/>
      <c r="N1999" s="6"/>
    </row>
    <row r="2000" spans="1:14">
      <c r="A2000" s="1"/>
      <c r="B2000" s="11"/>
      <c r="C2000" s="4"/>
      <c r="D2000" s="11"/>
      <c r="E2000" s="11"/>
      <c r="F2000" s="4"/>
      <c r="G2000" s="22"/>
      <c r="H2000" s="4"/>
      <c r="I2000" s="4"/>
      <c r="J2000" s="33"/>
      <c r="K2000" s="4"/>
      <c r="L2000" s="33"/>
      <c r="M2000" s="6"/>
      <c r="N2000" s="6"/>
    </row>
    <row r="2001" spans="1:14">
      <c r="A2001" s="1"/>
      <c r="B2001" s="11"/>
      <c r="C2001" s="4"/>
      <c r="D2001" s="11"/>
      <c r="E2001" s="11"/>
      <c r="F2001" s="4"/>
      <c r="G2001" s="22"/>
      <c r="H2001" s="4"/>
      <c r="I2001" s="4"/>
      <c r="J2001" s="33"/>
      <c r="K2001" s="4"/>
      <c r="L2001" s="33"/>
      <c r="M2001" s="6"/>
      <c r="N2001" s="6"/>
    </row>
    <row r="2002" spans="1:14">
      <c r="A2002" s="1"/>
      <c r="B2002" s="11"/>
      <c r="C2002" s="4"/>
      <c r="D2002" s="11"/>
      <c r="E2002" s="11"/>
      <c r="F2002" s="4"/>
      <c r="G2002" s="22"/>
      <c r="H2002" s="4"/>
      <c r="I2002" s="4"/>
      <c r="J2002" s="33"/>
      <c r="K2002" s="4"/>
      <c r="L2002" s="33"/>
      <c r="M2002" s="6"/>
      <c r="N2002" s="6"/>
    </row>
    <row r="2003" spans="1:14">
      <c r="A2003" s="1"/>
      <c r="B2003" s="11"/>
      <c r="C2003" s="4"/>
      <c r="D2003" s="11"/>
      <c r="E2003" s="11"/>
      <c r="F2003" s="4"/>
      <c r="G2003" s="22"/>
      <c r="H2003" s="4"/>
      <c r="I2003" s="4"/>
      <c r="J2003" s="33"/>
      <c r="K2003" s="4"/>
      <c r="L2003" s="33"/>
      <c r="M2003" s="6"/>
      <c r="N2003" s="6"/>
    </row>
    <row r="2004" spans="1:14">
      <c r="A2004" s="1"/>
      <c r="B2004" s="11"/>
      <c r="C2004" s="4"/>
      <c r="D2004" s="11"/>
      <c r="E2004" s="11"/>
      <c r="F2004" s="4"/>
      <c r="G2004" s="22"/>
      <c r="H2004" s="4"/>
      <c r="I2004" s="4"/>
      <c r="J2004" s="33"/>
      <c r="K2004" s="4"/>
      <c r="L2004" s="33"/>
      <c r="M2004" s="6"/>
      <c r="N2004" s="6"/>
    </row>
    <row r="2005" spans="1:14">
      <c r="A2005" s="1"/>
      <c r="B2005" s="11"/>
      <c r="C2005" s="4"/>
      <c r="D2005" s="11"/>
      <c r="E2005" s="11"/>
      <c r="F2005" s="4"/>
      <c r="G2005" s="22"/>
      <c r="H2005" s="4"/>
      <c r="I2005" s="4"/>
      <c r="J2005" s="33"/>
      <c r="K2005" s="4"/>
      <c r="L2005" s="33"/>
      <c r="M2005" s="6"/>
      <c r="N2005" s="6"/>
    </row>
    <row r="2006" spans="1:14">
      <c r="A2006" s="1"/>
      <c r="B2006" s="11"/>
      <c r="C2006" s="4"/>
      <c r="D2006" s="11"/>
      <c r="E2006" s="11"/>
      <c r="F2006" s="4"/>
      <c r="G2006" s="22"/>
      <c r="H2006" s="4"/>
      <c r="I2006" s="4"/>
      <c r="J2006" s="33"/>
      <c r="K2006" s="4"/>
      <c r="L2006" s="33"/>
      <c r="M2006" s="6"/>
      <c r="N2006" s="6"/>
    </row>
    <row r="2007" spans="1:14">
      <c r="A2007" s="1"/>
      <c r="B2007" s="11"/>
      <c r="C2007" s="4"/>
      <c r="D2007" s="11"/>
      <c r="E2007" s="11"/>
      <c r="F2007" s="4"/>
      <c r="G2007" s="22"/>
      <c r="H2007" s="4"/>
      <c r="I2007" s="4"/>
      <c r="J2007" s="33"/>
      <c r="K2007" s="4"/>
      <c r="L2007" s="33"/>
      <c r="M2007" s="6"/>
      <c r="N2007" s="6"/>
    </row>
    <row r="2008" spans="1:14">
      <c r="A2008" s="1"/>
      <c r="B2008" s="11"/>
      <c r="C2008" s="4"/>
      <c r="D2008" s="11"/>
      <c r="E2008" s="11"/>
      <c r="F2008" s="4"/>
      <c r="G2008" s="22"/>
      <c r="H2008" s="4"/>
      <c r="I2008" s="4"/>
      <c r="J2008" s="33"/>
      <c r="K2008" s="4"/>
      <c r="L2008" s="33"/>
      <c r="M2008" s="6"/>
      <c r="N2008" s="6"/>
    </row>
    <row r="2009" spans="1:14">
      <c r="A2009" s="1"/>
      <c r="B2009" s="11"/>
      <c r="C2009" s="4"/>
      <c r="D2009" s="11"/>
      <c r="E2009" s="11"/>
      <c r="F2009" s="4"/>
      <c r="G2009" s="22"/>
      <c r="H2009" s="4"/>
      <c r="I2009" s="4"/>
      <c r="J2009" s="33"/>
      <c r="K2009" s="4"/>
      <c r="L2009" s="33"/>
      <c r="M2009" s="6"/>
      <c r="N2009" s="6"/>
    </row>
    <row r="2010" spans="1:14">
      <c r="A2010" s="1"/>
      <c r="B2010" s="11"/>
      <c r="C2010" s="4"/>
      <c r="D2010" s="11"/>
      <c r="E2010" s="11"/>
      <c r="F2010" s="4"/>
      <c r="G2010" s="22"/>
      <c r="H2010" s="4"/>
      <c r="I2010" s="4"/>
      <c r="J2010" s="33"/>
      <c r="K2010" s="4"/>
      <c r="L2010" s="33"/>
      <c r="M2010" s="6"/>
      <c r="N2010" s="6"/>
    </row>
    <row r="2011" spans="1:14">
      <c r="A2011" s="1"/>
      <c r="B2011" s="11"/>
      <c r="C2011" s="4"/>
      <c r="D2011" s="11"/>
      <c r="E2011" s="11"/>
      <c r="F2011" s="4"/>
      <c r="G2011" s="22"/>
      <c r="H2011" s="4"/>
      <c r="I2011" s="4"/>
      <c r="J2011" s="33"/>
      <c r="K2011" s="4"/>
      <c r="L2011" s="33"/>
      <c r="M2011" s="6"/>
      <c r="N2011" s="6"/>
    </row>
    <row r="2012" spans="1:14">
      <c r="A2012" s="1"/>
      <c r="B2012" s="11"/>
      <c r="C2012" s="4"/>
      <c r="D2012" s="11"/>
      <c r="E2012" s="11"/>
      <c r="F2012" s="4"/>
      <c r="G2012" s="22"/>
      <c r="H2012" s="4"/>
      <c r="I2012" s="4"/>
      <c r="J2012" s="33"/>
      <c r="K2012" s="4"/>
      <c r="L2012" s="33"/>
      <c r="M2012" s="6"/>
      <c r="N2012" s="6"/>
    </row>
    <row r="2013" spans="1:14">
      <c r="A2013" s="1"/>
      <c r="B2013" s="11"/>
      <c r="C2013" s="4"/>
      <c r="D2013" s="11"/>
      <c r="E2013" s="11"/>
      <c r="F2013" s="4"/>
      <c r="G2013" s="22"/>
      <c r="H2013" s="4"/>
      <c r="I2013" s="4"/>
      <c r="J2013" s="33"/>
      <c r="K2013" s="4"/>
      <c r="L2013" s="33"/>
      <c r="M2013" s="6"/>
      <c r="N2013" s="6"/>
    </row>
    <row r="2014" spans="1:14">
      <c r="A2014" s="1"/>
      <c r="B2014" s="11"/>
      <c r="C2014" s="4"/>
      <c r="D2014" s="11"/>
      <c r="E2014" s="11"/>
      <c r="F2014" s="4"/>
      <c r="G2014" s="22"/>
      <c r="H2014" s="4"/>
      <c r="I2014" s="4"/>
      <c r="J2014" s="33"/>
      <c r="K2014" s="4"/>
      <c r="L2014" s="33"/>
      <c r="M2014" s="6"/>
      <c r="N2014" s="6"/>
    </row>
    <row r="2015" spans="1:14">
      <c r="A2015" s="1"/>
      <c r="B2015" s="11"/>
      <c r="C2015" s="4"/>
      <c r="D2015" s="11"/>
      <c r="E2015" s="11"/>
      <c r="F2015" s="4"/>
      <c r="G2015" s="22"/>
      <c r="H2015" s="4"/>
      <c r="I2015" s="4"/>
      <c r="J2015" s="33"/>
      <c r="K2015" s="4"/>
      <c r="L2015" s="33"/>
      <c r="M2015" s="6"/>
      <c r="N2015" s="6"/>
    </row>
    <row r="2016" spans="1:14">
      <c r="A2016" s="1"/>
      <c r="B2016" s="11"/>
      <c r="C2016" s="4"/>
      <c r="D2016" s="11"/>
      <c r="E2016" s="11"/>
      <c r="F2016" s="4"/>
      <c r="G2016" s="22"/>
      <c r="H2016" s="4"/>
      <c r="I2016" s="4"/>
      <c r="J2016" s="33"/>
      <c r="K2016" s="4"/>
      <c r="L2016" s="33"/>
      <c r="M2016" s="6"/>
      <c r="N2016" s="6"/>
    </row>
    <row r="2017" spans="1:14">
      <c r="A2017" s="1"/>
      <c r="B2017" s="11"/>
      <c r="C2017" s="4"/>
      <c r="D2017" s="11"/>
      <c r="E2017" s="11"/>
      <c r="F2017" s="4"/>
      <c r="G2017" s="22"/>
      <c r="H2017" s="4"/>
      <c r="I2017" s="4"/>
      <c r="J2017" s="33"/>
      <c r="K2017" s="4"/>
      <c r="L2017" s="33"/>
      <c r="M2017" s="6"/>
      <c r="N2017" s="6"/>
    </row>
    <row r="2018" spans="1:14">
      <c r="A2018" s="1"/>
      <c r="B2018" s="11"/>
      <c r="C2018" s="4"/>
      <c r="D2018" s="11"/>
      <c r="E2018" s="11"/>
      <c r="F2018" s="4"/>
      <c r="G2018" s="22"/>
      <c r="H2018" s="4"/>
      <c r="I2018" s="4"/>
      <c r="J2018" s="33"/>
      <c r="K2018" s="4"/>
      <c r="L2018" s="33"/>
      <c r="M2018" s="6"/>
      <c r="N2018" s="6"/>
    </row>
    <row r="2019" spans="1:14">
      <c r="A2019" s="1"/>
      <c r="B2019" s="11"/>
      <c r="C2019" s="4"/>
      <c r="D2019" s="11"/>
      <c r="E2019" s="11"/>
      <c r="F2019" s="4"/>
      <c r="G2019" s="22"/>
      <c r="H2019" s="4"/>
      <c r="I2019" s="4"/>
      <c r="J2019" s="33"/>
      <c r="K2019" s="4"/>
      <c r="L2019" s="33"/>
      <c r="M2019" s="6"/>
      <c r="N2019" s="6"/>
    </row>
    <row r="2020" spans="1:14">
      <c r="A2020" s="1"/>
      <c r="B2020" s="11"/>
      <c r="C2020" s="4"/>
      <c r="D2020" s="11"/>
      <c r="E2020" s="11"/>
      <c r="F2020" s="4"/>
      <c r="G2020" s="22"/>
      <c r="H2020" s="4"/>
      <c r="I2020" s="4"/>
      <c r="J2020" s="33"/>
      <c r="K2020" s="4"/>
      <c r="L2020" s="33"/>
      <c r="M2020" s="6"/>
      <c r="N2020" s="6"/>
    </row>
    <row r="2021" spans="1:14">
      <c r="A2021" s="1"/>
      <c r="B2021" s="11"/>
      <c r="C2021" s="4"/>
      <c r="D2021" s="11"/>
      <c r="E2021" s="11"/>
      <c r="F2021" s="4"/>
      <c r="G2021" s="22"/>
      <c r="H2021" s="4"/>
      <c r="I2021" s="4"/>
      <c r="J2021" s="33"/>
      <c r="K2021" s="4"/>
      <c r="L2021" s="33"/>
      <c r="M2021" s="6"/>
      <c r="N2021" s="6"/>
    </row>
    <row r="2022" spans="1:14">
      <c r="A2022" s="1"/>
      <c r="B2022" s="11"/>
      <c r="C2022" s="4"/>
      <c r="D2022" s="11"/>
      <c r="E2022" s="11"/>
      <c r="F2022" s="4"/>
      <c r="G2022" s="22"/>
      <c r="H2022" s="4"/>
      <c r="I2022" s="4"/>
      <c r="J2022" s="33"/>
      <c r="K2022" s="4"/>
      <c r="L2022" s="33"/>
      <c r="M2022" s="6"/>
      <c r="N2022" s="6"/>
    </row>
    <row r="2023" spans="1:14">
      <c r="A2023" s="1"/>
      <c r="B2023" s="11"/>
      <c r="C2023" s="4"/>
      <c r="D2023" s="11"/>
      <c r="E2023" s="11"/>
      <c r="F2023" s="4"/>
      <c r="G2023" s="22"/>
      <c r="H2023" s="4"/>
      <c r="I2023" s="4"/>
      <c r="J2023" s="33"/>
      <c r="K2023" s="4"/>
      <c r="L2023" s="33"/>
      <c r="M2023" s="6"/>
      <c r="N2023" s="6"/>
    </row>
    <row r="2024" spans="1:14">
      <c r="A2024" s="1"/>
      <c r="B2024" s="11"/>
      <c r="C2024" s="4"/>
      <c r="D2024" s="11"/>
      <c r="E2024" s="11"/>
      <c r="F2024" s="4"/>
      <c r="G2024" s="22"/>
      <c r="H2024" s="4"/>
      <c r="I2024" s="4"/>
      <c r="J2024" s="33"/>
      <c r="K2024" s="4"/>
      <c r="L2024" s="33"/>
      <c r="M2024" s="6"/>
      <c r="N2024" s="6"/>
    </row>
    <row r="2025" spans="1:14">
      <c r="A2025" s="1"/>
      <c r="B2025" s="11"/>
      <c r="C2025" s="4"/>
      <c r="D2025" s="11"/>
      <c r="E2025" s="11"/>
      <c r="F2025" s="4"/>
      <c r="G2025" s="22"/>
      <c r="H2025" s="4"/>
      <c r="I2025" s="4"/>
      <c r="J2025" s="33"/>
      <c r="K2025" s="4"/>
      <c r="L2025" s="33"/>
      <c r="M2025" s="6"/>
      <c r="N2025" s="6"/>
    </row>
    <row r="2026" spans="1:14">
      <c r="A2026" s="1"/>
      <c r="B2026" s="11"/>
      <c r="C2026" s="4"/>
      <c r="D2026" s="11"/>
      <c r="E2026" s="11"/>
      <c r="F2026" s="4"/>
      <c r="G2026" s="22"/>
      <c r="H2026" s="4"/>
      <c r="I2026" s="4"/>
      <c r="J2026" s="33"/>
      <c r="K2026" s="4"/>
      <c r="L2026" s="33"/>
      <c r="M2026" s="6"/>
      <c r="N2026" s="6"/>
    </row>
    <row r="2027" spans="1:14">
      <c r="A2027" s="1"/>
      <c r="B2027" s="11"/>
      <c r="C2027" s="4"/>
      <c r="D2027" s="11"/>
      <c r="E2027" s="11"/>
      <c r="F2027" s="4"/>
      <c r="G2027" s="22"/>
      <c r="H2027" s="4"/>
      <c r="I2027" s="4"/>
      <c r="J2027" s="33"/>
      <c r="K2027" s="4"/>
      <c r="L2027" s="33"/>
      <c r="M2027" s="6"/>
      <c r="N2027" s="6"/>
    </row>
    <row r="2028" spans="1:14">
      <c r="A2028" s="1"/>
      <c r="B2028" s="11"/>
      <c r="C2028" s="4"/>
      <c r="D2028" s="11"/>
      <c r="E2028" s="11"/>
      <c r="F2028" s="4"/>
      <c r="G2028" s="22"/>
      <c r="H2028" s="4"/>
      <c r="I2028" s="4"/>
      <c r="J2028" s="33"/>
      <c r="K2028" s="4"/>
      <c r="L2028" s="33"/>
      <c r="M2028" s="6"/>
      <c r="N2028" s="6"/>
    </row>
    <row r="2029" spans="1:14">
      <c r="A2029" s="1"/>
      <c r="B2029" s="11"/>
      <c r="C2029" s="4"/>
      <c r="D2029" s="11"/>
      <c r="E2029" s="11"/>
      <c r="F2029" s="4"/>
      <c r="G2029" s="22"/>
      <c r="H2029" s="4"/>
      <c r="I2029" s="4"/>
      <c r="J2029" s="33"/>
      <c r="K2029" s="4"/>
      <c r="L2029" s="33"/>
      <c r="M2029" s="6"/>
      <c r="N2029" s="6"/>
    </row>
    <row r="2030" spans="1:14">
      <c r="A2030" s="1"/>
      <c r="B2030" s="11"/>
      <c r="C2030" s="4"/>
      <c r="D2030" s="11"/>
      <c r="E2030" s="11"/>
      <c r="F2030" s="4"/>
      <c r="G2030" s="22"/>
      <c r="H2030" s="4"/>
      <c r="I2030" s="4"/>
      <c r="J2030" s="33"/>
      <c r="K2030" s="4"/>
      <c r="L2030" s="33"/>
      <c r="M2030" s="6"/>
      <c r="N2030" s="6"/>
    </row>
    <row r="2031" spans="1:14">
      <c r="A2031" s="1"/>
      <c r="B2031" s="11"/>
      <c r="C2031" s="4"/>
      <c r="D2031" s="11"/>
      <c r="E2031" s="11"/>
      <c r="F2031" s="4"/>
      <c r="G2031" s="22"/>
      <c r="H2031" s="4"/>
      <c r="I2031" s="4"/>
      <c r="J2031" s="33"/>
      <c r="K2031" s="4"/>
      <c r="L2031" s="33"/>
      <c r="M2031" s="6"/>
      <c r="N2031" s="6"/>
    </row>
    <row r="2032" spans="1:14">
      <c r="A2032" s="1"/>
      <c r="B2032" s="11"/>
      <c r="C2032" s="4"/>
      <c r="D2032" s="11"/>
      <c r="E2032" s="11"/>
      <c r="F2032" s="4"/>
      <c r="G2032" s="22"/>
      <c r="H2032" s="4"/>
      <c r="I2032" s="4"/>
      <c r="J2032" s="33"/>
      <c r="K2032" s="4"/>
      <c r="L2032" s="33"/>
      <c r="M2032" s="6"/>
      <c r="N2032" s="6"/>
    </row>
    <row r="2033" spans="1:14">
      <c r="A2033" s="1"/>
      <c r="B2033" s="11"/>
      <c r="C2033" s="4"/>
      <c r="D2033" s="11"/>
      <c r="E2033" s="11"/>
      <c r="F2033" s="4"/>
      <c r="G2033" s="22"/>
      <c r="H2033" s="4"/>
      <c r="I2033" s="4"/>
      <c r="J2033" s="33"/>
      <c r="K2033" s="4"/>
      <c r="L2033" s="33"/>
      <c r="M2033" s="6"/>
      <c r="N2033" s="6"/>
    </row>
    <row r="2034" spans="1:14">
      <c r="A2034" s="1"/>
      <c r="B2034" s="11"/>
      <c r="C2034" s="4"/>
      <c r="D2034" s="11"/>
      <c r="E2034" s="11"/>
      <c r="F2034" s="4"/>
      <c r="G2034" s="22"/>
      <c r="H2034" s="4"/>
      <c r="I2034" s="4"/>
      <c r="J2034" s="33"/>
      <c r="K2034" s="4"/>
      <c r="L2034" s="33"/>
      <c r="M2034" s="6"/>
      <c r="N2034" s="6"/>
    </row>
    <row r="2035" spans="1:14">
      <c r="A2035" s="1"/>
      <c r="B2035" s="11"/>
      <c r="C2035" s="4"/>
      <c r="D2035" s="11"/>
      <c r="E2035" s="11"/>
      <c r="F2035" s="4"/>
      <c r="G2035" s="22"/>
      <c r="H2035" s="4"/>
      <c r="I2035" s="4"/>
      <c r="J2035" s="33"/>
      <c r="K2035" s="4"/>
      <c r="L2035" s="33"/>
      <c r="M2035" s="6"/>
      <c r="N2035" s="6"/>
    </row>
    <row r="2036" spans="1:14">
      <c r="A2036" s="1"/>
      <c r="B2036" s="11"/>
      <c r="C2036" s="4"/>
      <c r="D2036" s="11"/>
      <c r="E2036" s="11"/>
      <c r="F2036" s="4"/>
      <c r="G2036" s="22"/>
      <c r="H2036" s="4"/>
      <c r="I2036" s="4"/>
      <c r="J2036" s="33"/>
      <c r="K2036" s="4"/>
      <c r="L2036" s="33"/>
      <c r="M2036" s="6"/>
      <c r="N2036" s="6"/>
    </row>
    <row r="2037" spans="1:14">
      <c r="A2037" s="1"/>
      <c r="B2037" s="11"/>
      <c r="C2037" s="4"/>
      <c r="D2037" s="11"/>
      <c r="E2037" s="11"/>
      <c r="F2037" s="4"/>
      <c r="G2037" s="22"/>
      <c r="H2037" s="4"/>
      <c r="I2037" s="4"/>
      <c r="J2037" s="33"/>
      <c r="K2037" s="4"/>
      <c r="L2037" s="33"/>
      <c r="M2037" s="6"/>
      <c r="N2037" s="6"/>
    </row>
    <row r="2038" spans="1:14">
      <c r="A2038" s="1"/>
      <c r="B2038" s="11"/>
      <c r="C2038" s="4"/>
      <c r="D2038" s="11"/>
      <c r="E2038" s="11"/>
      <c r="F2038" s="4"/>
      <c r="G2038" s="22"/>
      <c r="H2038" s="4"/>
      <c r="I2038" s="4"/>
      <c r="J2038" s="33"/>
      <c r="K2038" s="4"/>
      <c r="L2038" s="33"/>
      <c r="M2038" s="6"/>
      <c r="N2038" s="6"/>
    </row>
    <row r="2039" spans="1:14">
      <c r="A2039" s="1"/>
      <c r="B2039" s="11"/>
      <c r="C2039" s="4"/>
      <c r="D2039" s="11"/>
      <c r="E2039" s="11"/>
      <c r="F2039" s="4"/>
      <c r="G2039" s="22"/>
      <c r="H2039" s="4"/>
      <c r="I2039" s="4"/>
      <c r="J2039" s="33"/>
      <c r="K2039" s="4"/>
      <c r="L2039" s="33"/>
      <c r="M2039" s="6"/>
      <c r="N2039" s="6"/>
    </row>
    <row r="2040" spans="1:14">
      <c r="A2040" s="1"/>
      <c r="B2040" s="11"/>
      <c r="C2040" s="4"/>
      <c r="D2040" s="11"/>
      <c r="E2040" s="11"/>
      <c r="F2040" s="4"/>
      <c r="G2040" s="22"/>
      <c r="H2040" s="4"/>
      <c r="I2040" s="4"/>
      <c r="J2040" s="33"/>
      <c r="K2040" s="4"/>
      <c r="L2040" s="33"/>
      <c r="M2040" s="6"/>
      <c r="N2040" s="6"/>
    </row>
    <row r="2041" spans="1:14">
      <c r="A2041" s="1"/>
      <c r="B2041" s="11"/>
      <c r="C2041" s="4"/>
      <c r="D2041" s="11"/>
      <c r="E2041" s="11"/>
      <c r="F2041" s="4"/>
      <c r="G2041" s="22"/>
      <c r="H2041" s="4"/>
      <c r="I2041" s="4"/>
      <c r="J2041" s="33"/>
      <c r="K2041" s="4"/>
      <c r="L2041" s="33"/>
      <c r="M2041" s="6"/>
      <c r="N2041" s="6"/>
    </row>
    <row r="2042" spans="1:14">
      <c r="A2042" s="1"/>
      <c r="B2042" s="11"/>
      <c r="C2042" s="4"/>
      <c r="D2042" s="11"/>
      <c r="E2042" s="11"/>
      <c r="F2042" s="4"/>
      <c r="G2042" s="22"/>
      <c r="H2042" s="4"/>
      <c r="I2042" s="4"/>
      <c r="J2042" s="33"/>
      <c r="K2042" s="4"/>
      <c r="L2042" s="33"/>
      <c r="M2042" s="6"/>
      <c r="N2042" s="6"/>
    </row>
    <row r="2043" spans="1:14">
      <c r="A2043" s="1"/>
      <c r="B2043" s="11"/>
      <c r="C2043" s="4"/>
      <c r="D2043" s="11"/>
      <c r="E2043" s="11"/>
      <c r="F2043" s="4"/>
      <c r="G2043" s="22"/>
      <c r="H2043" s="4"/>
      <c r="I2043" s="4"/>
      <c r="J2043" s="33"/>
      <c r="K2043" s="4"/>
      <c r="L2043" s="33"/>
      <c r="M2043" s="6"/>
      <c r="N2043" s="6"/>
    </row>
    <row r="2044" spans="1:14">
      <c r="A2044" s="1"/>
      <c r="B2044" s="11"/>
      <c r="C2044" s="4"/>
      <c r="D2044" s="11"/>
      <c r="E2044" s="11"/>
      <c r="F2044" s="4"/>
      <c r="G2044" s="22"/>
      <c r="H2044" s="4"/>
      <c r="I2044" s="4"/>
      <c r="J2044" s="33"/>
      <c r="K2044" s="4"/>
      <c r="L2044" s="33"/>
      <c r="M2044" s="6"/>
      <c r="N2044" s="6"/>
    </row>
    <row r="2045" spans="1:14">
      <c r="A2045" s="1"/>
      <c r="B2045" s="11"/>
      <c r="C2045" s="4"/>
      <c r="D2045" s="11"/>
      <c r="E2045" s="11"/>
      <c r="F2045" s="4"/>
      <c r="G2045" s="22"/>
      <c r="H2045" s="4"/>
      <c r="I2045" s="4"/>
      <c r="J2045" s="33"/>
      <c r="K2045" s="4"/>
      <c r="L2045" s="33"/>
      <c r="M2045" s="6"/>
      <c r="N2045" s="6"/>
    </row>
    <row r="2046" spans="1:14">
      <c r="A2046" s="1"/>
      <c r="B2046" s="11"/>
      <c r="C2046" s="4"/>
      <c r="D2046" s="11"/>
      <c r="E2046" s="11"/>
      <c r="F2046" s="4"/>
      <c r="G2046" s="22"/>
      <c r="H2046" s="4"/>
      <c r="I2046" s="4"/>
      <c r="J2046" s="33"/>
      <c r="K2046" s="4"/>
      <c r="L2046" s="33"/>
      <c r="M2046" s="6"/>
      <c r="N2046" s="6"/>
    </row>
    <row r="2047" spans="1:14">
      <c r="A2047" s="1"/>
      <c r="B2047" s="11"/>
      <c r="C2047" s="4"/>
      <c r="D2047" s="11"/>
      <c r="E2047" s="11"/>
      <c r="F2047" s="4"/>
      <c r="G2047" s="22"/>
      <c r="H2047" s="4"/>
      <c r="I2047" s="4"/>
      <c r="J2047" s="33"/>
      <c r="K2047" s="4"/>
      <c r="L2047" s="33"/>
      <c r="M2047" s="6"/>
      <c r="N2047" s="6"/>
    </row>
    <row r="2048" spans="1:14">
      <c r="A2048" s="1"/>
      <c r="B2048" s="11"/>
      <c r="C2048" s="4"/>
      <c r="D2048" s="11"/>
      <c r="E2048" s="11"/>
      <c r="F2048" s="4"/>
      <c r="G2048" s="22"/>
      <c r="H2048" s="4"/>
      <c r="I2048" s="4"/>
      <c r="J2048" s="33"/>
      <c r="K2048" s="4"/>
      <c r="L2048" s="33"/>
      <c r="M2048" s="6"/>
      <c r="N2048" s="6"/>
    </row>
    <row r="2049" spans="1:14">
      <c r="A2049" s="1"/>
      <c r="B2049" s="11"/>
      <c r="C2049" s="4"/>
      <c r="D2049" s="11"/>
      <c r="E2049" s="11"/>
      <c r="F2049" s="4"/>
      <c r="G2049" s="22"/>
      <c r="H2049" s="4"/>
      <c r="I2049" s="4"/>
      <c r="J2049" s="33"/>
      <c r="K2049" s="4"/>
      <c r="L2049" s="33"/>
      <c r="M2049" s="6"/>
      <c r="N2049" s="6"/>
    </row>
    <row r="2050" spans="1:14">
      <c r="A2050" s="1"/>
      <c r="B2050" s="11"/>
      <c r="C2050" s="4"/>
      <c r="D2050" s="11"/>
      <c r="E2050" s="11"/>
      <c r="F2050" s="4"/>
      <c r="G2050" s="22"/>
      <c r="H2050" s="4"/>
      <c r="I2050" s="4"/>
      <c r="J2050" s="33"/>
      <c r="K2050" s="4"/>
      <c r="L2050" s="33"/>
      <c r="M2050" s="6"/>
      <c r="N2050" s="6"/>
    </row>
    <row r="2051" spans="1:14">
      <c r="A2051" s="1"/>
      <c r="B2051" s="11"/>
      <c r="C2051" s="4"/>
      <c r="D2051" s="11"/>
      <c r="E2051" s="11"/>
      <c r="F2051" s="4"/>
      <c r="G2051" s="22"/>
      <c r="H2051" s="4"/>
      <c r="I2051" s="4"/>
      <c r="J2051" s="33"/>
      <c r="K2051" s="4"/>
      <c r="L2051" s="33"/>
      <c r="M2051" s="6"/>
      <c r="N2051" s="6"/>
    </row>
    <row r="2052" spans="1:14">
      <c r="A2052" s="1"/>
      <c r="B2052" s="11"/>
      <c r="C2052" s="4"/>
      <c r="D2052" s="11"/>
      <c r="E2052" s="11"/>
      <c r="F2052" s="4"/>
      <c r="G2052" s="22"/>
      <c r="H2052" s="4"/>
      <c r="I2052" s="4"/>
      <c r="J2052" s="33"/>
      <c r="K2052" s="4"/>
      <c r="L2052" s="33"/>
      <c r="M2052" s="6"/>
      <c r="N2052" s="6"/>
    </row>
    <row r="2053" spans="1:14">
      <c r="A2053" s="1"/>
      <c r="B2053" s="11"/>
      <c r="C2053" s="4"/>
      <c r="D2053" s="11"/>
      <c r="E2053" s="11"/>
      <c r="F2053" s="4"/>
      <c r="G2053" s="22"/>
      <c r="H2053" s="4"/>
      <c r="I2053" s="4"/>
      <c r="J2053" s="33"/>
      <c r="K2053" s="4"/>
      <c r="L2053" s="33"/>
      <c r="M2053" s="6"/>
      <c r="N2053" s="6"/>
    </row>
    <row r="2054" spans="1:14">
      <c r="A2054" s="1"/>
      <c r="B2054" s="11"/>
      <c r="C2054" s="4"/>
      <c r="D2054" s="11"/>
      <c r="E2054" s="11"/>
      <c r="F2054" s="4"/>
      <c r="G2054" s="22"/>
      <c r="H2054" s="4"/>
      <c r="I2054" s="4"/>
      <c r="J2054" s="33"/>
      <c r="K2054" s="4"/>
      <c r="L2054" s="33"/>
      <c r="M2054" s="6"/>
      <c r="N2054" s="6"/>
    </row>
    <row r="2055" spans="1:14">
      <c r="A2055" s="1"/>
      <c r="B2055" s="11"/>
      <c r="C2055" s="4"/>
      <c r="D2055" s="11"/>
      <c r="E2055" s="11"/>
      <c r="F2055" s="4"/>
      <c r="G2055" s="22"/>
      <c r="H2055" s="4"/>
      <c r="I2055" s="4"/>
      <c r="J2055" s="33"/>
      <c r="K2055" s="4"/>
      <c r="L2055" s="33"/>
      <c r="M2055" s="6"/>
      <c r="N2055" s="6"/>
    </row>
    <row r="2056" spans="1:14">
      <c r="A2056" s="1"/>
      <c r="B2056" s="11"/>
      <c r="C2056" s="4"/>
      <c r="D2056" s="11"/>
      <c r="E2056" s="11"/>
      <c r="F2056" s="4"/>
      <c r="G2056" s="22"/>
      <c r="H2056" s="4"/>
      <c r="I2056" s="4"/>
      <c r="J2056" s="33"/>
      <c r="K2056" s="4"/>
      <c r="L2056" s="33"/>
      <c r="M2056" s="6"/>
      <c r="N2056" s="6"/>
    </row>
    <row r="2057" spans="1:14">
      <c r="A2057" s="1"/>
      <c r="B2057" s="11"/>
      <c r="C2057" s="4"/>
      <c r="D2057" s="11"/>
      <c r="E2057" s="11"/>
      <c r="F2057" s="4"/>
      <c r="G2057" s="22"/>
      <c r="H2057" s="4"/>
      <c r="I2057" s="4"/>
      <c r="J2057" s="33"/>
      <c r="K2057" s="4"/>
      <c r="L2057" s="33"/>
      <c r="M2057" s="6"/>
      <c r="N2057" s="6"/>
    </row>
    <row r="2058" spans="1:14">
      <c r="A2058" s="1"/>
      <c r="B2058" s="11"/>
      <c r="C2058" s="4"/>
      <c r="D2058" s="11"/>
      <c r="E2058" s="11"/>
      <c r="F2058" s="4"/>
      <c r="G2058" s="22"/>
      <c r="H2058" s="4"/>
      <c r="I2058" s="4"/>
      <c r="J2058" s="33"/>
      <c r="K2058" s="4"/>
      <c r="L2058" s="33"/>
      <c r="M2058" s="6"/>
      <c r="N2058" s="6"/>
    </row>
    <row r="2059" spans="1:14">
      <c r="A2059" s="1"/>
      <c r="B2059" s="11"/>
      <c r="C2059" s="4"/>
      <c r="D2059" s="11"/>
      <c r="E2059" s="11"/>
      <c r="F2059" s="4"/>
      <c r="G2059" s="22"/>
      <c r="H2059" s="4"/>
      <c r="I2059" s="4"/>
      <c r="J2059" s="33"/>
      <c r="K2059" s="4"/>
      <c r="L2059" s="33"/>
      <c r="M2059" s="6"/>
      <c r="N2059" s="6"/>
    </row>
    <row r="2060" spans="1:14">
      <c r="A2060" s="1"/>
      <c r="B2060" s="11"/>
      <c r="C2060" s="4"/>
      <c r="D2060" s="11"/>
      <c r="E2060" s="11"/>
      <c r="F2060" s="4"/>
      <c r="G2060" s="22"/>
      <c r="H2060" s="4"/>
      <c r="I2060" s="4"/>
      <c r="J2060" s="33"/>
      <c r="K2060" s="4"/>
      <c r="L2060" s="33"/>
      <c r="M2060" s="6"/>
      <c r="N2060" s="6"/>
    </row>
    <row r="2061" spans="1:14">
      <c r="A2061" s="1"/>
      <c r="B2061" s="11"/>
      <c r="C2061" s="4"/>
      <c r="D2061" s="11"/>
      <c r="E2061" s="11"/>
      <c r="F2061" s="4"/>
      <c r="G2061" s="22"/>
      <c r="H2061" s="4"/>
      <c r="I2061" s="4"/>
      <c r="J2061" s="33"/>
      <c r="K2061" s="4"/>
      <c r="L2061" s="33"/>
      <c r="M2061" s="6"/>
      <c r="N2061" s="6"/>
    </row>
    <row r="2062" spans="1:14">
      <c r="A2062" s="1"/>
      <c r="B2062" s="11"/>
      <c r="C2062" s="4"/>
      <c r="D2062" s="11"/>
      <c r="E2062" s="11"/>
      <c r="F2062" s="4"/>
      <c r="G2062" s="22"/>
      <c r="H2062" s="4"/>
      <c r="I2062" s="4"/>
      <c r="J2062" s="33"/>
      <c r="K2062" s="4"/>
      <c r="L2062" s="33"/>
      <c r="M2062" s="6"/>
      <c r="N2062" s="6"/>
    </row>
    <row r="2063" spans="1:14">
      <c r="A2063" s="1"/>
      <c r="B2063" s="11"/>
      <c r="C2063" s="4"/>
      <c r="D2063" s="11"/>
      <c r="E2063" s="11"/>
      <c r="F2063" s="4"/>
      <c r="G2063" s="22"/>
      <c r="H2063" s="4"/>
      <c r="I2063" s="4"/>
      <c r="J2063" s="33"/>
      <c r="K2063" s="4"/>
      <c r="L2063" s="33"/>
      <c r="M2063" s="6"/>
      <c r="N2063" s="6"/>
    </row>
    <row r="2064" spans="1:14">
      <c r="A2064" s="1"/>
      <c r="B2064" s="11"/>
      <c r="C2064" s="4"/>
      <c r="D2064" s="11"/>
      <c r="E2064" s="11"/>
      <c r="F2064" s="4"/>
      <c r="G2064" s="22"/>
      <c r="H2064" s="4"/>
      <c r="I2064" s="4"/>
      <c r="J2064" s="33"/>
      <c r="K2064" s="4"/>
      <c r="L2064" s="33"/>
      <c r="M2064" s="6"/>
      <c r="N2064" s="6"/>
    </row>
    <row r="2065" spans="1:14">
      <c r="A2065" s="1"/>
      <c r="B2065" s="11"/>
      <c r="C2065" s="4"/>
      <c r="D2065" s="11"/>
      <c r="E2065" s="11"/>
      <c r="F2065" s="4"/>
      <c r="G2065" s="22"/>
      <c r="H2065" s="4"/>
      <c r="I2065" s="4"/>
      <c r="J2065" s="33"/>
      <c r="K2065" s="4"/>
      <c r="L2065" s="33"/>
      <c r="M2065" s="6"/>
      <c r="N2065" s="6"/>
    </row>
    <row r="2066" spans="1:14">
      <c r="A2066" s="1"/>
      <c r="B2066" s="11"/>
      <c r="C2066" s="4"/>
      <c r="D2066" s="11"/>
      <c r="E2066" s="11"/>
      <c r="F2066" s="4"/>
      <c r="G2066" s="22"/>
      <c r="H2066" s="4"/>
      <c r="I2066" s="4"/>
      <c r="J2066" s="33"/>
      <c r="K2066" s="4"/>
      <c r="L2066" s="33"/>
      <c r="M2066" s="6"/>
      <c r="N2066" s="6"/>
    </row>
    <row r="2067" spans="1:14">
      <c r="A2067" s="1"/>
      <c r="B2067" s="11"/>
      <c r="C2067" s="4"/>
      <c r="D2067" s="11"/>
      <c r="E2067" s="11"/>
      <c r="F2067" s="4"/>
      <c r="G2067" s="22"/>
      <c r="H2067" s="4"/>
      <c r="I2067" s="4"/>
      <c r="J2067" s="33"/>
      <c r="K2067" s="4"/>
      <c r="L2067" s="33"/>
      <c r="M2067" s="6"/>
      <c r="N2067" s="6"/>
    </row>
    <row r="2068" spans="1:14">
      <c r="A2068" s="1"/>
      <c r="B2068" s="11"/>
      <c r="C2068" s="4"/>
      <c r="D2068" s="11"/>
      <c r="E2068" s="11"/>
      <c r="F2068" s="4"/>
      <c r="G2068" s="22"/>
      <c r="H2068" s="4"/>
      <c r="I2068" s="4"/>
      <c r="J2068" s="33"/>
      <c r="K2068" s="4"/>
      <c r="L2068" s="33"/>
      <c r="M2068" s="6"/>
      <c r="N2068" s="6"/>
    </row>
    <row r="2069" spans="1:14">
      <c r="A2069" s="1"/>
      <c r="B2069" s="11"/>
      <c r="C2069" s="4"/>
      <c r="D2069" s="11"/>
      <c r="E2069" s="11"/>
      <c r="F2069" s="4"/>
      <c r="G2069" s="22"/>
      <c r="H2069" s="4"/>
      <c r="I2069" s="4"/>
      <c r="J2069" s="33"/>
      <c r="K2069" s="4"/>
      <c r="L2069" s="33"/>
      <c r="M2069" s="6"/>
      <c r="N2069" s="6"/>
    </row>
    <row r="2070" spans="1:14">
      <c r="A2070" s="1"/>
      <c r="B2070" s="11"/>
      <c r="C2070" s="4"/>
      <c r="D2070" s="11"/>
      <c r="E2070" s="11"/>
      <c r="F2070" s="4"/>
      <c r="G2070" s="22"/>
      <c r="H2070" s="4"/>
      <c r="I2070" s="4"/>
      <c r="J2070" s="33"/>
      <c r="K2070" s="4"/>
      <c r="L2070" s="33"/>
      <c r="M2070" s="6"/>
      <c r="N2070" s="6"/>
    </row>
    <row r="2071" spans="1:14">
      <c r="A2071" s="1"/>
      <c r="B2071" s="11"/>
      <c r="C2071" s="4"/>
      <c r="D2071" s="11"/>
      <c r="E2071" s="11"/>
      <c r="F2071" s="4"/>
      <c r="G2071" s="22"/>
      <c r="H2071" s="4"/>
      <c r="I2071" s="4"/>
      <c r="J2071" s="33"/>
      <c r="K2071" s="4"/>
      <c r="L2071" s="33"/>
      <c r="M2071" s="6"/>
      <c r="N2071" s="6"/>
    </row>
    <row r="2072" spans="1:14">
      <c r="A2072" s="1"/>
      <c r="B2072" s="11"/>
      <c r="C2072" s="4"/>
      <c r="D2072" s="11"/>
      <c r="E2072" s="11"/>
      <c r="F2072" s="4"/>
      <c r="G2072" s="22"/>
      <c r="H2072" s="4"/>
      <c r="I2072" s="4"/>
      <c r="J2072" s="33"/>
      <c r="K2072" s="4"/>
      <c r="L2072" s="33"/>
      <c r="M2072" s="6"/>
      <c r="N2072" s="6"/>
    </row>
    <row r="2073" spans="1:14">
      <c r="A2073" s="1"/>
      <c r="B2073" s="11"/>
      <c r="C2073" s="4"/>
      <c r="D2073" s="11"/>
      <c r="E2073" s="11"/>
      <c r="F2073" s="4"/>
      <c r="G2073" s="22"/>
      <c r="H2073" s="4"/>
      <c r="I2073" s="4"/>
      <c r="J2073" s="33"/>
      <c r="K2073" s="4"/>
      <c r="L2073" s="33"/>
      <c r="M2073" s="6"/>
      <c r="N2073" s="6"/>
    </row>
    <row r="2074" spans="1:14">
      <c r="A2074" s="1"/>
      <c r="B2074" s="11"/>
      <c r="C2074" s="4"/>
      <c r="D2074" s="11"/>
      <c r="E2074" s="11"/>
      <c r="F2074" s="4"/>
      <c r="G2074" s="22"/>
      <c r="H2074" s="4"/>
      <c r="I2074" s="4"/>
      <c r="J2074" s="33"/>
      <c r="K2074" s="4"/>
      <c r="L2074" s="33"/>
      <c r="M2074" s="6"/>
      <c r="N2074" s="6"/>
    </row>
    <row r="2075" spans="1:14">
      <c r="A2075" s="1"/>
      <c r="B2075" s="11"/>
      <c r="C2075" s="4"/>
      <c r="D2075" s="11"/>
      <c r="E2075" s="11"/>
      <c r="F2075" s="4"/>
      <c r="G2075" s="22"/>
      <c r="H2075" s="4"/>
      <c r="I2075" s="4"/>
      <c r="J2075" s="33"/>
      <c r="K2075" s="4"/>
      <c r="L2075" s="33"/>
      <c r="M2075" s="6"/>
      <c r="N2075" s="6"/>
    </row>
    <row r="2076" spans="1:14">
      <c r="A2076" s="1"/>
      <c r="B2076" s="11"/>
      <c r="C2076" s="4"/>
      <c r="D2076" s="11"/>
      <c r="E2076" s="11"/>
      <c r="F2076" s="4"/>
      <c r="G2076" s="22"/>
      <c r="H2076" s="4"/>
      <c r="I2076" s="4"/>
      <c r="J2076" s="33"/>
      <c r="K2076" s="4"/>
      <c r="L2076" s="33"/>
      <c r="M2076" s="6"/>
      <c r="N2076" s="6"/>
    </row>
    <row r="2077" spans="1:14">
      <c r="A2077" s="1"/>
      <c r="B2077" s="11"/>
      <c r="C2077" s="4"/>
      <c r="D2077" s="11"/>
      <c r="E2077" s="11"/>
      <c r="F2077" s="4"/>
      <c r="G2077" s="22"/>
      <c r="H2077" s="4"/>
      <c r="I2077" s="4"/>
      <c r="J2077" s="33"/>
      <c r="K2077" s="4"/>
      <c r="L2077" s="33"/>
      <c r="M2077" s="6"/>
      <c r="N2077" s="6"/>
    </row>
    <row r="2078" spans="1:14">
      <c r="A2078" s="1"/>
      <c r="B2078" s="11"/>
      <c r="C2078" s="4"/>
      <c r="D2078" s="11"/>
      <c r="E2078" s="11"/>
      <c r="F2078" s="4"/>
      <c r="G2078" s="22"/>
      <c r="H2078" s="4"/>
      <c r="I2078" s="4"/>
      <c r="J2078" s="33"/>
      <c r="K2078" s="4"/>
      <c r="L2078" s="33"/>
      <c r="M2078" s="6"/>
      <c r="N2078" s="6"/>
    </row>
    <row r="2079" spans="1:14">
      <c r="A2079" s="1"/>
      <c r="B2079" s="11"/>
      <c r="C2079" s="4"/>
      <c r="D2079" s="11"/>
      <c r="E2079" s="11"/>
      <c r="F2079" s="4"/>
      <c r="G2079" s="22"/>
      <c r="H2079" s="4"/>
      <c r="I2079" s="4"/>
      <c r="J2079" s="33"/>
      <c r="K2079" s="4"/>
      <c r="L2079" s="33"/>
      <c r="M2079" s="6"/>
      <c r="N2079" s="6"/>
    </row>
    <row r="2080" spans="1:14">
      <c r="A2080" s="1"/>
      <c r="B2080" s="11"/>
      <c r="C2080" s="4"/>
      <c r="D2080" s="11"/>
      <c r="E2080" s="11"/>
      <c r="F2080" s="4"/>
      <c r="G2080" s="22"/>
      <c r="H2080" s="4"/>
      <c r="I2080" s="4"/>
      <c r="J2080" s="33"/>
      <c r="K2080" s="4"/>
      <c r="L2080" s="33"/>
      <c r="M2080" s="6"/>
      <c r="N2080" s="6"/>
    </row>
    <row r="2081" spans="1:14">
      <c r="A2081" s="1"/>
      <c r="B2081" s="11"/>
      <c r="C2081" s="4"/>
      <c r="D2081" s="11"/>
      <c r="E2081" s="11"/>
      <c r="F2081" s="4"/>
      <c r="G2081" s="22"/>
      <c r="H2081" s="4"/>
      <c r="I2081" s="4"/>
      <c r="J2081" s="33"/>
      <c r="K2081" s="4"/>
      <c r="L2081" s="33"/>
      <c r="M2081" s="6"/>
      <c r="N2081" s="6"/>
    </row>
    <row r="2082" spans="1:14">
      <c r="A2082" s="1"/>
      <c r="B2082" s="11"/>
      <c r="C2082" s="4"/>
      <c r="D2082" s="11"/>
      <c r="E2082" s="11"/>
      <c r="F2082" s="4"/>
      <c r="G2082" s="22"/>
      <c r="H2082" s="4"/>
      <c r="I2082" s="4"/>
      <c r="J2082" s="33"/>
      <c r="K2082" s="4"/>
      <c r="L2082" s="33"/>
      <c r="M2082" s="6"/>
      <c r="N2082" s="6"/>
    </row>
    <row r="2083" spans="1:14">
      <c r="A2083" s="1"/>
      <c r="B2083" s="11"/>
      <c r="C2083" s="4"/>
      <c r="D2083" s="11"/>
      <c r="E2083" s="11"/>
      <c r="F2083" s="4"/>
      <c r="G2083" s="22"/>
      <c r="H2083" s="4"/>
      <c r="I2083" s="4"/>
      <c r="J2083" s="33"/>
      <c r="K2083" s="4"/>
      <c r="L2083" s="33"/>
      <c r="M2083" s="6"/>
      <c r="N2083" s="6"/>
    </row>
    <row r="2084" spans="1:14">
      <c r="A2084" s="1"/>
      <c r="B2084" s="11"/>
      <c r="C2084" s="4"/>
      <c r="D2084" s="11"/>
      <c r="E2084" s="11"/>
      <c r="F2084" s="4"/>
      <c r="G2084" s="22"/>
      <c r="H2084" s="4"/>
      <c r="I2084" s="4"/>
      <c r="J2084" s="33"/>
      <c r="K2084" s="4"/>
      <c r="L2084" s="33"/>
      <c r="M2084" s="6"/>
      <c r="N2084" s="6"/>
    </row>
    <row r="2085" spans="1:14">
      <c r="A2085" s="1"/>
      <c r="B2085" s="11"/>
      <c r="C2085" s="4"/>
      <c r="D2085" s="11"/>
      <c r="E2085" s="11"/>
      <c r="F2085" s="4"/>
      <c r="G2085" s="22"/>
      <c r="H2085" s="4"/>
      <c r="I2085" s="4"/>
      <c r="J2085" s="33"/>
      <c r="K2085" s="4"/>
      <c r="L2085" s="33"/>
      <c r="M2085" s="6"/>
      <c r="N2085" s="6"/>
    </row>
    <row r="2086" spans="1:14">
      <c r="A2086" s="1"/>
      <c r="B2086" s="11"/>
      <c r="C2086" s="4"/>
      <c r="D2086" s="11"/>
      <c r="E2086" s="11"/>
      <c r="F2086" s="4"/>
      <c r="G2086" s="22"/>
      <c r="H2086" s="4"/>
      <c r="I2086" s="4"/>
      <c r="J2086" s="33"/>
      <c r="K2086" s="4"/>
      <c r="L2086" s="33"/>
      <c r="M2086" s="6"/>
      <c r="N2086" s="6"/>
    </row>
    <row r="2087" spans="1:14">
      <c r="A2087" s="1"/>
      <c r="B2087" s="11"/>
      <c r="C2087" s="4"/>
      <c r="D2087" s="11"/>
      <c r="E2087" s="11"/>
      <c r="F2087" s="4"/>
      <c r="G2087" s="22"/>
      <c r="H2087" s="4"/>
      <c r="I2087" s="4"/>
      <c r="J2087" s="33"/>
      <c r="K2087" s="4"/>
      <c r="L2087" s="33"/>
      <c r="M2087" s="6"/>
      <c r="N2087" s="6"/>
    </row>
    <row r="2088" spans="1:14">
      <c r="A2088" s="1"/>
      <c r="B2088" s="11"/>
      <c r="C2088" s="4"/>
      <c r="D2088" s="11"/>
      <c r="E2088" s="11"/>
      <c r="F2088" s="4"/>
      <c r="G2088" s="22"/>
      <c r="H2088" s="4"/>
      <c r="I2088" s="4"/>
      <c r="J2088" s="33"/>
      <c r="K2088" s="4"/>
      <c r="L2088" s="33"/>
      <c r="M2088" s="6"/>
      <c r="N2088" s="6"/>
    </row>
    <row r="2089" spans="1:14">
      <c r="A2089" s="1"/>
      <c r="B2089" s="11"/>
      <c r="C2089" s="4"/>
      <c r="D2089" s="11"/>
      <c r="E2089" s="11"/>
      <c r="F2089" s="4"/>
      <c r="G2089" s="22"/>
      <c r="H2089" s="4"/>
      <c r="I2089" s="4"/>
      <c r="J2089" s="33"/>
      <c r="K2089" s="4"/>
      <c r="L2089" s="33"/>
      <c r="M2089" s="6"/>
      <c r="N2089" s="6"/>
    </row>
    <row r="2090" spans="1:14">
      <c r="A2090" s="1"/>
      <c r="B2090" s="11"/>
      <c r="C2090" s="4"/>
      <c r="D2090" s="11"/>
      <c r="E2090" s="11"/>
      <c r="F2090" s="4"/>
      <c r="G2090" s="22"/>
      <c r="H2090" s="4"/>
      <c r="I2090" s="4"/>
      <c r="J2090" s="33"/>
      <c r="K2090" s="4"/>
      <c r="L2090" s="33"/>
      <c r="M2090" s="6"/>
      <c r="N2090" s="6"/>
    </row>
    <row r="2091" spans="1:14">
      <c r="A2091" s="1"/>
      <c r="B2091" s="11"/>
      <c r="C2091" s="4"/>
      <c r="D2091" s="11"/>
      <c r="E2091" s="11"/>
      <c r="F2091" s="4"/>
      <c r="G2091" s="22"/>
      <c r="H2091" s="4"/>
      <c r="I2091" s="4"/>
      <c r="J2091" s="33"/>
      <c r="K2091" s="4"/>
      <c r="L2091" s="33"/>
      <c r="M2091" s="6"/>
      <c r="N2091" s="6"/>
    </row>
    <row r="2092" spans="1:14">
      <c r="A2092" s="1"/>
      <c r="B2092" s="11"/>
      <c r="C2092" s="4"/>
      <c r="D2092" s="11"/>
      <c r="E2092" s="11"/>
      <c r="F2092" s="4"/>
      <c r="G2092" s="22"/>
      <c r="H2092" s="4"/>
      <c r="I2092" s="4"/>
      <c r="J2092" s="33"/>
      <c r="K2092" s="4"/>
      <c r="L2092" s="33"/>
      <c r="M2092" s="6"/>
      <c r="N2092" s="6"/>
    </row>
    <row r="2093" spans="1:14">
      <c r="A2093" s="1"/>
      <c r="B2093" s="11"/>
      <c r="C2093" s="4"/>
      <c r="D2093" s="11"/>
      <c r="E2093" s="11"/>
      <c r="F2093" s="4"/>
      <c r="G2093" s="22"/>
      <c r="H2093" s="4"/>
      <c r="I2093" s="4"/>
      <c r="J2093" s="33"/>
      <c r="K2093" s="4"/>
      <c r="L2093" s="33"/>
      <c r="M2093" s="6"/>
      <c r="N2093" s="6"/>
    </row>
    <row r="2094" spans="1:14">
      <c r="A2094" s="1"/>
      <c r="B2094" s="11"/>
      <c r="C2094" s="4"/>
      <c r="D2094" s="11"/>
      <c r="E2094" s="11"/>
      <c r="F2094" s="4"/>
      <c r="G2094" s="22"/>
      <c r="H2094" s="4"/>
      <c r="I2094" s="4"/>
      <c r="J2094" s="33"/>
      <c r="K2094" s="4"/>
      <c r="L2094" s="33"/>
      <c r="M2094" s="6"/>
      <c r="N2094" s="6"/>
    </row>
    <row r="2095" spans="1:14">
      <c r="A2095" s="1"/>
      <c r="B2095" s="11"/>
      <c r="C2095" s="4"/>
      <c r="D2095" s="11"/>
      <c r="E2095" s="11"/>
      <c r="F2095" s="4"/>
      <c r="G2095" s="22"/>
      <c r="H2095" s="4"/>
      <c r="I2095" s="4"/>
      <c r="J2095" s="33"/>
      <c r="K2095" s="4"/>
      <c r="L2095" s="33"/>
      <c r="M2095" s="6"/>
      <c r="N2095" s="6"/>
    </row>
    <row r="2096" spans="1:14">
      <c r="A2096" s="1"/>
      <c r="B2096" s="11"/>
      <c r="C2096" s="4"/>
      <c r="D2096" s="11"/>
      <c r="E2096" s="11"/>
      <c r="F2096" s="4"/>
      <c r="G2096" s="22"/>
      <c r="H2096" s="4"/>
      <c r="I2096" s="4"/>
      <c r="J2096" s="33"/>
      <c r="K2096" s="4"/>
      <c r="L2096" s="33"/>
      <c r="M2096" s="6"/>
      <c r="N2096" s="6"/>
    </row>
    <row r="2097" spans="1:14">
      <c r="A2097" s="1"/>
      <c r="B2097" s="11"/>
      <c r="C2097" s="4"/>
      <c r="D2097" s="11"/>
      <c r="E2097" s="11"/>
      <c r="F2097" s="4"/>
      <c r="G2097" s="22"/>
      <c r="H2097" s="4"/>
      <c r="I2097" s="4"/>
      <c r="J2097" s="33"/>
      <c r="K2097" s="4"/>
      <c r="L2097" s="33"/>
      <c r="M2097" s="6"/>
      <c r="N2097" s="6"/>
    </row>
    <row r="2098" spans="1:14">
      <c r="A2098" s="1"/>
      <c r="B2098" s="11"/>
      <c r="C2098" s="4"/>
      <c r="D2098" s="11"/>
      <c r="E2098" s="11"/>
      <c r="F2098" s="4"/>
      <c r="G2098" s="22"/>
      <c r="H2098" s="4"/>
      <c r="I2098" s="4"/>
      <c r="J2098" s="33"/>
      <c r="K2098" s="4"/>
      <c r="L2098" s="33"/>
      <c r="M2098" s="6"/>
      <c r="N2098" s="6"/>
    </row>
    <row r="2099" spans="1:14">
      <c r="A2099" s="1"/>
      <c r="B2099" s="11"/>
      <c r="C2099" s="4"/>
      <c r="D2099" s="11"/>
      <c r="E2099" s="11"/>
      <c r="F2099" s="4"/>
      <c r="G2099" s="22"/>
      <c r="H2099" s="4"/>
      <c r="I2099" s="4"/>
      <c r="J2099" s="33"/>
      <c r="K2099" s="4"/>
      <c r="L2099" s="33"/>
      <c r="M2099" s="6"/>
      <c r="N2099" s="6"/>
    </row>
    <row r="2100" spans="1:14">
      <c r="A2100" s="1"/>
      <c r="B2100" s="11"/>
      <c r="C2100" s="4"/>
      <c r="D2100" s="11"/>
      <c r="E2100" s="11"/>
      <c r="F2100" s="4"/>
      <c r="G2100" s="22"/>
      <c r="H2100" s="4"/>
      <c r="I2100" s="4"/>
      <c r="J2100" s="33"/>
      <c r="K2100" s="4"/>
      <c r="L2100" s="33"/>
      <c r="M2100" s="6"/>
      <c r="N2100" s="6"/>
    </row>
    <row r="2101" spans="1:14">
      <c r="A2101" s="1"/>
      <c r="B2101" s="11"/>
      <c r="C2101" s="4"/>
      <c r="D2101" s="11"/>
      <c r="E2101" s="11"/>
      <c r="F2101" s="4"/>
      <c r="G2101" s="22"/>
      <c r="H2101" s="4"/>
      <c r="I2101" s="4"/>
      <c r="J2101" s="33"/>
      <c r="K2101" s="4"/>
      <c r="L2101" s="33"/>
      <c r="M2101" s="6"/>
      <c r="N2101" s="6"/>
    </row>
    <row r="2102" spans="1:14">
      <c r="A2102" s="1"/>
      <c r="B2102" s="11"/>
      <c r="C2102" s="4"/>
      <c r="D2102" s="11"/>
      <c r="E2102" s="11"/>
      <c r="F2102" s="4"/>
      <c r="G2102" s="22"/>
      <c r="H2102" s="4"/>
      <c r="I2102" s="4"/>
      <c r="J2102" s="33"/>
      <c r="K2102" s="4"/>
      <c r="L2102" s="33"/>
      <c r="M2102" s="6"/>
      <c r="N2102" s="6"/>
    </row>
    <row r="2103" spans="1:14">
      <c r="A2103" s="1"/>
      <c r="B2103" s="11"/>
      <c r="C2103" s="4"/>
      <c r="D2103" s="11"/>
      <c r="E2103" s="11"/>
      <c r="F2103" s="4"/>
      <c r="G2103" s="22"/>
      <c r="H2103" s="4"/>
      <c r="I2103" s="4"/>
      <c r="J2103" s="33"/>
      <c r="K2103" s="4"/>
      <c r="L2103" s="33"/>
      <c r="M2103" s="6"/>
      <c r="N2103" s="6"/>
    </row>
    <row r="2104" spans="1:14">
      <c r="A2104" s="1"/>
      <c r="B2104" s="11"/>
      <c r="C2104" s="4"/>
      <c r="D2104" s="11"/>
      <c r="E2104" s="11"/>
      <c r="F2104" s="4"/>
      <c r="G2104" s="22"/>
      <c r="H2104" s="4"/>
      <c r="I2104" s="4"/>
      <c r="J2104" s="33"/>
      <c r="K2104" s="4"/>
      <c r="L2104" s="33"/>
      <c r="M2104" s="6"/>
      <c r="N2104" s="6"/>
    </row>
    <row r="2105" spans="1:14">
      <c r="A2105" s="1"/>
      <c r="B2105" s="11"/>
      <c r="C2105" s="4"/>
      <c r="D2105" s="11"/>
      <c r="E2105" s="11"/>
      <c r="F2105" s="4"/>
      <c r="G2105" s="22"/>
      <c r="H2105" s="4"/>
      <c r="I2105" s="4"/>
      <c r="J2105" s="33"/>
      <c r="K2105" s="4"/>
      <c r="L2105" s="33"/>
      <c r="M2105" s="6"/>
      <c r="N2105" s="6"/>
    </row>
    <row r="2106" spans="1:14">
      <c r="A2106" s="1"/>
      <c r="B2106" s="11"/>
      <c r="C2106" s="4"/>
      <c r="D2106" s="11"/>
      <c r="E2106" s="11"/>
      <c r="F2106" s="4"/>
      <c r="G2106" s="22"/>
      <c r="H2106" s="4"/>
      <c r="I2106" s="4"/>
      <c r="J2106" s="33"/>
      <c r="K2106" s="4"/>
      <c r="L2106" s="33"/>
      <c r="M2106" s="6"/>
      <c r="N2106" s="6"/>
    </row>
    <row r="2107" spans="1:14">
      <c r="A2107" s="1"/>
      <c r="B2107" s="11"/>
      <c r="C2107" s="4"/>
      <c r="D2107" s="11"/>
      <c r="E2107" s="11"/>
      <c r="F2107" s="4"/>
      <c r="G2107" s="22"/>
      <c r="H2107" s="4"/>
      <c r="I2107" s="4"/>
      <c r="J2107" s="33"/>
      <c r="K2107" s="4"/>
      <c r="L2107" s="33"/>
      <c r="M2107" s="6"/>
      <c r="N2107" s="6"/>
    </row>
    <row r="2108" spans="1:14">
      <c r="A2108" s="1"/>
      <c r="B2108" s="11"/>
      <c r="C2108" s="4"/>
      <c r="D2108" s="11"/>
      <c r="E2108" s="11"/>
      <c r="F2108" s="4"/>
      <c r="G2108" s="22"/>
      <c r="H2108" s="4"/>
      <c r="I2108" s="4"/>
      <c r="J2108" s="33"/>
      <c r="K2108" s="4"/>
      <c r="L2108" s="33"/>
      <c r="M2108" s="6"/>
      <c r="N2108" s="6"/>
    </row>
    <row r="2109" spans="1:14">
      <c r="A2109" s="1"/>
      <c r="B2109" s="11"/>
      <c r="C2109" s="4"/>
      <c r="D2109" s="11"/>
      <c r="E2109" s="11"/>
      <c r="F2109" s="4"/>
      <c r="G2109" s="22"/>
      <c r="H2109" s="4"/>
      <c r="I2109" s="4"/>
      <c r="J2109" s="33"/>
      <c r="K2109" s="4"/>
      <c r="L2109" s="33"/>
      <c r="M2109" s="6"/>
      <c r="N2109" s="6"/>
    </row>
    <row r="2110" spans="1:14">
      <c r="A2110" s="1"/>
      <c r="B2110" s="11"/>
      <c r="C2110" s="4"/>
      <c r="D2110" s="11"/>
      <c r="E2110" s="11"/>
      <c r="F2110" s="4"/>
      <c r="G2110" s="22"/>
      <c r="H2110" s="4"/>
      <c r="I2110" s="4"/>
      <c r="J2110" s="33"/>
      <c r="K2110" s="4"/>
      <c r="L2110" s="33"/>
      <c r="M2110" s="6"/>
      <c r="N2110" s="6"/>
    </row>
    <row r="2111" spans="1:14">
      <c r="A2111" s="1"/>
      <c r="B2111" s="11"/>
      <c r="C2111" s="4"/>
      <c r="D2111" s="11"/>
      <c r="E2111" s="11"/>
      <c r="F2111" s="4"/>
      <c r="G2111" s="22"/>
      <c r="H2111" s="4"/>
      <c r="I2111" s="4"/>
      <c r="J2111" s="33"/>
      <c r="K2111" s="4"/>
      <c r="L2111" s="33"/>
      <c r="M2111" s="6"/>
      <c r="N2111" s="6"/>
    </row>
    <row r="2112" spans="1:14">
      <c r="A2112" s="1"/>
      <c r="B2112" s="11"/>
      <c r="C2112" s="4"/>
      <c r="D2112" s="11"/>
      <c r="E2112" s="11"/>
      <c r="F2112" s="4"/>
      <c r="G2112" s="22"/>
      <c r="H2112" s="4"/>
      <c r="I2112" s="4"/>
      <c r="J2112" s="33"/>
      <c r="K2112" s="4"/>
      <c r="L2112" s="33"/>
      <c r="M2112" s="6"/>
      <c r="N2112" s="6"/>
    </row>
    <row r="2113" spans="1:14">
      <c r="A2113" s="1"/>
      <c r="B2113" s="11"/>
      <c r="C2113" s="4"/>
      <c r="D2113" s="11"/>
      <c r="E2113" s="11"/>
      <c r="F2113" s="4"/>
      <c r="G2113" s="22"/>
      <c r="H2113" s="4"/>
      <c r="I2113" s="4"/>
      <c r="J2113" s="33"/>
      <c r="K2113" s="4"/>
      <c r="L2113" s="33"/>
      <c r="M2113" s="6"/>
      <c r="N2113" s="6"/>
    </row>
    <row r="2114" spans="1:14">
      <c r="A2114" s="1"/>
      <c r="B2114" s="11"/>
      <c r="C2114" s="4"/>
      <c r="D2114" s="11"/>
      <c r="E2114" s="11"/>
      <c r="F2114" s="4"/>
      <c r="G2114" s="22"/>
      <c r="H2114" s="4"/>
      <c r="I2114" s="4"/>
      <c r="J2114" s="33"/>
      <c r="K2114" s="4"/>
      <c r="L2114" s="33"/>
      <c r="M2114" s="6"/>
      <c r="N2114" s="6"/>
    </row>
    <row r="2115" spans="1:14">
      <c r="A2115" s="1"/>
      <c r="B2115" s="11"/>
      <c r="C2115" s="4"/>
      <c r="D2115" s="11"/>
      <c r="E2115" s="11"/>
      <c r="F2115" s="4"/>
      <c r="G2115" s="22"/>
      <c r="H2115" s="4"/>
      <c r="I2115" s="4"/>
      <c r="J2115" s="33"/>
      <c r="K2115" s="4"/>
      <c r="L2115" s="33"/>
      <c r="M2115" s="6"/>
      <c r="N2115" s="6"/>
    </row>
    <row r="2116" spans="1:14">
      <c r="A2116" s="1"/>
      <c r="B2116" s="11"/>
      <c r="C2116" s="4"/>
      <c r="D2116" s="11"/>
      <c r="E2116" s="11"/>
      <c r="F2116" s="4"/>
      <c r="G2116" s="22"/>
      <c r="H2116" s="4"/>
      <c r="I2116" s="4"/>
      <c r="J2116" s="33"/>
      <c r="K2116" s="4"/>
      <c r="L2116" s="33"/>
      <c r="M2116" s="6"/>
      <c r="N2116" s="6"/>
    </row>
    <row r="2117" spans="1:14">
      <c r="A2117" s="1"/>
      <c r="B2117" s="11"/>
      <c r="C2117" s="4"/>
      <c r="D2117" s="11"/>
      <c r="E2117" s="11"/>
      <c r="F2117" s="4"/>
      <c r="G2117" s="22"/>
      <c r="H2117" s="4"/>
      <c r="I2117" s="4"/>
      <c r="J2117" s="33"/>
      <c r="K2117" s="4"/>
      <c r="L2117" s="33"/>
      <c r="M2117" s="6"/>
      <c r="N2117" s="6"/>
    </row>
    <row r="2118" spans="1:14">
      <c r="A2118" s="1"/>
      <c r="B2118" s="11"/>
      <c r="C2118" s="4"/>
      <c r="D2118" s="11"/>
      <c r="E2118" s="11"/>
      <c r="F2118" s="4"/>
      <c r="G2118" s="22"/>
      <c r="H2118" s="4"/>
      <c r="I2118" s="4"/>
      <c r="J2118" s="33"/>
      <c r="K2118" s="4"/>
      <c r="L2118" s="33"/>
      <c r="M2118" s="6"/>
      <c r="N2118" s="6"/>
    </row>
    <row r="2119" spans="1:14">
      <c r="A2119" s="1"/>
      <c r="B2119" s="11"/>
      <c r="C2119" s="4"/>
      <c r="D2119" s="11"/>
      <c r="E2119" s="11"/>
      <c r="F2119" s="4"/>
      <c r="G2119" s="22"/>
      <c r="H2119" s="4"/>
      <c r="I2119" s="4"/>
      <c r="J2119" s="33"/>
      <c r="K2119" s="4"/>
      <c r="L2119" s="33"/>
      <c r="M2119" s="6"/>
      <c r="N2119" s="6"/>
    </row>
    <row r="2120" spans="1:14">
      <c r="A2120" s="1"/>
      <c r="B2120" s="11"/>
      <c r="C2120" s="4"/>
      <c r="D2120" s="11"/>
      <c r="E2120" s="11"/>
      <c r="F2120" s="4"/>
      <c r="G2120" s="22"/>
      <c r="H2120" s="4"/>
      <c r="I2120" s="4"/>
      <c r="J2120" s="33"/>
      <c r="K2120" s="4"/>
      <c r="L2120" s="33"/>
      <c r="M2120" s="6"/>
      <c r="N2120" s="6"/>
    </row>
    <row r="2121" spans="1:14">
      <c r="A2121" s="1"/>
      <c r="B2121" s="11"/>
      <c r="C2121" s="4"/>
      <c r="D2121" s="11"/>
      <c r="E2121" s="11"/>
      <c r="F2121" s="4"/>
      <c r="G2121" s="22"/>
      <c r="H2121" s="4"/>
      <c r="I2121" s="4"/>
      <c r="J2121" s="33"/>
      <c r="K2121" s="4"/>
      <c r="L2121" s="33"/>
      <c r="M2121" s="6"/>
      <c r="N2121" s="6"/>
    </row>
    <row r="2122" spans="1:14">
      <c r="A2122" s="1"/>
      <c r="B2122" s="11"/>
      <c r="C2122" s="4"/>
      <c r="D2122" s="11"/>
      <c r="E2122" s="11"/>
      <c r="F2122" s="4"/>
      <c r="G2122" s="22"/>
      <c r="H2122" s="4"/>
      <c r="I2122" s="4"/>
      <c r="J2122" s="33"/>
      <c r="K2122" s="4"/>
      <c r="L2122" s="33"/>
      <c r="M2122" s="6"/>
      <c r="N2122" s="6"/>
    </row>
    <row r="2123" spans="1:14">
      <c r="A2123" s="1"/>
      <c r="B2123" s="11"/>
      <c r="C2123" s="4"/>
      <c r="D2123" s="11"/>
      <c r="E2123" s="11"/>
      <c r="F2123" s="4"/>
      <c r="G2123" s="22"/>
      <c r="H2123" s="4"/>
      <c r="I2123" s="4"/>
      <c r="J2123" s="33"/>
      <c r="K2123" s="4"/>
      <c r="L2123" s="33"/>
      <c r="M2123" s="6"/>
      <c r="N2123" s="6"/>
    </row>
    <row r="2124" spans="1:14">
      <c r="A2124" s="1"/>
      <c r="B2124" s="11"/>
      <c r="C2124" s="4"/>
      <c r="D2124" s="11"/>
      <c r="E2124" s="11"/>
      <c r="F2124" s="4"/>
      <c r="G2124" s="22"/>
      <c r="H2124" s="4"/>
      <c r="I2124" s="4"/>
      <c r="J2124" s="33"/>
      <c r="K2124" s="4"/>
      <c r="L2124" s="33"/>
      <c r="M2124" s="6"/>
      <c r="N2124" s="6"/>
    </row>
    <row r="2125" spans="1:14">
      <c r="A2125" s="1"/>
      <c r="B2125" s="11"/>
      <c r="C2125" s="4"/>
      <c r="D2125" s="11"/>
      <c r="E2125" s="11"/>
      <c r="F2125" s="4"/>
      <c r="G2125" s="22"/>
      <c r="H2125" s="4"/>
      <c r="I2125" s="4"/>
      <c r="J2125" s="33"/>
      <c r="K2125" s="4"/>
      <c r="L2125" s="33"/>
      <c r="M2125" s="6"/>
      <c r="N2125" s="6"/>
    </row>
    <row r="2126" spans="1:14">
      <c r="A2126" s="1"/>
      <c r="B2126" s="11"/>
      <c r="C2126" s="4"/>
      <c r="D2126" s="11"/>
      <c r="E2126" s="11"/>
      <c r="F2126" s="4"/>
      <c r="G2126" s="22"/>
      <c r="H2126" s="4"/>
      <c r="I2126" s="4"/>
      <c r="J2126" s="33"/>
      <c r="K2126" s="4"/>
      <c r="L2126" s="33"/>
      <c r="M2126" s="6"/>
      <c r="N2126" s="6"/>
    </row>
    <row r="2127" spans="1:14">
      <c r="A2127" s="1"/>
      <c r="B2127" s="11"/>
      <c r="C2127" s="4"/>
      <c r="D2127" s="11"/>
      <c r="E2127" s="11"/>
      <c r="F2127" s="4"/>
      <c r="G2127" s="22"/>
      <c r="H2127" s="4"/>
      <c r="I2127" s="4"/>
      <c r="J2127" s="33"/>
      <c r="K2127" s="4"/>
      <c r="L2127" s="33"/>
      <c r="M2127" s="6"/>
      <c r="N2127" s="6"/>
    </row>
    <row r="2128" spans="1:14">
      <c r="A2128" s="1"/>
      <c r="B2128" s="11"/>
      <c r="C2128" s="4"/>
      <c r="D2128" s="11"/>
      <c r="E2128" s="11"/>
      <c r="F2128" s="4"/>
      <c r="G2128" s="22"/>
      <c r="H2128" s="4"/>
      <c r="I2128" s="4"/>
      <c r="J2128" s="33"/>
      <c r="K2128" s="4"/>
      <c r="L2128" s="33"/>
      <c r="M2128" s="6"/>
      <c r="N2128" s="6"/>
    </row>
    <row r="2129" spans="1:14">
      <c r="A2129" s="1"/>
      <c r="B2129" s="11"/>
      <c r="C2129" s="4"/>
      <c r="D2129" s="11"/>
      <c r="E2129" s="11"/>
      <c r="F2129" s="4"/>
      <c r="G2129" s="22"/>
      <c r="H2129" s="4"/>
      <c r="I2129" s="4"/>
      <c r="J2129" s="33"/>
      <c r="K2129" s="4"/>
      <c r="L2129" s="33"/>
      <c r="M2129" s="6"/>
      <c r="N2129" s="6"/>
    </row>
    <row r="2130" spans="1:14">
      <c r="A2130" s="1"/>
      <c r="B2130" s="11"/>
      <c r="C2130" s="4"/>
      <c r="D2130" s="11"/>
      <c r="E2130" s="11"/>
      <c r="F2130" s="4"/>
      <c r="G2130" s="22"/>
      <c r="H2130" s="4"/>
      <c r="I2130" s="4"/>
      <c r="J2130" s="33"/>
      <c r="K2130" s="4"/>
      <c r="L2130" s="33"/>
      <c r="M2130" s="6"/>
      <c r="N2130" s="6"/>
    </row>
    <row r="2131" spans="1:14">
      <c r="A2131" s="1"/>
      <c r="B2131" s="11"/>
      <c r="C2131" s="4"/>
      <c r="D2131" s="11"/>
      <c r="E2131" s="11"/>
      <c r="F2131" s="4"/>
      <c r="G2131" s="22"/>
      <c r="H2131" s="4"/>
      <c r="I2131" s="4"/>
      <c r="J2131" s="33"/>
      <c r="K2131" s="4"/>
      <c r="L2131" s="33"/>
      <c r="M2131" s="6"/>
      <c r="N2131" s="6"/>
    </row>
    <row r="2132" spans="1:14">
      <c r="A2132" s="1"/>
      <c r="B2132" s="11"/>
      <c r="C2132" s="4"/>
      <c r="D2132" s="11"/>
      <c r="E2132" s="11"/>
      <c r="F2132" s="4"/>
      <c r="G2132" s="22"/>
      <c r="H2132" s="4"/>
      <c r="I2132" s="4"/>
      <c r="J2132" s="33"/>
      <c r="K2132" s="4"/>
      <c r="L2132" s="33"/>
      <c r="M2132" s="6"/>
      <c r="N2132" s="6"/>
    </row>
    <row r="2133" spans="1:14">
      <c r="A2133" s="1"/>
      <c r="B2133" s="11"/>
      <c r="C2133" s="4"/>
      <c r="D2133" s="11"/>
      <c r="E2133" s="11"/>
      <c r="F2133" s="4"/>
      <c r="G2133" s="22"/>
      <c r="H2133" s="4"/>
      <c r="I2133" s="4"/>
      <c r="J2133" s="33"/>
      <c r="K2133" s="4"/>
      <c r="L2133" s="33"/>
      <c r="M2133" s="6"/>
      <c r="N2133" s="6"/>
    </row>
    <row r="2134" spans="1:14">
      <c r="A2134" s="1"/>
      <c r="B2134" s="11"/>
      <c r="C2134" s="4"/>
      <c r="D2134" s="11"/>
      <c r="E2134" s="11"/>
      <c r="F2134" s="4"/>
      <c r="G2134" s="22"/>
      <c r="H2134" s="4"/>
      <c r="I2134" s="4"/>
      <c r="J2134" s="33"/>
      <c r="K2134" s="4"/>
      <c r="L2134" s="33"/>
      <c r="M2134" s="6"/>
      <c r="N2134" s="6"/>
    </row>
    <row r="2135" spans="1:14">
      <c r="A2135" s="1"/>
      <c r="B2135" s="11"/>
      <c r="C2135" s="4"/>
      <c r="D2135" s="11"/>
      <c r="E2135" s="11"/>
      <c r="F2135" s="4"/>
      <c r="G2135" s="22"/>
      <c r="H2135" s="4"/>
      <c r="I2135" s="4"/>
      <c r="J2135" s="33"/>
      <c r="K2135" s="4"/>
      <c r="L2135" s="33"/>
      <c r="M2135" s="6"/>
      <c r="N2135" s="6"/>
    </row>
    <row r="2136" spans="1:14">
      <c r="A2136" s="1"/>
      <c r="B2136" s="11"/>
      <c r="C2136" s="4"/>
      <c r="D2136" s="11"/>
      <c r="E2136" s="11"/>
      <c r="F2136" s="4"/>
      <c r="G2136" s="22"/>
      <c r="H2136" s="4"/>
      <c r="I2136" s="4"/>
      <c r="J2136" s="33"/>
      <c r="K2136" s="4"/>
      <c r="L2136" s="33"/>
      <c r="M2136" s="6"/>
      <c r="N2136" s="6"/>
    </row>
    <row r="2137" spans="1:14">
      <c r="A2137" s="1"/>
      <c r="B2137" s="11"/>
      <c r="C2137" s="4"/>
      <c r="D2137" s="11"/>
      <c r="E2137" s="11"/>
      <c r="F2137" s="4"/>
      <c r="G2137" s="22"/>
      <c r="H2137" s="4"/>
      <c r="I2137" s="4"/>
      <c r="J2137" s="33"/>
      <c r="K2137" s="4"/>
      <c r="L2137" s="33"/>
      <c r="M2137" s="6"/>
      <c r="N2137" s="6"/>
    </row>
    <row r="2138" spans="1:14">
      <c r="A2138" s="1"/>
      <c r="B2138" s="11"/>
      <c r="C2138" s="4"/>
      <c r="D2138" s="11"/>
      <c r="E2138" s="11"/>
      <c r="F2138" s="4"/>
      <c r="G2138" s="22"/>
      <c r="H2138" s="4"/>
      <c r="I2138" s="4"/>
      <c r="J2138" s="33"/>
      <c r="K2138" s="4"/>
      <c r="L2138" s="33"/>
      <c r="M2138" s="6"/>
      <c r="N2138" s="6"/>
    </row>
    <row r="2139" spans="1:14">
      <c r="A2139" s="1"/>
      <c r="B2139" s="11"/>
      <c r="C2139" s="4"/>
      <c r="D2139" s="11"/>
      <c r="E2139" s="11"/>
      <c r="F2139" s="4"/>
      <c r="G2139" s="22"/>
      <c r="H2139" s="4"/>
      <c r="I2139" s="4"/>
      <c r="J2139" s="33"/>
      <c r="K2139" s="4"/>
      <c r="L2139" s="33"/>
      <c r="M2139" s="6"/>
      <c r="N2139" s="6"/>
    </row>
    <row r="2140" spans="1:14">
      <c r="A2140" s="1"/>
      <c r="B2140" s="11"/>
      <c r="C2140" s="4"/>
      <c r="D2140" s="11"/>
      <c r="E2140" s="11"/>
      <c r="F2140" s="4"/>
      <c r="G2140" s="22"/>
      <c r="H2140" s="4"/>
      <c r="I2140" s="4"/>
      <c r="J2140" s="33"/>
      <c r="K2140" s="4"/>
      <c r="L2140" s="33"/>
      <c r="M2140" s="6"/>
      <c r="N2140" s="6"/>
    </row>
    <row r="2141" spans="1:14">
      <c r="A2141" s="1"/>
      <c r="B2141" s="11"/>
      <c r="C2141" s="4"/>
      <c r="D2141" s="11"/>
      <c r="E2141" s="11"/>
      <c r="F2141" s="4"/>
      <c r="G2141" s="22"/>
      <c r="H2141" s="4"/>
      <c r="I2141" s="4"/>
      <c r="J2141" s="33"/>
      <c r="K2141" s="4"/>
      <c r="L2141" s="33"/>
      <c r="M2141" s="6"/>
      <c r="N2141" s="6"/>
    </row>
    <row r="2142" spans="1:14">
      <c r="A2142" s="1"/>
      <c r="B2142" s="11"/>
      <c r="C2142" s="4"/>
      <c r="D2142" s="11"/>
      <c r="E2142" s="11"/>
      <c r="F2142" s="4"/>
      <c r="G2142" s="22"/>
      <c r="H2142" s="4"/>
      <c r="I2142" s="4"/>
      <c r="J2142" s="33"/>
      <c r="K2142" s="4"/>
      <c r="L2142" s="33"/>
      <c r="M2142" s="6"/>
      <c r="N2142" s="6"/>
    </row>
    <row r="2143" spans="1:14">
      <c r="A2143" s="1"/>
      <c r="B2143" s="11"/>
      <c r="C2143" s="4"/>
      <c r="D2143" s="11"/>
      <c r="E2143" s="11"/>
      <c r="F2143" s="4"/>
      <c r="G2143" s="22"/>
      <c r="H2143" s="4"/>
      <c r="I2143" s="4"/>
      <c r="J2143" s="33"/>
      <c r="K2143" s="4"/>
      <c r="L2143" s="33"/>
      <c r="M2143" s="6"/>
      <c r="N2143" s="6"/>
    </row>
    <row r="2144" spans="1:14">
      <c r="A2144" s="1"/>
      <c r="B2144" s="11"/>
      <c r="C2144" s="4"/>
      <c r="D2144" s="11"/>
      <c r="E2144" s="11"/>
      <c r="F2144" s="4"/>
      <c r="G2144" s="22"/>
      <c r="H2144" s="4"/>
      <c r="I2144" s="4"/>
      <c r="J2144" s="33"/>
      <c r="K2144" s="4"/>
      <c r="L2144" s="33"/>
      <c r="M2144" s="6"/>
      <c r="N2144" s="6"/>
    </row>
    <row r="2145" spans="1:14">
      <c r="A2145" s="1"/>
      <c r="B2145" s="11"/>
      <c r="C2145" s="4"/>
      <c r="D2145" s="11"/>
      <c r="E2145" s="11"/>
      <c r="F2145" s="4"/>
      <c r="G2145" s="22"/>
      <c r="H2145" s="4"/>
      <c r="I2145" s="4"/>
      <c r="J2145" s="33"/>
      <c r="K2145" s="4"/>
      <c r="L2145" s="33"/>
      <c r="M2145" s="6"/>
      <c r="N2145" s="6"/>
    </row>
    <row r="2146" spans="1:14">
      <c r="A2146" s="1"/>
      <c r="B2146" s="11"/>
      <c r="C2146" s="4"/>
      <c r="D2146" s="11"/>
      <c r="E2146" s="11"/>
      <c r="F2146" s="4"/>
      <c r="G2146" s="22"/>
      <c r="H2146" s="4"/>
      <c r="I2146" s="4"/>
      <c r="J2146" s="33"/>
      <c r="K2146" s="4"/>
      <c r="L2146" s="33"/>
      <c r="M2146" s="6"/>
      <c r="N2146" s="6"/>
    </row>
    <row r="2147" spans="1:14">
      <c r="A2147" s="1"/>
      <c r="B2147" s="11"/>
      <c r="C2147" s="4"/>
      <c r="D2147" s="11"/>
      <c r="E2147" s="11"/>
      <c r="F2147" s="4"/>
      <c r="G2147" s="22"/>
      <c r="H2147" s="4"/>
      <c r="I2147" s="4"/>
      <c r="J2147" s="33"/>
      <c r="K2147" s="4"/>
      <c r="L2147" s="33"/>
      <c r="M2147" s="6"/>
      <c r="N2147" s="6"/>
    </row>
    <row r="2148" spans="1:14">
      <c r="A2148" s="1"/>
      <c r="B2148" s="11"/>
      <c r="C2148" s="4"/>
      <c r="D2148" s="11"/>
      <c r="E2148" s="11"/>
      <c r="F2148" s="4"/>
      <c r="G2148" s="22"/>
      <c r="H2148" s="4"/>
      <c r="I2148" s="4"/>
      <c r="J2148" s="33"/>
      <c r="K2148" s="4"/>
      <c r="L2148" s="33"/>
      <c r="M2148" s="6"/>
      <c r="N2148" s="6"/>
    </row>
    <row r="2149" spans="1:14">
      <c r="A2149" s="1"/>
      <c r="B2149" s="11"/>
      <c r="C2149" s="4"/>
      <c r="D2149" s="11"/>
      <c r="E2149" s="11"/>
      <c r="F2149" s="4"/>
      <c r="G2149" s="22"/>
      <c r="H2149" s="4"/>
      <c r="I2149" s="4"/>
      <c r="J2149" s="33"/>
      <c r="K2149" s="4"/>
      <c r="L2149" s="33"/>
      <c r="M2149" s="6"/>
      <c r="N2149" s="6"/>
    </row>
    <row r="2150" spans="1:14">
      <c r="A2150" s="1"/>
      <c r="B2150" s="11"/>
      <c r="C2150" s="4"/>
      <c r="D2150" s="11"/>
      <c r="E2150" s="11"/>
      <c r="F2150" s="4"/>
      <c r="G2150" s="22"/>
      <c r="H2150" s="4"/>
      <c r="I2150" s="4"/>
      <c r="J2150" s="33"/>
      <c r="K2150" s="4"/>
      <c r="L2150" s="33"/>
      <c r="M2150" s="6"/>
      <c r="N2150" s="6"/>
    </row>
    <row r="2151" spans="1:14">
      <c r="A2151" s="1"/>
      <c r="B2151" s="11"/>
      <c r="C2151" s="4"/>
      <c r="D2151" s="11"/>
      <c r="E2151" s="11"/>
      <c r="F2151" s="4"/>
      <c r="G2151" s="22"/>
      <c r="H2151" s="4"/>
      <c r="I2151" s="4"/>
      <c r="J2151" s="33"/>
      <c r="K2151" s="4"/>
      <c r="L2151" s="33"/>
      <c r="M2151" s="6"/>
      <c r="N2151" s="6"/>
    </row>
    <row r="2152" spans="1:14">
      <c r="A2152" s="1"/>
      <c r="B2152" s="11"/>
      <c r="C2152" s="4"/>
      <c r="D2152" s="11"/>
      <c r="E2152" s="11"/>
      <c r="F2152" s="4"/>
      <c r="G2152" s="22"/>
      <c r="H2152" s="4"/>
      <c r="I2152" s="4"/>
      <c r="J2152" s="33"/>
      <c r="K2152" s="4"/>
      <c r="L2152" s="33"/>
      <c r="M2152" s="6"/>
      <c r="N2152" s="6"/>
    </row>
    <row r="2153" spans="1:14">
      <c r="A2153" s="1"/>
      <c r="B2153" s="11"/>
      <c r="C2153" s="4"/>
      <c r="D2153" s="11"/>
      <c r="E2153" s="11"/>
      <c r="F2153" s="4"/>
      <c r="G2153" s="22"/>
      <c r="H2153" s="4"/>
      <c r="I2153" s="4"/>
      <c r="J2153" s="33"/>
      <c r="K2153" s="4"/>
      <c r="L2153" s="33"/>
      <c r="M2153" s="6"/>
      <c r="N2153" s="6"/>
    </row>
    <row r="2154" spans="1:14">
      <c r="A2154" s="1"/>
      <c r="B2154" s="11"/>
      <c r="C2154" s="4"/>
      <c r="D2154" s="11"/>
      <c r="E2154" s="11"/>
      <c r="F2154" s="4"/>
      <c r="G2154" s="22"/>
      <c r="H2154" s="4"/>
      <c r="I2154" s="4"/>
      <c r="J2154" s="33"/>
      <c r="K2154" s="4"/>
      <c r="L2154" s="33"/>
      <c r="M2154" s="6"/>
      <c r="N2154" s="6"/>
    </row>
    <row r="2155" spans="1:14">
      <c r="A2155" s="1"/>
      <c r="B2155" s="11"/>
      <c r="C2155" s="4"/>
      <c r="D2155" s="11"/>
      <c r="E2155" s="11"/>
      <c r="F2155" s="4"/>
      <c r="G2155" s="22"/>
      <c r="H2155" s="4"/>
      <c r="I2155" s="4"/>
      <c r="J2155" s="33"/>
      <c r="K2155" s="4"/>
      <c r="L2155" s="33"/>
      <c r="M2155" s="6"/>
      <c r="N2155" s="6"/>
    </row>
    <row r="2156" spans="1:14">
      <c r="A2156" s="1"/>
      <c r="B2156" s="11"/>
      <c r="C2156" s="4"/>
      <c r="D2156" s="11"/>
      <c r="E2156" s="11"/>
      <c r="F2156" s="4"/>
      <c r="G2156" s="22"/>
      <c r="H2156" s="4"/>
      <c r="I2156" s="4"/>
      <c r="J2156" s="33"/>
      <c r="K2156" s="4"/>
      <c r="L2156" s="33"/>
      <c r="M2156" s="6"/>
      <c r="N2156" s="6"/>
    </row>
    <row r="2157" spans="1:14">
      <c r="A2157" s="1"/>
      <c r="B2157" s="11"/>
      <c r="C2157" s="4"/>
      <c r="D2157" s="11"/>
      <c r="E2157" s="11"/>
      <c r="F2157" s="4"/>
      <c r="G2157" s="22"/>
      <c r="H2157" s="4"/>
      <c r="I2157" s="4"/>
      <c r="J2157" s="33"/>
      <c r="K2157" s="4"/>
      <c r="L2157" s="33"/>
      <c r="M2157" s="6"/>
      <c r="N2157" s="6"/>
    </row>
    <row r="2158" spans="1:14">
      <c r="A2158" s="1"/>
      <c r="B2158" s="11"/>
      <c r="C2158" s="4"/>
      <c r="D2158" s="11"/>
      <c r="E2158" s="11"/>
      <c r="F2158" s="4"/>
      <c r="G2158" s="22"/>
      <c r="H2158" s="4"/>
      <c r="I2158" s="4"/>
      <c r="J2158" s="33"/>
      <c r="K2158" s="4"/>
      <c r="L2158" s="33"/>
      <c r="M2158" s="6"/>
      <c r="N2158" s="6"/>
    </row>
    <row r="2159" spans="1:14">
      <c r="A2159" s="1"/>
      <c r="B2159" s="11"/>
      <c r="C2159" s="4"/>
      <c r="D2159" s="11"/>
      <c r="E2159" s="11"/>
      <c r="F2159" s="4"/>
      <c r="G2159" s="22"/>
      <c r="H2159" s="4"/>
      <c r="I2159" s="4"/>
      <c r="J2159" s="33"/>
      <c r="K2159" s="4"/>
      <c r="L2159" s="33"/>
      <c r="M2159" s="6"/>
      <c r="N2159" s="6"/>
    </row>
    <row r="2160" spans="1:14">
      <c r="A2160" s="1"/>
      <c r="B2160" s="11"/>
      <c r="C2160" s="4"/>
      <c r="D2160" s="11"/>
      <c r="E2160" s="11"/>
      <c r="F2160" s="4"/>
      <c r="G2160" s="22"/>
      <c r="H2160" s="4"/>
      <c r="I2160" s="4"/>
      <c r="J2160" s="33"/>
      <c r="K2160" s="4"/>
      <c r="L2160" s="33"/>
      <c r="M2160" s="6"/>
      <c r="N2160" s="6"/>
    </row>
    <row r="2161" spans="1:14">
      <c r="A2161" s="1"/>
      <c r="B2161" s="11"/>
      <c r="C2161" s="4"/>
      <c r="D2161" s="11"/>
      <c r="E2161" s="11"/>
      <c r="F2161" s="4"/>
      <c r="G2161" s="22"/>
      <c r="H2161" s="4"/>
      <c r="I2161" s="4"/>
      <c r="J2161" s="33"/>
      <c r="K2161" s="4"/>
      <c r="L2161" s="33"/>
      <c r="M2161" s="6"/>
      <c r="N2161" s="6"/>
    </row>
    <row r="2162" spans="1:14">
      <c r="A2162" s="1"/>
      <c r="B2162" s="11"/>
      <c r="C2162" s="4"/>
      <c r="D2162" s="11"/>
      <c r="E2162" s="11"/>
      <c r="F2162" s="4"/>
      <c r="G2162" s="22"/>
      <c r="H2162" s="4"/>
      <c r="I2162" s="4"/>
      <c r="J2162" s="33"/>
      <c r="K2162" s="4"/>
      <c r="L2162" s="33"/>
      <c r="M2162" s="6"/>
      <c r="N2162" s="6"/>
    </row>
    <row r="2163" spans="1:14">
      <c r="A2163" s="1"/>
      <c r="B2163" s="11"/>
      <c r="C2163" s="4"/>
      <c r="D2163" s="11"/>
      <c r="E2163" s="11"/>
      <c r="F2163" s="4"/>
      <c r="G2163" s="22"/>
      <c r="H2163" s="4"/>
      <c r="I2163" s="4"/>
      <c r="J2163" s="33"/>
      <c r="K2163" s="4"/>
      <c r="L2163" s="33"/>
      <c r="M2163" s="6"/>
      <c r="N2163" s="6"/>
    </row>
    <row r="2164" spans="1:14">
      <c r="A2164" s="1"/>
      <c r="B2164" s="11"/>
      <c r="C2164" s="4"/>
      <c r="D2164" s="11"/>
      <c r="E2164" s="11"/>
      <c r="F2164" s="4"/>
      <c r="G2164" s="22"/>
      <c r="H2164" s="4"/>
      <c r="I2164" s="4"/>
      <c r="J2164" s="33"/>
      <c r="K2164" s="4"/>
      <c r="L2164" s="33"/>
      <c r="M2164" s="6"/>
      <c r="N2164" s="6"/>
    </row>
    <row r="2165" spans="1:14">
      <c r="A2165" s="1"/>
      <c r="B2165" s="11"/>
      <c r="C2165" s="4"/>
      <c r="D2165" s="11"/>
      <c r="E2165" s="11"/>
      <c r="F2165" s="4"/>
      <c r="G2165" s="22"/>
      <c r="H2165" s="4"/>
      <c r="I2165" s="4"/>
      <c r="J2165" s="33"/>
      <c r="K2165" s="4"/>
      <c r="L2165" s="33"/>
      <c r="M2165" s="6"/>
      <c r="N2165" s="6"/>
    </row>
    <row r="2166" spans="1:14">
      <c r="A2166" s="1"/>
      <c r="B2166" s="11"/>
      <c r="C2166" s="4"/>
      <c r="D2166" s="11"/>
      <c r="E2166" s="11"/>
      <c r="F2166" s="4"/>
      <c r="G2166" s="22"/>
      <c r="H2166" s="4"/>
      <c r="I2166" s="4"/>
      <c r="J2166" s="33"/>
      <c r="K2166" s="4"/>
      <c r="L2166" s="33"/>
      <c r="M2166" s="6"/>
      <c r="N2166" s="6"/>
    </row>
    <row r="2167" spans="1:14">
      <c r="A2167" s="1"/>
      <c r="B2167" s="11"/>
      <c r="C2167" s="4"/>
      <c r="D2167" s="11"/>
      <c r="E2167" s="11"/>
      <c r="F2167" s="4"/>
      <c r="G2167" s="22"/>
      <c r="H2167" s="4"/>
      <c r="I2167" s="4"/>
      <c r="J2167" s="33"/>
      <c r="K2167" s="4"/>
      <c r="L2167" s="33"/>
      <c r="M2167" s="6"/>
      <c r="N2167" s="6"/>
    </row>
    <row r="2168" spans="1:14">
      <c r="A2168" s="1"/>
      <c r="B2168" s="11"/>
      <c r="C2168" s="4"/>
      <c r="D2168" s="11"/>
      <c r="E2168" s="11"/>
      <c r="F2168" s="4"/>
      <c r="G2168" s="22"/>
      <c r="H2168" s="4"/>
      <c r="I2168" s="4"/>
      <c r="J2168" s="33"/>
      <c r="K2168" s="4"/>
      <c r="L2168" s="33"/>
      <c r="M2168" s="6"/>
      <c r="N2168" s="6"/>
    </row>
    <row r="2169" spans="1:14">
      <c r="A2169" s="1"/>
      <c r="B2169" s="11"/>
      <c r="C2169" s="4"/>
      <c r="D2169" s="11"/>
      <c r="E2169" s="11"/>
      <c r="F2169" s="4"/>
      <c r="G2169" s="22"/>
      <c r="H2169" s="4"/>
      <c r="I2169" s="4"/>
      <c r="J2169" s="33"/>
      <c r="K2169" s="4"/>
      <c r="L2169" s="33"/>
      <c r="M2169" s="6"/>
      <c r="N2169" s="6"/>
    </row>
    <row r="2170" spans="1:14">
      <c r="A2170" s="1"/>
      <c r="B2170" s="11"/>
      <c r="C2170" s="4"/>
      <c r="D2170" s="11"/>
      <c r="E2170" s="11"/>
      <c r="F2170" s="4"/>
      <c r="G2170" s="22"/>
      <c r="H2170" s="4"/>
      <c r="I2170" s="4"/>
      <c r="J2170" s="33"/>
      <c r="K2170" s="4"/>
      <c r="L2170" s="33"/>
      <c r="M2170" s="6"/>
      <c r="N2170" s="6"/>
    </row>
    <row r="2171" spans="1:14">
      <c r="A2171" s="1"/>
      <c r="B2171" s="11"/>
      <c r="C2171" s="4"/>
      <c r="D2171" s="11"/>
      <c r="E2171" s="11"/>
      <c r="F2171" s="4"/>
      <c r="G2171" s="22"/>
      <c r="H2171" s="4"/>
      <c r="I2171" s="4"/>
      <c r="J2171" s="33"/>
      <c r="K2171" s="4"/>
      <c r="L2171" s="33"/>
      <c r="M2171" s="6"/>
      <c r="N2171" s="6"/>
    </row>
    <row r="2172" spans="1:14">
      <c r="A2172" s="1"/>
      <c r="B2172" s="11"/>
      <c r="C2172" s="4"/>
      <c r="D2172" s="11"/>
      <c r="E2172" s="11"/>
      <c r="F2172" s="4"/>
      <c r="G2172" s="22"/>
      <c r="H2172" s="4"/>
      <c r="I2172" s="4"/>
      <c r="J2172" s="33"/>
      <c r="K2172" s="4"/>
      <c r="L2172" s="33"/>
      <c r="M2172" s="6"/>
      <c r="N2172" s="6"/>
    </row>
    <row r="2173" spans="1:14">
      <c r="A2173" s="1"/>
      <c r="B2173" s="11"/>
      <c r="C2173" s="4"/>
      <c r="D2173" s="11"/>
      <c r="E2173" s="11"/>
      <c r="F2173" s="4"/>
      <c r="G2173" s="22"/>
      <c r="H2173" s="4"/>
      <c r="I2173" s="4"/>
      <c r="J2173" s="33"/>
      <c r="K2173" s="4"/>
      <c r="L2173" s="33"/>
      <c r="M2173" s="6"/>
      <c r="N2173" s="6"/>
    </row>
    <row r="2174" spans="1:14">
      <c r="A2174" s="1"/>
      <c r="B2174" s="11"/>
      <c r="C2174" s="4"/>
      <c r="D2174" s="11"/>
      <c r="E2174" s="11"/>
      <c r="F2174" s="4"/>
      <c r="G2174" s="22"/>
      <c r="H2174" s="4"/>
      <c r="I2174" s="4"/>
      <c r="J2174" s="33"/>
      <c r="K2174" s="4"/>
      <c r="L2174" s="33"/>
      <c r="M2174" s="6"/>
      <c r="N2174" s="6"/>
    </row>
    <row r="2175" spans="1:14">
      <c r="A2175" s="1"/>
      <c r="B2175" s="11"/>
      <c r="C2175" s="4"/>
      <c r="D2175" s="11"/>
      <c r="E2175" s="11"/>
      <c r="F2175" s="4"/>
      <c r="G2175" s="22"/>
      <c r="H2175" s="4"/>
      <c r="I2175" s="4"/>
      <c r="J2175" s="33"/>
      <c r="K2175" s="4"/>
      <c r="L2175" s="33"/>
      <c r="M2175" s="6"/>
      <c r="N2175" s="6"/>
    </row>
    <row r="2176" spans="1:14">
      <c r="A2176" s="1"/>
      <c r="B2176" s="11"/>
      <c r="C2176" s="4"/>
      <c r="D2176" s="11"/>
      <c r="E2176" s="11"/>
      <c r="F2176" s="4"/>
      <c r="G2176" s="22"/>
      <c r="H2176" s="4"/>
      <c r="I2176" s="4"/>
      <c r="J2176" s="33"/>
      <c r="K2176" s="4"/>
      <c r="L2176" s="33"/>
      <c r="M2176" s="6"/>
      <c r="N2176" s="6"/>
    </row>
    <row r="2177" spans="1:14">
      <c r="A2177" s="1"/>
      <c r="B2177" s="11"/>
      <c r="C2177" s="4"/>
      <c r="D2177" s="11"/>
      <c r="E2177" s="11"/>
      <c r="F2177" s="4"/>
      <c r="G2177" s="22"/>
      <c r="H2177" s="4"/>
      <c r="I2177" s="4"/>
      <c r="J2177" s="33"/>
      <c r="K2177" s="4"/>
      <c r="L2177" s="33"/>
      <c r="M2177" s="6"/>
      <c r="N2177" s="6"/>
    </row>
    <row r="2178" spans="1:14">
      <c r="A2178" s="1"/>
      <c r="B2178" s="11"/>
      <c r="C2178" s="4"/>
      <c r="D2178" s="11"/>
      <c r="E2178" s="11"/>
      <c r="F2178" s="4"/>
      <c r="G2178" s="22"/>
      <c r="H2178" s="4"/>
      <c r="I2178" s="4"/>
      <c r="J2178" s="33"/>
      <c r="K2178" s="4"/>
      <c r="L2178" s="33"/>
      <c r="M2178" s="6"/>
      <c r="N2178" s="6"/>
    </row>
    <row r="2179" spans="1:14">
      <c r="A2179" s="1"/>
      <c r="B2179" s="11"/>
      <c r="C2179" s="4"/>
      <c r="D2179" s="11"/>
      <c r="E2179" s="11"/>
      <c r="F2179" s="4"/>
      <c r="G2179" s="22"/>
      <c r="H2179" s="4"/>
      <c r="I2179" s="4"/>
      <c r="J2179" s="33"/>
      <c r="K2179" s="4"/>
      <c r="L2179" s="33"/>
      <c r="M2179" s="6"/>
      <c r="N2179" s="6"/>
    </row>
    <row r="2180" spans="1:14">
      <c r="A2180" s="1"/>
      <c r="B2180" s="11"/>
      <c r="C2180" s="4"/>
      <c r="D2180" s="11"/>
      <c r="E2180" s="11"/>
      <c r="F2180" s="4"/>
      <c r="G2180" s="22"/>
      <c r="H2180" s="4"/>
      <c r="I2180" s="4"/>
      <c r="J2180" s="33"/>
      <c r="K2180" s="4"/>
      <c r="L2180" s="33"/>
      <c r="M2180" s="6"/>
      <c r="N2180" s="6"/>
    </row>
    <row r="2181" spans="1:14">
      <c r="A2181" s="1"/>
      <c r="B2181" s="11"/>
      <c r="C2181" s="4"/>
      <c r="D2181" s="11"/>
      <c r="E2181" s="11"/>
      <c r="F2181" s="4"/>
      <c r="G2181" s="22"/>
      <c r="H2181" s="4"/>
      <c r="I2181" s="4"/>
      <c r="J2181" s="33"/>
      <c r="K2181" s="4"/>
      <c r="L2181" s="33"/>
      <c r="M2181" s="6"/>
      <c r="N2181" s="6"/>
    </row>
    <row r="2182" spans="1:14">
      <c r="A2182" s="1"/>
      <c r="B2182" s="11"/>
      <c r="C2182" s="4"/>
      <c r="D2182" s="11"/>
      <c r="E2182" s="11"/>
      <c r="F2182" s="4"/>
      <c r="G2182" s="22"/>
      <c r="H2182" s="4"/>
      <c r="I2182" s="4"/>
      <c r="J2182" s="33"/>
      <c r="K2182" s="4"/>
      <c r="L2182" s="33"/>
      <c r="M2182" s="6"/>
      <c r="N2182" s="6"/>
    </row>
    <row r="2183" spans="1:14">
      <c r="A2183" s="1"/>
      <c r="B2183" s="11"/>
      <c r="C2183" s="4"/>
      <c r="D2183" s="11"/>
      <c r="E2183" s="11"/>
      <c r="F2183" s="4"/>
      <c r="G2183" s="22"/>
      <c r="H2183" s="4"/>
      <c r="I2183" s="4"/>
      <c r="J2183" s="33"/>
      <c r="K2183" s="4"/>
      <c r="L2183" s="33"/>
      <c r="M2183" s="6"/>
      <c r="N2183" s="6"/>
    </row>
    <row r="2184" spans="1:14">
      <c r="A2184" s="1"/>
      <c r="B2184" s="11"/>
      <c r="C2184" s="4"/>
      <c r="D2184" s="11"/>
      <c r="E2184" s="11"/>
      <c r="F2184" s="4"/>
      <c r="G2184" s="22"/>
      <c r="H2184" s="4"/>
      <c r="I2184" s="4"/>
      <c r="J2184" s="33"/>
      <c r="K2184" s="4"/>
      <c r="L2184" s="33"/>
      <c r="M2184" s="6"/>
      <c r="N2184" s="6"/>
    </row>
    <row r="2185" spans="1:14">
      <c r="A2185" s="1"/>
      <c r="B2185" s="11"/>
      <c r="C2185" s="4"/>
      <c r="D2185" s="11"/>
      <c r="E2185" s="11"/>
      <c r="F2185" s="4"/>
      <c r="G2185" s="22"/>
      <c r="H2185" s="4"/>
      <c r="I2185" s="4"/>
      <c r="J2185" s="33"/>
      <c r="K2185" s="4"/>
      <c r="L2185" s="33"/>
      <c r="M2185" s="6"/>
      <c r="N2185" s="6"/>
    </row>
    <row r="2186" spans="1:14">
      <c r="A2186" s="1"/>
      <c r="B2186" s="11"/>
      <c r="C2186" s="4"/>
      <c r="D2186" s="11"/>
      <c r="E2186" s="11"/>
      <c r="F2186" s="4"/>
      <c r="G2186" s="22"/>
      <c r="H2186" s="4"/>
      <c r="I2186" s="4"/>
      <c r="J2186" s="33"/>
      <c r="K2186" s="4"/>
      <c r="L2186" s="33"/>
      <c r="M2186" s="6"/>
      <c r="N2186" s="6"/>
    </row>
    <row r="2187" spans="1:14">
      <c r="A2187" s="1"/>
      <c r="B2187" s="11"/>
      <c r="C2187" s="4"/>
      <c r="D2187" s="11"/>
      <c r="E2187" s="11"/>
      <c r="F2187" s="4"/>
      <c r="G2187" s="22"/>
      <c r="H2187" s="4"/>
      <c r="I2187" s="4"/>
      <c r="J2187" s="33"/>
      <c r="K2187" s="4"/>
      <c r="L2187" s="33"/>
      <c r="M2187" s="6"/>
      <c r="N2187" s="6"/>
    </row>
    <row r="2188" spans="1:14">
      <c r="A2188" s="1"/>
      <c r="B2188" s="11"/>
      <c r="C2188" s="4"/>
      <c r="D2188" s="11"/>
      <c r="E2188" s="11"/>
      <c r="F2188" s="4"/>
      <c r="G2188" s="22"/>
      <c r="H2188" s="4"/>
      <c r="I2188" s="4"/>
      <c r="J2188" s="33"/>
      <c r="K2188" s="4"/>
      <c r="L2188" s="33"/>
      <c r="M2188" s="6"/>
      <c r="N2188" s="6"/>
    </row>
    <row r="2189" spans="1:14">
      <c r="A2189" s="1"/>
      <c r="B2189" s="11"/>
      <c r="C2189" s="4"/>
      <c r="D2189" s="11"/>
      <c r="E2189" s="11"/>
      <c r="F2189" s="4"/>
      <c r="G2189" s="22"/>
      <c r="H2189" s="4"/>
      <c r="I2189" s="4"/>
      <c r="J2189" s="33"/>
      <c r="K2189" s="4"/>
      <c r="L2189" s="33"/>
      <c r="M2189" s="6"/>
      <c r="N2189" s="6"/>
    </row>
    <row r="2190" spans="1:14">
      <c r="A2190" s="1"/>
      <c r="B2190" s="11"/>
      <c r="C2190" s="4"/>
      <c r="D2190" s="11"/>
      <c r="E2190" s="11"/>
      <c r="F2190" s="4"/>
      <c r="G2190" s="22"/>
      <c r="H2190" s="4"/>
      <c r="I2190" s="4"/>
      <c r="J2190" s="33"/>
      <c r="K2190" s="4"/>
      <c r="L2190" s="33"/>
      <c r="M2190" s="6"/>
      <c r="N2190" s="6"/>
    </row>
    <row r="2191" spans="1:14">
      <c r="A2191" s="1"/>
      <c r="B2191" s="11"/>
      <c r="C2191" s="4"/>
      <c r="D2191" s="11"/>
      <c r="E2191" s="11"/>
      <c r="F2191" s="4"/>
      <c r="G2191" s="22"/>
      <c r="H2191" s="4"/>
      <c r="I2191" s="4"/>
      <c r="J2191" s="33"/>
      <c r="K2191" s="4"/>
      <c r="L2191" s="33"/>
      <c r="M2191" s="6"/>
      <c r="N2191" s="6"/>
    </row>
    <row r="2192" spans="1:14">
      <c r="A2192" s="1"/>
      <c r="B2192" s="11"/>
      <c r="C2192" s="4"/>
      <c r="D2192" s="11"/>
      <c r="E2192" s="11"/>
      <c r="F2192" s="4"/>
      <c r="G2192" s="22"/>
      <c r="H2192" s="4"/>
      <c r="I2192" s="4"/>
      <c r="J2192" s="33"/>
      <c r="K2192" s="4"/>
      <c r="L2192" s="33"/>
      <c r="M2192" s="6"/>
      <c r="N2192" s="6"/>
    </row>
    <row r="2193" spans="1:14">
      <c r="A2193" s="1"/>
      <c r="B2193" s="11"/>
      <c r="C2193" s="4"/>
      <c r="D2193" s="11"/>
      <c r="E2193" s="11"/>
      <c r="F2193" s="4"/>
      <c r="G2193" s="22"/>
      <c r="H2193" s="4"/>
      <c r="I2193" s="4"/>
      <c r="J2193" s="33"/>
      <c r="K2193" s="4"/>
      <c r="L2193" s="33"/>
      <c r="M2193" s="6"/>
      <c r="N2193" s="6"/>
    </row>
    <row r="2194" spans="1:14">
      <c r="A2194" s="1"/>
      <c r="B2194" s="11"/>
      <c r="C2194" s="4"/>
      <c r="D2194" s="11"/>
      <c r="E2194" s="11"/>
      <c r="F2194" s="4"/>
      <c r="G2194" s="22"/>
      <c r="H2194" s="4"/>
      <c r="I2194" s="4"/>
      <c r="J2194" s="33"/>
      <c r="K2194" s="4"/>
      <c r="L2194" s="33"/>
      <c r="M2194" s="6"/>
      <c r="N2194" s="6"/>
    </row>
    <row r="2195" spans="1:14">
      <c r="A2195" s="1"/>
      <c r="B2195" s="11"/>
      <c r="C2195" s="4"/>
      <c r="D2195" s="11"/>
      <c r="E2195" s="11"/>
      <c r="F2195" s="4"/>
      <c r="G2195" s="22"/>
      <c r="H2195" s="4"/>
      <c r="I2195" s="4"/>
      <c r="J2195" s="33"/>
      <c r="K2195" s="4"/>
      <c r="L2195" s="33"/>
      <c r="M2195" s="6"/>
      <c r="N2195" s="6"/>
    </row>
    <row r="2196" spans="1:14">
      <c r="A2196" s="1"/>
      <c r="B2196" s="11"/>
      <c r="C2196" s="4"/>
      <c r="D2196" s="11"/>
      <c r="E2196" s="11"/>
      <c r="F2196" s="4"/>
      <c r="G2196" s="22"/>
      <c r="H2196" s="4"/>
      <c r="I2196" s="4"/>
      <c r="J2196" s="33"/>
      <c r="K2196" s="4"/>
      <c r="L2196" s="33"/>
      <c r="M2196" s="6"/>
      <c r="N2196" s="6"/>
    </row>
    <row r="2197" spans="1:14">
      <c r="A2197" s="1"/>
      <c r="B2197" s="11"/>
      <c r="C2197" s="4"/>
      <c r="D2197" s="11"/>
      <c r="E2197" s="11"/>
      <c r="F2197" s="4"/>
      <c r="G2197" s="22"/>
      <c r="H2197" s="4"/>
      <c r="I2197" s="4"/>
      <c r="J2197" s="33"/>
      <c r="K2197" s="4"/>
      <c r="L2197" s="33"/>
      <c r="M2197" s="6"/>
      <c r="N2197" s="6"/>
    </row>
    <row r="2198" spans="1:14">
      <c r="A2198" s="1"/>
      <c r="B2198" s="11"/>
      <c r="C2198" s="4"/>
      <c r="D2198" s="11"/>
      <c r="E2198" s="11"/>
      <c r="F2198" s="4"/>
      <c r="G2198" s="22"/>
      <c r="H2198" s="4"/>
      <c r="I2198" s="4"/>
      <c r="J2198" s="33"/>
      <c r="K2198" s="4"/>
      <c r="L2198" s="33"/>
      <c r="M2198" s="6"/>
      <c r="N2198" s="6"/>
    </row>
    <row r="2199" spans="1:14">
      <c r="A2199" s="1"/>
      <c r="B2199" s="11"/>
      <c r="C2199" s="4"/>
      <c r="D2199" s="11"/>
      <c r="E2199" s="11"/>
      <c r="F2199" s="4"/>
      <c r="G2199" s="22"/>
      <c r="H2199" s="4"/>
      <c r="I2199" s="4"/>
      <c r="J2199" s="33"/>
      <c r="K2199" s="4"/>
      <c r="L2199" s="33"/>
      <c r="M2199" s="6"/>
      <c r="N2199" s="6"/>
    </row>
    <row r="2200" spans="1:14">
      <c r="A2200" s="1"/>
      <c r="B2200" s="11"/>
      <c r="C2200" s="4"/>
      <c r="D2200" s="11"/>
      <c r="E2200" s="11"/>
      <c r="F2200" s="4"/>
      <c r="G2200" s="22"/>
      <c r="H2200" s="4"/>
      <c r="I2200" s="4"/>
      <c r="J2200" s="33"/>
      <c r="K2200" s="4"/>
      <c r="L2200" s="33"/>
      <c r="M2200" s="6"/>
      <c r="N2200" s="6"/>
    </row>
    <row r="2201" spans="1:14">
      <c r="A2201" s="1"/>
      <c r="B2201" s="11"/>
      <c r="C2201" s="4"/>
      <c r="D2201" s="11"/>
      <c r="E2201" s="11"/>
      <c r="F2201" s="4"/>
      <c r="G2201" s="22"/>
      <c r="H2201" s="4"/>
      <c r="I2201" s="4"/>
      <c r="J2201" s="33"/>
      <c r="K2201" s="4"/>
      <c r="L2201" s="33"/>
      <c r="M2201" s="6"/>
      <c r="N2201" s="6"/>
    </row>
    <row r="2202" spans="1:14">
      <c r="A2202" s="1"/>
      <c r="B2202" s="11"/>
      <c r="C2202" s="4"/>
      <c r="D2202" s="11"/>
      <c r="E2202" s="11"/>
      <c r="F2202" s="4"/>
      <c r="G2202" s="22"/>
      <c r="H2202" s="4"/>
      <c r="I2202" s="4"/>
      <c r="J2202" s="33"/>
      <c r="K2202" s="4"/>
      <c r="L2202" s="33"/>
      <c r="M2202" s="6"/>
      <c r="N2202" s="6"/>
    </row>
    <row r="2203" spans="1:14">
      <c r="A2203" s="1"/>
      <c r="B2203" s="11"/>
      <c r="C2203" s="4"/>
      <c r="D2203" s="11"/>
      <c r="E2203" s="11"/>
      <c r="F2203" s="4"/>
      <c r="G2203" s="22"/>
      <c r="H2203" s="4"/>
      <c r="I2203" s="4"/>
      <c r="J2203" s="33"/>
      <c r="K2203" s="4"/>
      <c r="L2203" s="33"/>
      <c r="M2203" s="6"/>
      <c r="N2203" s="6"/>
    </row>
    <row r="2204" spans="1:14">
      <c r="A2204" s="1"/>
      <c r="B2204" s="11"/>
      <c r="C2204" s="4"/>
      <c r="D2204" s="11"/>
      <c r="E2204" s="11"/>
      <c r="F2204" s="4"/>
      <c r="G2204" s="22"/>
      <c r="H2204" s="4"/>
      <c r="I2204" s="4"/>
      <c r="J2204" s="33"/>
      <c r="K2204" s="4"/>
      <c r="L2204" s="33"/>
      <c r="M2204" s="6"/>
      <c r="N2204" s="6"/>
    </row>
    <row r="2205" spans="1:14">
      <c r="A2205" s="1"/>
      <c r="B2205" s="11"/>
      <c r="C2205" s="4"/>
      <c r="D2205" s="11"/>
      <c r="E2205" s="11"/>
      <c r="F2205" s="4"/>
      <c r="G2205" s="22"/>
      <c r="H2205" s="4"/>
      <c r="I2205" s="4"/>
      <c r="J2205" s="33"/>
      <c r="K2205" s="4"/>
      <c r="L2205" s="33"/>
      <c r="M2205" s="6"/>
      <c r="N2205" s="6"/>
    </row>
    <row r="2206" spans="1:14">
      <c r="A2206" s="1"/>
      <c r="B2206" s="11"/>
      <c r="C2206" s="4"/>
      <c r="D2206" s="11"/>
      <c r="E2206" s="11"/>
      <c r="F2206" s="4"/>
      <c r="G2206" s="22"/>
      <c r="H2206" s="4"/>
      <c r="I2206" s="4"/>
      <c r="J2206" s="33"/>
      <c r="K2206" s="4"/>
      <c r="L2206" s="33"/>
      <c r="M2206" s="6"/>
      <c r="N2206" s="6"/>
    </row>
    <row r="2207" spans="1:14">
      <c r="A2207" s="1"/>
      <c r="B2207" s="11"/>
      <c r="C2207" s="4"/>
      <c r="D2207" s="11"/>
      <c r="E2207" s="11"/>
      <c r="F2207" s="4"/>
      <c r="G2207" s="22"/>
      <c r="H2207" s="4"/>
      <c r="I2207" s="4"/>
      <c r="J2207" s="33"/>
      <c r="K2207" s="4"/>
      <c r="L2207" s="33"/>
      <c r="M2207" s="6"/>
      <c r="N2207" s="6"/>
    </row>
    <row r="2208" spans="1:14">
      <c r="A2208" s="1"/>
      <c r="B2208" s="11"/>
      <c r="C2208" s="4"/>
      <c r="D2208" s="11"/>
      <c r="E2208" s="11"/>
      <c r="F2208" s="4"/>
      <c r="G2208" s="22"/>
      <c r="H2208" s="4"/>
      <c r="I2208" s="4"/>
      <c r="J2208" s="33"/>
      <c r="K2208" s="4"/>
      <c r="L2208" s="33"/>
      <c r="M2208" s="6"/>
      <c r="N2208" s="6"/>
    </row>
    <row r="2209" spans="1:14">
      <c r="A2209" s="1"/>
      <c r="B2209" s="11"/>
      <c r="C2209" s="4"/>
      <c r="D2209" s="11"/>
      <c r="E2209" s="11"/>
      <c r="F2209" s="4"/>
      <c r="G2209" s="22"/>
      <c r="H2209" s="4"/>
      <c r="I2209" s="4"/>
      <c r="J2209" s="33"/>
      <c r="K2209" s="4"/>
      <c r="L2209" s="33"/>
      <c r="M2209" s="6"/>
      <c r="N2209" s="6"/>
    </row>
    <row r="2210" spans="1:14">
      <c r="A2210" s="1"/>
      <c r="B2210" s="11"/>
      <c r="C2210" s="4"/>
      <c r="D2210" s="11"/>
      <c r="E2210" s="11"/>
      <c r="F2210" s="4"/>
      <c r="G2210" s="22"/>
      <c r="H2210" s="4"/>
      <c r="I2210" s="4"/>
      <c r="J2210" s="33"/>
      <c r="K2210" s="4"/>
      <c r="L2210" s="33"/>
      <c r="M2210" s="6"/>
      <c r="N2210" s="6"/>
    </row>
    <row r="2211" spans="1:14">
      <c r="A2211" s="1"/>
      <c r="B2211" s="11"/>
      <c r="C2211" s="4"/>
      <c r="D2211" s="11"/>
      <c r="E2211" s="11"/>
      <c r="F2211" s="4"/>
      <c r="G2211" s="22"/>
      <c r="H2211" s="4"/>
      <c r="I2211" s="4"/>
      <c r="J2211" s="33"/>
      <c r="K2211" s="4"/>
      <c r="L2211" s="33"/>
      <c r="M2211" s="6"/>
      <c r="N2211" s="6"/>
    </row>
    <row r="2212" spans="1:14">
      <c r="A2212" s="1"/>
      <c r="B2212" s="11"/>
      <c r="C2212" s="4"/>
      <c r="D2212" s="11"/>
      <c r="E2212" s="11"/>
      <c r="F2212" s="4"/>
      <c r="G2212" s="22"/>
      <c r="H2212" s="4"/>
      <c r="I2212" s="4"/>
      <c r="J2212" s="33"/>
      <c r="K2212" s="4"/>
      <c r="L2212" s="33"/>
      <c r="M2212" s="6"/>
      <c r="N2212" s="6"/>
    </row>
    <row r="2213" spans="1:14">
      <c r="A2213" s="1"/>
      <c r="B2213" s="11"/>
      <c r="C2213" s="4"/>
      <c r="D2213" s="11"/>
      <c r="E2213" s="11"/>
      <c r="F2213" s="4"/>
      <c r="G2213" s="22"/>
      <c r="H2213" s="4"/>
      <c r="I2213" s="4"/>
      <c r="J2213" s="33"/>
      <c r="K2213" s="4"/>
      <c r="L2213" s="33"/>
      <c r="M2213" s="6"/>
      <c r="N2213" s="6"/>
    </row>
    <row r="2214" spans="1:14">
      <c r="A2214" s="1"/>
      <c r="B2214" s="11"/>
      <c r="C2214" s="4"/>
      <c r="D2214" s="11"/>
      <c r="E2214" s="11"/>
      <c r="F2214" s="4"/>
      <c r="G2214" s="22"/>
      <c r="H2214" s="4"/>
      <c r="I2214" s="4"/>
      <c r="J2214" s="33"/>
      <c r="K2214" s="4"/>
      <c r="L2214" s="33"/>
      <c r="M2214" s="6"/>
      <c r="N2214" s="6"/>
    </row>
    <row r="2215" spans="1:14">
      <c r="A2215" s="1"/>
      <c r="B2215" s="11"/>
      <c r="C2215" s="4"/>
      <c r="D2215" s="11"/>
      <c r="E2215" s="11"/>
      <c r="F2215" s="4"/>
      <c r="G2215" s="22"/>
      <c r="H2215" s="4"/>
      <c r="I2215" s="4"/>
      <c r="J2215" s="33"/>
      <c r="K2215" s="4"/>
      <c r="L2215" s="33"/>
      <c r="M2215" s="6"/>
      <c r="N2215" s="6"/>
    </row>
    <row r="2216" spans="1:14">
      <c r="A2216" s="1"/>
      <c r="B2216" s="11"/>
      <c r="C2216" s="4"/>
      <c r="D2216" s="11"/>
      <c r="E2216" s="11"/>
      <c r="F2216" s="4"/>
      <c r="G2216" s="22"/>
      <c r="H2216" s="4"/>
      <c r="I2216" s="4"/>
      <c r="J2216" s="33"/>
      <c r="K2216" s="4"/>
      <c r="L2216" s="33"/>
      <c r="M2216" s="6"/>
      <c r="N2216" s="6"/>
    </row>
    <row r="2217" spans="1:14">
      <c r="A2217" s="1"/>
      <c r="B2217" s="11"/>
      <c r="C2217" s="4"/>
      <c r="D2217" s="11"/>
      <c r="E2217" s="11"/>
      <c r="F2217" s="4"/>
      <c r="G2217" s="22"/>
      <c r="H2217" s="4"/>
      <c r="I2217" s="4"/>
      <c r="J2217" s="33"/>
      <c r="K2217" s="4"/>
      <c r="L2217" s="33"/>
      <c r="M2217" s="6"/>
      <c r="N2217" s="6"/>
    </row>
    <row r="2218" spans="1:14">
      <c r="A2218" s="1"/>
      <c r="B2218" s="11"/>
      <c r="C2218" s="4"/>
      <c r="D2218" s="11"/>
      <c r="E2218" s="11"/>
      <c r="F2218" s="4"/>
      <c r="G2218" s="22"/>
      <c r="H2218" s="4"/>
      <c r="I2218" s="4"/>
      <c r="J2218" s="33"/>
      <c r="K2218" s="4"/>
      <c r="L2218" s="33"/>
      <c r="M2218" s="6"/>
      <c r="N2218" s="6"/>
    </row>
    <row r="2219" spans="1:14">
      <c r="A2219" s="1"/>
      <c r="B2219" s="11"/>
      <c r="C2219" s="4"/>
      <c r="D2219" s="11"/>
      <c r="E2219" s="11"/>
      <c r="F2219" s="4"/>
      <c r="G2219" s="22"/>
      <c r="H2219" s="4"/>
      <c r="I2219" s="4"/>
      <c r="J2219" s="33"/>
      <c r="K2219" s="4"/>
      <c r="L2219" s="33"/>
      <c r="M2219" s="6"/>
      <c r="N2219" s="6"/>
    </row>
    <row r="2220" spans="1:14">
      <c r="A2220" s="1"/>
      <c r="B2220" s="11"/>
      <c r="C2220" s="4"/>
      <c r="D2220" s="11"/>
      <c r="E2220" s="11"/>
      <c r="F2220" s="4"/>
      <c r="G2220" s="22"/>
      <c r="H2220" s="4"/>
      <c r="I2220" s="4"/>
      <c r="J2220" s="33"/>
      <c r="K2220" s="4"/>
      <c r="L2220" s="33"/>
      <c r="M2220" s="6"/>
      <c r="N2220" s="6"/>
    </row>
    <row r="2221" spans="1:14">
      <c r="A2221" s="1"/>
      <c r="B2221" s="11"/>
      <c r="C2221" s="4"/>
      <c r="D2221" s="11"/>
      <c r="E2221" s="11"/>
      <c r="F2221" s="4"/>
      <c r="G2221" s="22"/>
      <c r="H2221" s="4"/>
      <c r="I2221" s="4"/>
      <c r="J2221" s="33"/>
      <c r="K2221" s="4"/>
      <c r="L2221" s="33"/>
      <c r="M2221" s="6"/>
      <c r="N2221" s="6"/>
    </row>
    <row r="2222" spans="1:14">
      <c r="H2222" s="4"/>
      <c r="I2222" s="4"/>
      <c r="J2222" s="33"/>
      <c r="K2222" s="4"/>
      <c r="L2222" s="33"/>
    </row>
    <row r="2223" spans="1:14">
      <c r="H2223" s="4"/>
      <c r="I2223" s="4"/>
      <c r="J2223" s="33"/>
      <c r="K2223" s="4"/>
      <c r="L2223" s="33"/>
    </row>
    <row r="2224" spans="1:14">
      <c r="H2224" s="4"/>
      <c r="I2224" s="4"/>
      <c r="J2224" s="33"/>
      <c r="K2224" s="4"/>
      <c r="L2224" s="33"/>
    </row>
    <row r="2225" spans="8:12">
      <c r="H2225" s="4"/>
      <c r="I2225" s="4"/>
      <c r="J2225" s="33"/>
      <c r="K2225" s="4"/>
      <c r="L2225" s="33"/>
    </row>
    <row r="2226" spans="8:12">
      <c r="H2226" s="4"/>
      <c r="I2226" s="4"/>
      <c r="J2226" s="33"/>
      <c r="K2226" s="4"/>
      <c r="L2226" s="33"/>
    </row>
    <row r="2227" spans="8:12">
      <c r="H2227" s="4"/>
      <c r="I2227" s="4"/>
      <c r="J2227" s="33"/>
      <c r="K2227" s="4"/>
      <c r="L2227" s="33"/>
    </row>
    <row r="2228" spans="8:12">
      <c r="H2228" s="4"/>
      <c r="I2228" s="4"/>
      <c r="J2228" s="33"/>
      <c r="K2228" s="4"/>
      <c r="L2228" s="33"/>
    </row>
    <row r="2229" spans="8:12">
      <c r="H2229" s="4"/>
      <c r="I2229" s="4"/>
      <c r="J2229" s="33"/>
      <c r="K2229" s="4"/>
      <c r="L2229" s="33"/>
    </row>
    <row r="2230" spans="8:12">
      <c r="H2230" s="4"/>
      <c r="I2230" s="4"/>
      <c r="J2230" s="33"/>
      <c r="K2230" s="4"/>
      <c r="L2230" s="33"/>
    </row>
    <row r="2231" spans="8:12">
      <c r="H2231" s="4"/>
      <c r="I2231" s="4"/>
      <c r="J2231" s="33"/>
      <c r="K2231" s="4"/>
      <c r="L2231" s="33"/>
    </row>
    <row r="2232" spans="8:12">
      <c r="H2232" s="4"/>
      <c r="I2232" s="4"/>
      <c r="J2232" s="33"/>
      <c r="K2232" s="4"/>
      <c r="L2232" s="33"/>
    </row>
    <row r="2233" spans="8:12">
      <c r="H2233" s="4"/>
      <c r="I2233" s="4"/>
      <c r="J2233" s="33"/>
      <c r="K2233" s="4"/>
      <c r="L2233" s="33"/>
    </row>
    <row r="2234" spans="8:12">
      <c r="H2234" s="4"/>
      <c r="I2234" s="4"/>
      <c r="J2234" s="33"/>
      <c r="K2234" s="4"/>
      <c r="L2234" s="33"/>
    </row>
    <row r="2235" spans="8:12">
      <c r="H2235" s="4"/>
      <c r="I2235" s="4"/>
      <c r="J2235" s="33"/>
      <c r="K2235" s="4"/>
      <c r="L2235" s="33"/>
    </row>
    <row r="2236" spans="8:12">
      <c r="H2236" s="4"/>
      <c r="I2236" s="4"/>
      <c r="J2236" s="33"/>
      <c r="K2236" s="4"/>
      <c r="L2236" s="33"/>
    </row>
    <row r="2237" spans="8:12">
      <c r="H2237" s="4"/>
      <c r="I2237" s="4"/>
      <c r="J2237" s="33"/>
      <c r="K2237" s="4"/>
      <c r="L2237" s="33"/>
    </row>
    <row r="2238" spans="8:12">
      <c r="H2238" s="4"/>
      <c r="I2238" s="4"/>
      <c r="J2238" s="33"/>
      <c r="K2238" s="4"/>
      <c r="L2238" s="33"/>
    </row>
    <row r="2239" spans="8:12">
      <c r="H2239" s="4"/>
      <c r="I2239" s="4"/>
      <c r="J2239" s="33"/>
      <c r="K2239" s="4"/>
      <c r="L2239" s="33"/>
    </row>
    <row r="2240" spans="8:12">
      <c r="H2240" s="4"/>
      <c r="I2240" s="4"/>
      <c r="J2240" s="33"/>
      <c r="K2240" s="4"/>
      <c r="L2240" s="33"/>
    </row>
    <row r="2241" spans="8:12">
      <c r="H2241" s="4"/>
      <c r="I2241" s="4"/>
      <c r="J2241" s="33"/>
      <c r="K2241" s="4"/>
      <c r="L2241" s="33"/>
    </row>
    <row r="2242" spans="8:12">
      <c r="H2242" s="4"/>
      <c r="I2242" s="4"/>
      <c r="J2242" s="33"/>
      <c r="K2242" s="4"/>
      <c r="L2242" s="33"/>
    </row>
    <row r="2243" spans="8:12">
      <c r="H2243" s="4"/>
      <c r="I2243" s="4"/>
      <c r="J2243" s="33"/>
      <c r="K2243" s="4"/>
      <c r="L2243" s="33"/>
    </row>
    <row r="2244" spans="8:12">
      <c r="H2244" s="4"/>
      <c r="I2244" s="4"/>
      <c r="J2244" s="33"/>
      <c r="K2244" s="4"/>
      <c r="L2244" s="33"/>
    </row>
    <row r="2245" spans="8:12">
      <c r="H2245" s="4"/>
      <c r="I2245" s="4"/>
      <c r="J2245" s="33"/>
      <c r="K2245" s="4"/>
      <c r="L2245" s="33"/>
    </row>
    <row r="2246" spans="8:12">
      <c r="H2246" s="4"/>
      <c r="I2246" s="4"/>
      <c r="J2246" s="33"/>
      <c r="K2246" s="4"/>
      <c r="L2246" s="33"/>
    </row>
    <row r="2247" spans="8:12">
      <c r="H2247" s="4"/>
      <c r="I2247" s="4"/>
      <c r="J2247" s="33"/>
      <c r="K2247" s="4"/>
      <c r="L2247" s="33"/>
    </row>
    <row r="2248" spans="8:12">
      <c r="H2248" s="4"/>
      <c r="I2248" s="4"/>
      <c r="J2248" s="33"/>
      <c r="K2248" s="4"/>
      <c r="L2248" s="33"/>
    </row>
    <row r="2249" spans="8:12">
      <c r="H2249" s="4"/>
      <c r="I2249" s="4"/>
      <c r="J2249" s="33"/>
      <c r="K2249" s="4"/>
      <c r="L2249" s="33"/>
    </row>
    <row r="2250" spans="8:12">
      <c r="H2250" s="4"/>
      <c r="I2250" s="4"/>
      <c r="J2250" s="33"/>
      <c r="K2250" s="4"/>
      <c r="L2250" s="33"/>
    </row>
    <row r="2251" spans="8:12">
      <c r="H2251" s="4"/>
      <c r="I2251" s="4"/>
      <c r="J2251" s="33"/>
      <c r="K2251" s="4"/>
      <c r="L2251" s="33"/>
    </row>
    <row r="2252" spans="8:12">
      <c r="H2252" s="4"/>
      <c r="I2252" s="4"/>
      <c r="J2252" s="33"/>
      <c r="K2252" s="4"/>
      <c r="L2252" s="33"/>
    </row>
    <row r="2253" spans="8:12">
      <c r="H2253" s="4"/>
      <c r="I2253" s="4"/>
      <c r="J2253" s="33"/>
      <c r="K2253" s="4"/>
      <c r="L2253" s="33"/>
    </row>
    <row r="2254" spans="8:12">
      <c r="H2254" s="4"/>
      <c r="I2254" s="4"/>
      <c r="J2254" s="33"/>
      <c r="K2254" s="4"/>
      <c r="L2254" s="33"/>
    </row>
    <row r="2255" spans="8:12">
      <c r="H2255" s="4"/>
      <c r="I2255" s="4"/>
      <c r="J2255" s="33"/>
      <c r="K2255" s="4"/>
      <c r="L2255" s="33"/>
    </row>
    <row r="2256" spans="8:12">
      <c r="H2256" s="4"/>
      <c r="I2256" s="4"/>
      <c r="J2256" s="33"/>
      <c r="K2256" s="4"/>
      <c r="L2256" s="33"/>
    </row>
    <row r="2257" spans="8:12">
      <c r="H2257" s="4"/>
      <c r="I2257" s="4"/>
      <c r="J2257" s="33"/>
      <c r="K2257" s="4"/>
      <c r="L2257" s="33"/>
    </row>
    <row r="2258" spans="8:12">
      <c r="H2258" s="4"/>
      <c r="I2258" s="4"/>
      <c r="J2258" s="33"/>
      <c r="K2258" s="4"/>
      <c r="L2258" s="33"/>
    </row>
    <row r="2259" spans="8:12">
      <c r="H2259" s="4"/>
      <c r="I2259" s="4"/>
      <c r="J2259" s="33"/>
      <c r="K2259" s="4"/>
      <c r="L2259" s="33"/>
    </row>
    <row r="2260" spans="8:12">
      <c r="H2260" s="4"/>
      <c r="I2260" s="4"/>
      <c r="J2260" s="33"/>
      <c r="K2260" s="4"/>
      <c r="L2260" s="33"/>
    </row>
    <row r="2261" spans="8:12">
      <c r="H2261" s="4"/>
      <c r="I2261" s="4"/>
      <c r="J2261" s="33"/>
      <c r="K2261" s="4"/>
      <c r="L2261" s="33"/>
    </row>
    <row r="2262" spans="8:12">
      <c r="H2262" s="4"/>
      <c r="I2262" s="4"/>
      <c r="J2262" s="33"/>
      <c r="K2262" s="4"/>
      <c r="L2262" s="33"/>
    </row>
    <row r="2263" spans="8:12">
      <c r="H2263" s="4"/>
      <c r="I2263" s="4"/>
      <c r="J2263" s="33"/>
      <c r="K2263" s="4"/>
      <c r="L2263" s="33"/>
    </row>
    <row r="2264" spans="8:12">
      <c r="H2264" s="4"/>
      <c r="I2264" s="4"/>
      <c r="J2264" s="33"/>
      <c r="K2264" s="4"/>
      <c r="L2264" s="33"/>
    </row>
    <row r="2265" spans="8:12">
      <c r="H2265" s="4"/>
      <c r="I2265" s="4"/>
      <c r="J2265" s="33"/>
      <c r="K2265" s="4"/>
      <c r="L2265" s="33"/>
    </row>
    <row r="2266" spans="8:12">
      <c r="H2266" s="4"/>
      <c r="I2266" s="4"/>
      <c r="J2266" s="33"/>
      <c r="K2266" s="4"/>
      <c r="L2266" s="33"/>
    </row>
    <row r="2267" spans="8:12">
      <c r="H2267" s="4"/>
      <c r="I2267" s="4"/>
      <c r="J2267" s="33"/>
      <c r="K2267" s="4"/>
      <c r="L2267" s="33"/>
    </row>
    <row r="2268" spans="8:12">
      <c r="H2268" s="4"/>
      <c r="I2268" s="4"/>
      <c r="J2268" s="33"/>
      <c r="K2268" s="4"/>
      <c r="L2268" s="33"/>
    </row>
    <row r="2269" spans="8:12">
      <c r="H2269" s="4"/>
      <c r="I2269" s="4"/>
      <c r="J2269" s="33"/>
      <c r="K2269" s="4"/>
      <c r="L2269" s="33"/>
    </row>
    <row r="2270" spans="8:12">
      <c r="H2270" s="4"/>
      <c r="I2270" s="4"/>
      <c r="J2270" s="33"/>
      <c r="K2270" s="4"/>
      <c r="L2270" s="33"/>
    </row>
    <row r="2271" spans="8:12">
      <c r="H2271" s="4"/>
      <c r="I2271" s="4"/>
      <c r="J2271" s="33"/>
      <c r="K2271" s="4"/>
      <c r="L2271" s="33"/>
    </row>
    <row r="2272" spans="8:12">
      <c r="H2272" s="4"/>
      <c r="I2272" s="4"/>
      <c r="J2272" s="33"/>
      <c r="K2272" s="4"/>
      <c r="L2272" s="33"/>
    </row>
    <row r="2273" spans="8:12">
      <c r="H2273" s="4"/>
      <c r="I2273" s="4"/>
      <c r="J2273" s="33"/>
      <c r="K2273" s="4"/>
      <c r="L2273" s="33"/>
    </row>
    <row r="2274" spans="8:12">
      <c r="H2274" s="4"/>
      <c r="I2274" s="4"/>
      <c r="J2274" s="33"/>
      <c r="K2274" s="4"/>
      <c r="L2274" s="33"/>
    </row>
    <row r="2275" spans="8:12">
      <c r="H2275" s="4"/>
      <c r="I2275" s="4"/>
      <c r="J2275" s="33"/>
      <c r="K2275" s="4"/>
      <c r="L2275" s="33"/>
    </row>
    <row r="2276" spans="8:12">
      <c r="H2276" s="4"/>
      <c r="I2276" s="4"/>
      <c r="J2276" s="33"/>
      <c r="K2276" s="4"/>
      <c r="L2276" s="33"/>
    </row>
    <row r="2277" spans="8:12">
      <c r="H2277" s="4"/>
      <c r="I2277" s="4"/>
      <c r="J2277" s="33"/>
      <c r="K2277" s="4"/>
      <c r="L2277" s="33"/>
    </row>
    <row r="2278" spans="8:12">
      <c r="H2278" s="4"/>
      <c r="I2278" s="4"/>
      <c r="J2278" s="33"/>
      <c r="K2278" s="4"/>
      <c r="L2278" s="33"/>
    </row>
    <row r="2279" spans="8:12">
      <c r="H2279" s="4"/>
      <c r="I2279" s="4"/>
      <c r="J2279" s="33"/>
      <c r="K2279" s="4"/>
      <c r="L2279" s="33"/>
    </row>
    <row r="2280" spans="8:12">
      <c r="H2280" s="4"/>
      <c r="I2280" s="4"/>
      <c r="J2280" s="33"/>
      <c r="K2280" s="4"/>
      <c r="L2280" s="33"/>
    </row>
    <row r="2281" spans="8:12">
      <c r="H2281" s="4"/>
      <c r="I2281" s="4"/>
      <c r="J2281" s="33"/>
      <c r="K2281" s="4"/>
      <c r="L2281" s="33"/>
    </row>
    <row r="2282" spans="8:12">
      <c r="H2282" s="4"/>
      <c r="I2282" s="4"/>
      <c r="J2282" s="33"/>
      <c r="K2282" s="4"/>
      <c r="L2282" s="33"/>
    </row>
    <row r="2283" spans="8:12">
      <c r="H2283" s="4"/>
      <c r="I2283" s="4"/>
      <c r="J2283" s="33"/>
      <c r="K2283" s="4"/>
      <c r="L2283" s="33"/>
    </row>
    <row r="2284" spans="8:12">
      <c r="H2284" s="4"/>
      <c r="I2284" s="4"/>
      <c r="J2284" s="33"/>
      <c r="K2284" s="4"/>
      <c r="L2284" s="33"/>
    </row>
    <row r="2285" spans="8:12">
      <c r="H2285" s="4"/>
      <c r="I2285" s="4"/>
      <c r="J2285" s="33"/>
      <c r="K2285" s="4"/>
      <c r="L2285" s="33"/>
    </row>
    <row r="2286" spans="8:12">
      <c r="H2286" s="4"/>
      <c r="I2286" s="4"/>
      <c r="J2286" s="33"/>
      <c r="K2286" s="4"/>
      <c r="L2286" s="33"/>
    </row>
    <row r="2287" spans="8:12">
      <c r="H2287" s="4"/>
      <c r="I2287" s="4"/>
      <c r="J2287" s="33"/>
      <c r="K2287" s="4"/>
      <c r="L2287" s="33"/>
    </row>
    <row r="2288" spans="8:12">
      <c r="H2288" s="4"/>
      <c r="I2288" s="4"/>
      <c r="J2288" s="33"/>
      <c r="K2288" s="4"/>
      <c r="L2288" s="33"/>
    </row>
    <row r="2289" spans="8:12">
      <c r="H2289" s="4"/>
      <c r="I2289" s="4"/>
      <c r="J2289" s="33"/>
      <c r="K2289" s="4"/>
      <c r="L2289" s="33"/>
    </row>
    <row r="2290" spans="8:12">
      <c r="H2290" s="4"/>
      <c r="I2290" s="4"/>
      <c r="J2290" s="33"/>
      <c r="K2290" s="4"/>
      <c r="L2290" s="33"/>
    </row>
    <row r="2291" spans="8:12">
      <c r="H2291" s="4"/>
      <c r="I2291" s="4"/>
      <c r="J2291" s="33"/>
      <c r="K2291" s="4"/>
      <c r="L2291" s="33"/>
    </row>
    <row r="2292" spans="8:12">
      <c r="H2292" s="4"/>
      <c r="I2292" s="4"/>
      <c r="J2292" s="33"/>
      <c r="K2292" s="4"/>
      <c r="L2292" s="33"/>
    </row>
    <row r="2293" spans="8:12">
      <c r="H2293" s="4"/>
      <c r="I2293" s="4"/>
      <c r="J2293" s="33"/>
      <c r="K2293" s="4"/>
      <c r="L2293" s="33"/>
    </row>
    <row r="2294" spans="8:12">
      <c r="H2294" s="4"/>
      <c r="I2294" s="4"/>
      <c r="J2294" s="33"/>
      <c r="K2294" s="4"/>
      <c r="L2294" s="33"/>
    </row>
    <row r="2295" spans="8:12">
      <c r="H2295" s="4"/>
      <c r="I2295" s="4"/>
      <c r="J2295" s="33"/>
      <c r="K2295" s="4"/>
      <c r="L2295" s="33"/>
    </row>
    <row r="2296" spans="8:12">
      <c r="H2296" s="4"/>
      <c r="I2296" s="4"/>
      <c r="J2296" s="33"/>
      <c r="K2296" s="4"/>
      <c r="L2296" s="33"/>
    </row>
    <row r="2297" spans="8:12">
      <c r="H2297" s="4"/>
      <c r="I2297" s="4"/>
      <c r="J2297" s="33"/>
      <c r="K2297" s="4"/>
      <c r="L2297" s="33"/>
    </row>
    <row r="2298" spans="8:12">
      <c r="H2298" s="4"/>
      <c r="I2298" s="4"/>
      <c r="J2298" s="33"/>
      <c r="K2298" s="4"/>
      <c r="L2298" s="33"/>
    </row>
    <row r="2299" spans="8:12">
      <c r="H2299" s="4"/>
      <c r="I2299" s="4"/>
      <c r="J2299" s="33"/>
      <c r="K2299" s="4"/>
      <c r="L2299" s="33"/>
    </row>
    <row r="2300" spans="8:12">
      <c r="H2300" s="4"/>
      <c r="I2300" s="4"/>
      <c r="J2300" s="33"/>
      <c r="K2300" s="4"/>
      <c r="L2300" s="33"/>
    </row>
    <row r="2301" spans="8:12">
      <c r="H2301" s="4"/>
      <c r="I2301" s="4"/>
      <c r="J2301" s="33"/>
      <c r="K2301" s="4"/>
      <c r="L2301" s="33"/>
    </row>
    <row r="2302" spans="8:12">
      <c r="H2302" s="4"/>
      <c r="I2302" s="4"/>
      <c r="J2302" s="33"/>
      <c r="K2302" s="4"/>
      <c r="L2302" s="33"/>
    </row>
    <row r="2303" spans="8:12">
      <c r="H2303" s="4"/>
      <c r="I2303" s="4"/>
      <c r="J2303" s="33"/>
      <c r="K2303" s="4"/>
      <c r="L2303" s="33"/>
    </row>
    <row r="2304" spans="8:12">
      <c r="H2304" s="4"/>
      <c r="I2304" s="4"/>
      <c r="J2304" s="33"/>
      <c r="K2304" s="4"/>
      <c r="L2304" s="33"/>
    </row>
    <row r="2305" spans="8:12">
      <c r="H2305" s="4"/>
      <c r="I2305" s="4"/>
      <c r="J2305" s="33"/>
      <c r="K2305" s="4"/>
      <c r="L2305" s="33"/>
    </row>
    <row r="2306" spans="8:12">
      <c r="H2306" s="4"/>
      <c r="I2306" s="4"/>
      <c r="J2306" s="33"/>
      <c r="K2306" s="4"/>
      <c r="L2306" s="33"/>
    </row>
    <row r="2307" spans="8:12">
      <c r="H2307" s="4"/>
      <c r="I2307" s="4"/>
      <c r="J2307" s="33"/>
      <c r="K2307" s="4"/>
      <c r="L2307" s="33"/>
    </row>
    <row r="2308" spans="8:12">
      <c r="H2308" s="4"/>
      <c r="I2308" s="4"/>
      <c r="J2308" s="33"/>
      <c r="K2308" s="4"/>
      <c r="L2308" s="33"/>
    </row>
    <row r="2309" spans="8:12">
      <c r="H2309" s="4"/>
      <c r="I2309" s="4"/>
      <c r="J2309" s="33"/>
      <c r="K2309" s="4"/>
      <c r="L2309" s="33"/>
    </row>
    <row r="2310" spans="8:12">
      <c r="H2310" s="4"/>
      <c r="I2310" s="4"/>
      <c r="J2310" s="33"/>
      <c r="K2310" s="4"/>
      <c r="L2310" s="33"/>
    </row>
    <row r="2311" spans="8:12">
      <c r="H2311" s="4"/>
      <c r="I2311" s="4"/>
      <c r="J2311" s="33"/>
      <c r="K2311" s="4"/>
      <c r="L2311" s="33"/>
    </row>
    <row r="2312" spans="8:12">
      <c r="H2312" s="4"/>
      <c r="I2312" s="4"/>
      <c r="J2312" s="33"/>
      <c r="K2312" s="4"/>
      <c r="L2312" s="33"/>
    </row>
    <row r="2313" spans="8:12">
      <c r="H2313" s="4"/>
      <c r="I2313" s="4"/>
      <c r="J2313" s="33"/>
      <c r="K2313" s="4"/>
      <c r="L2313" s="33"/>
    </row>
    <row r="2314" spans="8:12">
      <c r="H2314" s="4"/>
      <c r="I2314" s="4"/>
      <c r="J2314" s="33"/>
      <c r="K2314" s="4"/>
      <c r="L2314" s="33"/>
    </row>
    <row r="2315" spans="8:12">
      <c r="H2315" s="4"/>
      <c r="I2315" s="4"/>
      <c r="J2315" s="33"/>
      <c r="K2315" s="4"/>
      <c r="L2315" s="33"/>
    </row>
    <row r="2316" spans="8:12">
      <c r="H2316" s="4"/>
      <c r="I2316" s="4"/>
      <c r="J2316" s="33"/>
      <c r="K2316" s="4"/>
      <c r="L2316" s="33"/>
    </row>
    <row r="2317" spans="8:12">
      <c r="H2317" s="4"/>
      <c r="I2317" s="4"/>
      <c r="J2317" s="33"/>
      <c r="K2317" s="4"/>
      <c r="L2317" s="33"/>
    </row>
    <row r="2318" spans="8:12">
      <c r="H2318" s="4"/>
      <c r="I2318" s="4"/>
      <c r="J2318" s="33"/>
      <c r="K2318" s="4"/>
      <c r="L2318" s="33"/>
    </row>
    <row r="2319" spans="8:12">
      <c r="H2319" s="4"/>
      <c r="I2319" s="4"/>
      <c r="J2319" s="33"/>
      <c r="K2319" s="4"/>
      <c r="L2319" s="33"/>
    </row>
    <row r="2320" spans="8:12">
      <c r="H2320" s="4"/>
      <c r="I2320" s="4"/>
      <c r="J2320" s="33"/>
      <c r="K2320" s="4"/>
      <c r="L2320" s="33"/>
    </row>
    <row r="2321" spans="8:12">
      <c r="H2321" s="4"/>
      <c r="I2321" s="4"/>
      <c r="J2321" s="33"/>
      <c r="K2321" s="4"/>
      <c r="L2321" s="33"/>
    </row>
    <row r="2322" spans="8:12">
      <c r="H2322" s="4"/>
      <c r="I2322" s="4"/>
      <c r="J2322" s="33"/>
      <c r="K2322" s="4"/>
      <c r="L2322" s="33"/>
    </row>
    <row r="2323" spans="8:12">
      <c r="H2323" s="4"/>
      <c r="I2323" s="4"/>
      <c r="J2323" s="33"/>
      <c r="K2323" s="4"/>
      <c r="L2323" s="33"/>
    </row>
    <row r="2324" spans="8:12">
      <c r="H2324" s="4"/>
      <c r="I2324" s="4"/>
      <c r="J2324" s="33"/>
      <c r="K2324" s="4"/>
      <c r="L2324" s="33"/>
    </row>
    <row r="2325" spans="8:12">
      <c r="H2325" s="4"/>
      <c r="I2325" s="4"/>
      <c r="J2325" s="33"/>
      <c r="K2325" s="4"/>
      <c r="L2325" s="33"/>
    </row>
    <row r="2326" spans="8:12">
      <c r="H2326" s="4"/>
      <c r="I2326" s="4"/>
      <c r="J2326" s="33"/>
      <c r="K2326" s="4"/>
      <c r="L2326" s="33"/>
    </row>
    <row r="2327" spans="8:12">
      <c r="H2327" s="4"/>
      <c r="I2327" s="4"/>
      <c r="J2327" s="33"/>
      <c r="K2327" s="4"/>
      <c r="L2327" s="33"/>
    </row>
    <row r="2328" spans="8:12">
      <c r="H2328" s="4"/>
      <c r="I2328" s="4"/>
      <c r="J2328" s="33"/>
      <c r="K2328" s="4"/>
      <c r="L2328" s="33"/>
    </row>
    <row r="2329" spans="8:12">
      <c r="H2329" s="4"/>
      <c r="I2329" s="4"/>
      <c r="J2329" s="33"/>
      <c r="K2329" s="4"/>
      <c r="L2329" s="33"/>
    </row>
    <row r="2330" spans="8:12">
      <c r="H2330" s="4"/>
      <c r="I2330" s="4"/>
      <c r="J2330" s="33"/>
      <c r="K2330" s="4"/>
      <c r="L2330" s="33"/>
    </row>
    <row r="2331" spans="8:12">
      <c r="H2331" s="4"/>
      <c r="I2331" s="4"/>
      <c r="J2331" s="33"/>
      <c r="K2331" s="4"/>
      <c r="L2331" s="33"/>
    </row>
    <row r="2332" spans="8:12">
      <c r="H2332" s="4"/>
      <c r="I2332" s="4"/>
      <c r="J2332" s="33"/>
      <c r="K2332" s="4"/>
      <c r="L2332" s="33"/>
    </row>
    <row r="2333" spans="8:12">
      <c r="H2333" s="4"/>
      <c r="I2333" s="4"/>
      <c r="J2333" s="33"/>
      <c r="K2333" s="4"/>
      <c r="L2333" s="33"/>
    </row>
    <row r="2334" spans="8:12">
      <c r="H2334" s="4"/>
      <c r="I2334" s="4"/>
      <c r="J2334" s="33"/>
      <c r="K2334" s="4"/>
      <c r="L2334" s="33"/>
    </row>
    <row r="2335" spans="8:12">
      <c r="H2335" s="4"/>
      <c r="I2335" s="4"/>
      <c r="J2335" s="33"/>
      <c r="K2335" s="4"/>
      <c r="L2335" s="33"/>
    </row>
    <row r="2336" spans="8:12">
      <c r="H2336" s="4"/>
      <c r="I2336" s="4"/>
      <c r="J2336" s="33"/>
      <c r="K2336" s="4"/>
      <c r="L2336" s="33"/>
    </row>
    <row r="2337" spans="8:12">
      <c r="H2337" s="4"/>
      <c r="I2337" s="4"/>
      <c r="J2337" s="33"/>
      <c r="K2337" s="4"/>
      <c r="L2337" s="33"/>
    </row>
    <row r="2338" spans="8:12">
      <c r="H2338" s="4"/>
      <c r="I2338" s="4"/>
      <c r="J2338" s="33"/>
      <c r="K2338" s="4"/>
      <c r="L2338" s="33"/>
    </row>
    <row r="2339" spans="8:12">
      <c r="H2339" s="4"/>
      <c r="I2339" s="4"/>
      <c r="J2339" s="33"/>
      <c r="K2339" s="4"/>
      <c r="L2339" s="33"/>
    </row>
    <row r="2340" spans="8:12">
      <c r="H2340" s="4"/>
      <c r="I2340" s="4"/>
      <c r="J2340" s="33"/>
      <c r="K2340" s="4"/>
      <c r="L2340" s="33"/>
    </row>
    <row r="2341" spans="8:12">
      <c r="H2341" s="4"/>
      <c r="I2341" s="4"/>
      <c r="J2341" s="33"/>
      <c r="K2341" s="4"/>
      <c r="L2341" s="33"/>
    </row>
    <row r="2342" spans="8:12">
      <c r="H2342" s="4"/>
      <c r="I2342" s="4"/>
      <c r="J2342" s="33"/>
      <c r="K2342" s="4"/>
      <c r="L2342" s="33"/>
    </row>
    <row r="2343" spans="8:12">
      <c r="H2343" s="4"/>
      <c r="I2343" s="4"/>
      <c r="J2343" s="33"/>
      <c r="K2343" s="4"/>
      <c r="L2343" s="33"/>
    </row>
    <row r="2344" spans="8:12">
      <c r="H2344" s="4"/>
      <c r="I2344" s="4"/>
      <c r="J2344" s="33"/>
      <c r="K2344" s="4"/>
      <c r="L2344" s="33"/>
    </row>
    <row r="2345" spans="8:12">
      <c r="H2345" s="4"/>
      <c r="I2345" s="4"/>
      <c r="J2345" s="33"/>
      <c r="K2345" s="4"/>
      <c r="L2345" s="33"/>
    </row>
    <row r="2346" spans="8:12">
      <c r="H2346" s="4"/>
      <c r="I2346" s="4"/>
      <c r="J2346" s="33"/>
      <c r="K2346" s="4"/>
      <c r="L2346" s="33"/>
    </row>
    <row r="2347" spans="8:12">
      <c r="H2347" s="4"/>
      <c r="I2347" s="4"/>
      <c r="J2347" s="33"/>
      <c r="K2347" s="4"/>
      <c r="L2347" s="33"/>
    </row>
    <row r="2348" spans="8:12">
      <c r="H2348" s="4"/>
      <c r="I2348" s="4"/>
      <c r="J2348" s="33"/>
      <c r="K2348" s="4"/>
      <c r="L2348" s="33"/>
    </row>
    <row r="2349" spans="8:12">
      <c r="H2349" s="4"/>
      <c r="I2349" s="4"/>
      <c r="J2349" s="33"/>
      <c r="K2349" s="4"/>
      <c r="L2349" s="33"/>
    </row>
    <row r="2350" spans="8:12">
      <c r="H2350" s="4"/>
      <c r="I2350" s="4"/>
      <c r="J2350" s="33"/>
      <c r="K2350" s="4"/>
      <c r="L2350" s="33"/>
    </row>
    <row r="2351" spans="8:12">
      <c r="H2351" s="4"/>
      <c r="I2351" s="4"/>
      <c r="J2351" s="33"/>
      <c r="K2351" s="4"/>
      <c r="L2351" s="33"/>
    </row>
    <row r="2352" spans="8:12">
      <c r="H2352" s="4"/>
      <c r="I2352" s="4"/>
      <c r="J2352" s="33"/>
      <c r="K2352" s="4"/>
      <c r="L2352" s="33"/>
    </row>
    <row r="2353" spans="8:12">
      <c r="H2353" s="4"/>
      <c r="I2353" s="4"/>
      <c r="J2353" s="33"/>
      <c r="K2353" s="4"/>
      <c r="L2353" s="33"/>
    </row>
    <row r="2354" spans="8:12">
      <c r="H2354" s="4"/>
      <c r="I2354" s="4"/>
      <c r="J2354" s="33"/>
      <c r="K2354" s="4"/>
      <c r="L2354" s="33"/>
    </row>
    <row r="2355" spans="8:12">
      <c r="H2355" s="4"/>
      <c r="I2355" s="4"/>
      <c r="J2355" s="33"/>
      <c r="K2355" s="4"/>
      <c r="L2355" s="33"/>
    </row>
    <row r="2356" spans="8:12">
      <c r="H2356" s="4"/>
      <c r="I2356" s="4"/>
      <c r="J2356" s="33"/>
      <c r="K2356" s="4"/>
      <c r="L2356" s="33"/>
    </row>
    <row r="2357" spans="8:12">
      <c r="H2357" s="4"/>
      <c r="I2357" s="4"/>
      <c r="J2357" s="33"/>
      <c r="K2357" s="4"/>
      <c r="L2357" s="33"/>
    </row>
    <row r="2358" spans="8:12">
      <c r="H2358" s="4"/>
      <c r="I2358" s="4"/>
      <c r="J2358" s="33"/>
      <c r="K2358" s="4"/>
      <c r="L2358" s="33"/>
    </row>
    <row r="2359" spans="8:12">
      <c r="H2359" s="4"/>
      <c r="I2359" s="4"/>
      <c r="J2359" s="33"/>
      <c r="K2359" s="4"/>
      <c r="L2359" s="33"/>
    </row>
    <row r="2360" spans="8:12">
      <c r="H2360" s="4"/>
      <c r="I2360" s="4"/>
      <c r="J2360" s="33"/>
      <c r="K2360" s="4"/>
      <c r="L2360" s="33"/>
    </row>
    <row r="2361" spans="8:12">
      <c r="H2361" s="4"/>
      <c r="I2361" s="4"/>
      <c r="J2361" s="33"/>
      <c r="K2361" s="4"/>
      <c r="L2361" s="33"/>
    </row>
    <row r="2362" spans="8:12">
      <c r="H2362" s="4"/>
      <c r="I2362" s="4"/>
      <c r="J2362" s="33"/>
      <c r="K2362" s="4"/>
      <c r="L2362" s="33"/>
    </row>
    <row r="2363" spans="8:12">
      <c r="H2363" s="4"/>
      <c r="I2363" s="4"/>
      <c r="J2363" s="33"/>
      <c r="K2363" s="4"/>
      <c r="L2363" s="33"/>
    </row>
    <row r="2364" spans="8:12">
      <c r="H2364" s="4"/>
      <c r="I2364" s="4"/>
      <c r="J2364" s="33"/>
      <c r="K2364" s="4"/>
      <c r="L2364" s="33"/>
    </row>
    <row r="2365" spans="8:12">
      <c r="H2365" s="4"/>
      <c r="I2365" s="4"/>
      <c r="J2365" s="33"/>
      <c r="K2365" s="4"/>
      <c r="L2365" s="33"/>
    </row>
    <row r="2366" spans="8:12">
      <c r="H2366" s="4"/>
      <c r="I2366" s="4"/>
      <c r="J2366" s="33"/>
      <c r="K2366" s="4"/>
      <c r="L2366" s="33"/>
    </row>
    <row r="2367" spans="8:12">
      <c r="H2367" s="4"/>
      <c r="I2367" s="4"/>
      <c r="J2367" s="33"/>
      <c r="K2367" s="4"/>
      <c r="L2367" s="33"/>
    </row>
    <row r="2368" spans="8:12">
      <c r="H2368" s="4"/>
      <c r="I2368" s="4"/>
      <c r="J2368" s="33"/>
      <c r="K2368" s="4"/>
      <c r="L2368" s="33"/>
    </row>
    <row r="2369" spans="8:12">
      <c r="H2369" s="4"/>
      <c r="I2369" s="4"/>
      <c r="J2369" s="33"/>
      <c r="K2369" s="4"/>
      <c r="L2369" s="33"/>
    </row>
    <row r="2370" spans="8:12">
      <c r="H2370" s="4"/>
      <c r="I2370" s="4"/>
      <c r="J2370" s="33"/>
      <c r="K2370" s="4"/>
      <c r="L2370" s="33"/>
    </row>
    <row r="2371" spans="8:12">
      <c r="H2371" s="4"/>
      <c r="I2371" s="4"/>
      <c r="J2371" s="33"/>
      <c r="K2371" s="4"/>
      <c r="L2371" s="33"/>
    </row>
    <row r="2372" spans="8:12">
      <c r="H2372" s="4"/>
      <c r="I2372" s="4"/>
      <c r="J2372" s="33"/>
      <c r="K2372" s="4"/>
      <c r="L2372" s="33"/>
    </row>
    <row r="2373" spans="8:12">
      <c r="H2373" s="4"/>
      <c r="I2373" s="4"/>
      <c r="J2373" s="33"/>
      <c r="K2373" s="4"/>
      <c r="L2373" s="33"/>
    </row>
    <row r="2374" spans="8:12">
      <c r="H2374" s="4"/>
      <c r="I2374" s="4"/>
      <c r="J2374" s="33"/>
      <c r="K2374" s="4"/>
      <c r="L2374" s="33"/>
    </row>
    <row r="2375" spans="8:12">
      <c r="H2375" s="4"/>
      <c r="I2375" s="4"/>
      <c r="J2375" s="33"/>
      <c r="K2375" s="4"/>
      <c r="L2375" s="33"/>
    </row>
    <row r="2376" spans="8:12">
      <c r="H2376" s="4"/>
      <c r="I2376" s="4"/>
      <c r="J2376" s="33"/>
      <c r="K2376" s="4"/>
      <c r="L2376" s="33"/>
    </row>
    <row r="2377" spans="8:12">
      <c r="H2377" s="4"/>
      <c r="I2377" s="4"/>
      <c r="J2377" s="33"/>
      <c r="K2377" s="4"/>
      <c r="L2377" s="33"/>
    </row>
    <row r="2378" spans="8:12">
      <c r="H2378" s="4"/>
      <c r="I2378" s="4"/>
      <c r="J2378" s="33"/>
      <c r="K2378" s="4"/>
      <c r="L2378" s="33"/>
    </row>
    <row r="2379" spans="8:12">
      <c r="H2379" s="4"/>
      <c r="I2379" s="4"/>
      <c r="J2379" s="33"/>
      <c r="K2379" s="4"/>
      <c r="L2379" s="33"/>
    </row>
    <row r="2380" spans="8:12">
      <c r="H2380" s="4"/>
      <c r="I2380" s="4"/>
      <c r="J2380" s="33"/>
      <c r="K2380" s="4"/>
      <c r="L2380" s="33"/>
    </row>
    <row r="2381" spans="8:12">
      <c r="H2381" s="4"/>
      <c r="I2381" s="4"/>
      <c r="J2381" s="33"/>
      <c r="K2381" s="4"/>
      <c r="L2381" s="33"/>
    </row>
    <row r="2382" spans="8:12">
      <c r="H2382" s="4"/>
      <c r="I2382" s="4"/>
      <c r="J2382" s="33"/>
      <c r="K2382" s="4"/>
      <c r="L2382" s="33"/>
    </row>
    <row r="2383" spans="8:12">
      <c r="H2383" s="4"/>
      <c r="I2383" s="4"/>
      <c r="J2383" s="33"/>
      <c r="K2383" s="4"/>
      <c r="L2383" s="33"/>
    </row>
    <row r="2384" spans="8:12">
      <c r="H2384" s="4"/>
      <c r="I2384" s="4"/>
      <c r="J2384" s="33"/>
      <c r="K2384" s="4"/>
      <c r="L2384" s="33"/>
    </row>
    <row r="2385" spans="8:12">
      <c r="H2385" s="4"/>
      <c r="I2385" s="4"/>
      <c r="J2385" s="33"/>
      <c r="K2385" s="4"/>
      <c r="L2385" s="33"/>
    </row>
    <row r="2386" spans="8:12">
      <c r="H2386" s="4"/>
      <c r="I2386" s="4"/>
      <c r="J2386" s="33"/>
      <c r="K2386" s="4"/>
      <c r="L2386" s="33"/>
    </row>
    <row r="2387" spans="8:12">
      <c r="H2387" s="4"/>
      <c r="I2387" s="4"/>
      <c r="J2387" s="33"/>
      <c r="K2387" s="4"/>
      <c r="L2387" s="33"/>
    </row>
    <row r="2388" spans="8:12">
      <c r="H2388" s="4"/>
      <c r="I2388" s="4"/>
      <c r="J2388" s="33"/>
      <c r="K2388" s="4"/>
      <c r="L2388" s="33"/>
    </row>
    <row r="2389" spans="8:12">
      <c r="H2389" s="4"/>
      <c r="I2389" s="4"/>
      <c r="J2389" s="33"/>
      <c r="K2389" s="4"/>
      <c r="L2389" s="33"/>
    </row>
    <row r="2390" spans="8:12">
      <c r="H2390" s="4"/>
      <c r="I2390" s="4"/>
      <c r="J2390" s="33"/>
      <c r="K2390" s="4"/>
      <c r="L2390" s="33"/>
    </row>
    <row r="2391" spans="8:12">
      <c r="H2391" s="4"/>
      <c r="I2391" s="4"/>
      <c r="J2391" s="33"/>
      <c r="K2391" s="4"/>
      <c r="L2391" s="33"/>
    </row>
    <row r="2392" spans="8:12">
      <c r="H2392" s="4"/>
      <c r="I2392" s="4"/>
      <c r="J2392" s="33"/>
      <c r="K2392" s="4"/>
      <c r="L2392" s="33"/>
    </row>
    <row r="2393" spans="8:12">
      <c r="H2393" s="4"/>
      <c r="I2393" s="4"/>
      <c r="J2393" s="33"/>
      <c r="K2393" s="4"/>
      <c r="L2393" s="33"/>
    </row>
    <row r="2394" spans="8:12">
      <c r="H2394" s="4"/>
      <c r="I2394" s="4"/>
      <c r="J2394" s="33"/>
      <c r="K2394" s="4"/>
      <c r="L2394" s="33"/>
    </row>
    <row r="2395" spans="8:12">
      <c r="H2395" s="4"/>
      <c r="I2395" s="4"/>
      <c r="J2395" s="33"/>
      <c r="K2395" s="4"/>
      <c r="L2395" s="33"/>
    </row>
    <row r="2396" spans="8:12">
      <c r="H2396" s="4"/>
      <c r="I2396" s="4"/>
      <c r="J2396" s="33"/>
      <c r="K2396" s="4"/>
      <c r="L2396" s="33"/>
    </row>
    <row r="2397" spans="8:12">
      <c r="H2397" s="4"/>
      <c r="I2397" s="4"/>
      <c r="J2397" s="33"/>
      <c r="K2397" s="4"/>
      <c r="L2397" s="33"/>
    </row>
    <row r="2398" spans="8:12">
      <c r="H2398" s="4"/>
      <c r="I2398" s="4"/>
      <c r="J2398" s="33"/>
      <c r="K2398" s="4"/>
      <c r="L2398" s="33"/>
    </row>
    <row r="2399" spans="8:12">
      <c r="H2399" s="4"/>
      <c r="I2399" s="4"/>
      <c r="J2399" s="33"/>
      <c r="K2399" s="4"/>
      <c r="L2399" s="33"/>
    </row>
    <row r="2400" spans="8:12">
      <c r="H2400" s="4"/>
      <c r="I2400" s="4"/>
      <c r="J2400" s="33"/>
      <c r="K2400" s="4"/>
      <c r="L2400" s="33"/>
    </row>
    <row r="2401" spans="8:12">
      <c r="H2401" s="4"/>
      <c r="I2401" s="4"/>
      <c r="J2401" s="33"/>
      <c r="K2401" s="4"/>
      <c r="L2401" s="33"/>
    </row>
    <row r="2402" spans="8:12">
      <c r="H2402" s="4"/>
      <c r="I2402" s="4"/>
      <c r="J2402" s="33"/>
      <c r="K2402" s="4"/>
      <c r="L2402" s="33"/>
    </row>
    <row r="2403" spans="8:12">
      <c r="H2403" s="4"/>
      <c r="I2403" s="4"/>
      <c r="J2403" s="33"/>
      <c r="K2403" s="4"/>
      <c r="L2403" s="33"/>
    </row>
    <row r="2404" spans="8:12">
      <c r="H2404" s="4"/>
      <c r="I2404" s="4"/>
      <c r="J2404" s="33"/>
      <c r="K2404" s="4"/>
      <c r="L2404" s="33"/>
    </row>
    <row r="2405" spans="8:12">
      <c r="H2405" s="4"/>
      <c r="I2405" s="4"/>
      <c r="J2405" s="33"/>
      <c r="K2405" s="4"/>
      <c r="L2405" s="33"/>
    </row>
    <row r="2406" spans="8:12">
      <c r="H2406" s="4"/>
      <c r="I2406" s="4"/>
      <c r="J2406" s="33"/>
      <c r="K2406" s="4"/>
      <c r="L2406" s="33"/>
    </row>
    <row r="2407" spans="8:12">
      <c r="H2407" s="4"/>
      <c r="I2407" s="4"/>
      <c r="J2407" s="33"/>
      <c r="K2407" s="4"/>
      <c r="L2407" s="33"/>
    </row>
    <row r="2408" spans="8:12">
      <c r="H2408" s="4"/>
      <c r="I2408" s="4"/>
      <c r="J2408" s="33"/>
      <c r="K2408" s="4"/>
      <c r="L2408" s="33"/>
    </row>
    <row r="2409" spans="8:12">
      <c r="H2409" s="4"/>
      <c r="I2409" s="4"/>
      <c r="J2409" s="33"/>
      <c r="K2409" s="4"/>
      <c r="L2409" s="33"/>
    </row>
    <row r="2410" spans="8:12">
      <c r="H2410" s="4"/>
      <c r="I2410" s="4"/>
      <c r="J2410" s="33"/>
      <c r="K2410" s="4"/>
      <c r="L2410" s="33"/>
    </row>
    <row r="2411" spans="8:12">
      <c r="H2411" s="4"/>
      <c r="I2411" s="4"/>
      <c r="J2411" s="33"/>
      <c r="K2411" s="4"/>
      <c r="L2411" s="33"/>
    </row>
    <row r="2412" spans="8:12">
      <c r="H2412" s="4"/>
      <c r="I2412" s="4"/>
      <c r="J2412" s="33"/>
      <c r="K2412" s="4"/>
      <c r="L2412" s="33"/>
    </row>
    <row r="2413" spans="8:12">
      <c r="H2413" s="4"/>
      <c r="I2413" s="4"/>
      <c r="J2413" s="33"/>
      <c r="K2413" s="4"/>
      <c r="L2413" s="33"/>
    </row>
    <row r="2414" spans="8:12">
      <c r="H2414" s="4"/>
      <c r="I2414" s="4"/>
      <c r="J2414" s="33"/>
      <c r="K2414" s="4"/>
      <c r="L2414" s="33"/>
    </row>
    <row r="2415" spans="8:12">
      <c r="H2415" s="4"/>
      <c r="I2415" s="4"/>
      <c r="J2415" s="33"/>
      <c r="K2415" s="4"/>
      <c r="L2415" s="33"/>
    </row>
    <row r="2416" spans="8:12">
      <c r="H2416" s="4"/>
      <c r="I2416" s="4"/>
      <c r="J2416" s="33"/>
      <c r="K2416" s="4"/>
      <c r="L2416" s="33"/>
    </row>
    <row r="2417" spans="8:12">
      <c r="H2417" s="4"/>
      <c r="I2417" s="4"/>
      <c r="J2417" s="33"/>
      <c r="K2417" s="4"/>
      <c r="L2417" s="33"/>
    </row>
    <row r="2418" spans="8:12">
      <c r="H2418" s="4"/>
      <c r="I2418" s="4"/>
      <c r="J2418" s="33"/>
      <c r="K2418" s="4"/>
      <c r="L2418" s="33"/>
    </row>
    <row r="2419" spans="8:12">
      <c r="H2419" s="4"/>
      <c r="I2419" s="4"/>
      <c r="J2419" s="33"/>
      <c r="K2419" s="4"/>
      <c r="L2419" s="33"/>
    </row>
    <row r="2420" spans="8:12">
      <c r="H2420" s="4"/>
      <c r="I2420" s="4"/>
      <c r="J2420" s="33"/>
      <c r="K2420" s="4"/>
      <c r="L2420" s="33"/>
    </row>
    <row r="2421" spans="8:12">
      <c r="H2421" s="4"/>
      <c r="I2421" s="4"/>
      <c r="J2421" s="33"/>
      <c r="K2421" s="4"/>
      <c r="L2421" s="33"/>
    </row>
    <row r="2422" spans="8:12">
      <c r="H2422" s="4"/>
      <c r="I2422" s="4"/>
      <c r="J2422" s="33"/>
      <c r="K2422" s="4"/>
      <c r="L2422" s="33"/>
    </row>
    <row r="2423" spans="8:12">
      <c r="H2423" s="4"/>
      <c r="I2423" s="4"/>
      <c r="J2423" s="33"/>
      <c r="K2423" s="4"/>
      <c r="L2423" s="33"/>
    </row>
    <row r="2424" spans="8:12">
      <c r="H2424" s="4"/>
      <c r="I2424" s="4"/>
      <c r="J2424" s="33"/>
      <c r="K2424" s="4"/>
      <c r="L2424" s="33"/>
    </row>
    <row r="2425" spans="8:12">
      <c r="H2425" s="4"/>
      <c r="I2425" s="4"/>
      <c r="J2425" s="33"/>
      <c r="K2425" s="4"/>
      <c r="L2425" s="33"/>
    </row>
    <row r="2426" spans="8:12">
      <c r="H2426" s="4"/>
      <c r="I2426" s="4"/>
      <c r="J2426" s="33"/>
      <c r="K2426" s="4"/>
      <c r="L2426" s="33"/>
    </row>
    <row r="2427" spans="8:12">
      <c r="H2427" s="4"/>
      <c r="I2427" s="4"/>
      <c r="J2427" s="33"/>
      <c r="K2427" s="4"/>
      <c r="L2427" s="33"/>
    </row>
    <row r="2428" spans="8:12">
      <c r="H2428" s="4"/>
      <c r="I2428" s="4"/>
      <c r="J2428" s="33"/>
      <c r="K2428" s="4"/>
      <c r="L2428" s="33"/>
    </row>
    <row r="2429" spans="8:12">
      <c r="H2429" s="4"/>
      <c r="I2429" s="4"/>
      <c r="J2429" s="33"/>
      <c r="K2429" s="4"/>
      <c r="L2429" s="33"/>
    </row>
    <row r="2430" spans="8:12">
      <c r="H2430" s="4"/>
      <c r="I2430" s="4"/>
      <c r="J2430" s="33"/>
      <c r="K2430" s="4"/>
      <c r="L2430" s="33"/>
    </row>
    <row r="2431" spans="8:12">
      <c r="H2431" s="4"/>
      <c r="I2431" s="4"/>
      <c r="J2431" s="33"/>
      <c r="K2431" s="4"/>
      <c r="L2431" s="33"/>
    </row>
    <row r="2432" spans="8:12">
      <c r="H2432" s="4"/>
      <c r="I2432" s="4"/>
      <c r="J2432" s="33"/>
      <c r="K2432" s="4"/>
      <c r="L2432" s="33"/>
    </row>
    <row r="2433" spans="8:12">
      <c r="H2433" s="4"/>
      <c r="I2433" s="4"/>
      <c r="J2433" s="33"/>
      <c r="K2433" s="4"/>
      <c r="L2433" s="33"/>
    </row>
    <row r="2434" spans="8:12">
      <c r="H2434" s="4"/>
      <c r="I2434" s="4"/>
      <c r="J2434" s="33"/>
      <c r="K2434" s="4"/>
      <c r="L2434" s="33"/>
    </row>
    <row r="2435" spans="8:12">
      <c r="H2435" s="4"/>
      <c r="I2435" s="4"/>
      <c r="J2435" s="33"/>
      <c r="K2435" s="4"/>
      <c r="L2435" s="33"/>
    </row>
    <row r="2436" spans="8:12">
      <c r="H2436" s="4"/>
      <c r="I2436" s="4"/>
      <c r="J2436" s="33"/>
      <c r="K2436" s="4"/>
      <c r="L2436" s="33"/>
    </row>
    <row r="2437" spans="8:12">
      <c r="H2437" s="4"/>
      <c r="I2437" s="4"/>
      <c r="J2437" s="33"/>
      <c r="K2437" s="4"/>
      <c r="L2437" s="33"/>
    </row>
    <row r="2438" spans="8:12">
      <c r="H2438" s="4"/>
      <c r="I2438" s="4"/>
      <c r="J2438" s="33"/>
      <c r="K2438" s="4"/>
      <c r="L2438" s="33"/>
    </row>
    <row r="2439" spans="8:12">
      <c r="H2439" s="4"/>
      <c r="I2439" s="4"/>
      <c r="J2439" s="33"/>
      <c r="K2439" s="4"/>
      <c r="L2439" s="33"/>
    </row>
    <row r="2440" spans="8:12">
      <c r="H2440" s="4"/>
      <c r="I2440" s="4"/>
      <c r="J2440" s="33"/>
      <c r="K2440" s="4"/>
      <c r="L2440" s="33"/>
    </row>
    <row r="2441" spans="8:12">
      <c r="H2441" s="4"/>
      <c r="I2441" s="4"/>
      <c r="J2441" s="33"/>
      <c r="K2441" s="4"/>
      <c r="L2441" s="33"/>
    </row>
    <row r="2442" spans="8:12">
      <c r="H2442" s="4"/>
      <c r="I2442" s="4"/>
      <c r="J2442" s="33"/>
      <c r="K2442" s="4"/>
      <c r="L2442" s="33"/>
    </row>
    <row r="2443" spans="8:12">
      <c r="H2443" s="4"/>
      <c r="I2443" s="4"/>
      <c r="J2443" s="33"/>
      <c r="K2443" s="4"/>
      <c r="L2443" s="33"/>
    </row>
    <row r="2444" spans="8:12">
      <c r="H2444" s="4"/>
      <c r="I2444" s="4"/>
      <c r="J2444" s="33"/>
      <c r="K2444" s="4"/>
      <c r="L2444" s="33"/>
    </row>
    <row r="2445" spans="8:12">
      <c r="H2445" s="4"/>
      <c r="I2445" s="4"/>
      <c r="J2445" s="33"/>
      <c r="K2445" s="4"/>
      <c r="L2445" s="33"/>
    </row>
    <row r="2446" spans="8:12">
      <c r="H2446" s="4"/>
      <c r="I2446" s="4"/>
      <c r="J2446" s="33"/>
      <c r="K2446" s="4"/>
      <c r="L2446" s="33"/>
    </row>
    <row r="2447" spans="8:12">
      <c r="H2447" s="4"/>
      <c r="I2447" s="4"/>
      <c r="J2447" s="33"/>
      <c r="K2447" s="4"/>
      <c r="L2447" s="33"/>
    </row>
    <row r="2448" spans="8:12">
      <c r="H2448" s="4"/>
      <c r="I2448" s="4"/>
      <c r="J2448" s="33"/>
      <c r="K2448" s="4"/>
      <c r="L2448" s="33"/>
    </row>
    <row r="2449" spans="8:12">
      <c r="H2449" s="4"/>
      <c r="I2449" s="4"/>
      <c r="J2449" s="33"/>
      <c r="K2449" s="4"/>
      <c r="L2449" s="33"/>
    </row>
    <row r="2450" spans="8:12">
      <c r="H2450" s="4"/>
      <c r="I2450" s="4"/>
      <c r="J2450" s="33"/>
      <c r="K2450" s="4"/>
      <c r="L2450" s="33"/>
    </row>
    <row r="2451" spans="8:12">
      <c r="H2451" s="4"/>
      <c r="I2451" s="4"/>
      <c r="J2451" s="33"/>
      <c r="K2451" s="4"/>
      <c r="L2451" s="33"/>
    </row>
    <row r="2452" spans="8:12">
      <c r="H2452" s="4"/>
      <c r="I2452" s="4"/>
      <c r="J2452" s="33"/>
      <c r="K2452" s="4"/>
      <c r="L2452" s="33"/>
    </row>
    <row r="2453" spans="8:12">
      <c r="H2453" s="4"/>
      <c r="I2453" s="4"/>
      <c r="J2453" s="33"/>
      <c r="K2453" s="4"/>
      <c r="L2453" s="33"/>
    </row>
    <row r="2454" spans="8:12">
      <c r="H2454" s="4"/>
      <c r="I2454" s="4"/>
      <c r="J2454" s="33"/>
      <c r="K2454" s="4"/>
      <c r="L2454" s="33"/>
    </row>
    <row r="2455" spans="8:12">
      <c r="H2455" s="4"/>
      <c r="I2455" s="4"/>
      <c r="J2455" s="33"/>
      <c r="K2455" s="4"/>
      <c r="L2455" s="33"/>
    </row>
    <row r="2456" spans="8:12">
      <c r="H2456" s="4"/>
      <c r="I2456" s="4"/>
      <c r="J2456" s="33"/>
      <c r="K2456" s="4"/>
      <c r="L2456" s="33"/>
    </row>
    <row r="2457" spans="8:12">
      <c r="H2457" s="4"/>
      <c r="I2457" s="4"/>
      <c r="J2457" s="33"/>
      <c r="K2457" s="4"/>
      <c r="L2457" s="33"/>
    </row>
    <row r="2458" spans="8:12">
      <c r="H2458" s="4"/>
      <c r="I2458" s="4"/>
      <c r="J2458" s="33"/>
      <c r="K2458" s="4"/>
      <c r="L2458" s="33"/>
    </row>
    <row r="2459" spans="8:12">
      <c r="H2459" s="4"/>
      <c r="I2459" s="4"/>
      <c r="J2459" s="33"/>
      <c r="K2459" s="4"/>
      <c r="L2459" s="33"/>
    </row>
    <row r="2460" spans="8:12">
      <c r="H2460" s="4"/>
      <c r="I2460" s="4"/>
      <c r="J2460" s="33"/>
      <c r="K2460" s="4"/>
      <c r="L2460" s="33"/>
    </row>
    <row r="2461" spans="8:12">
      <c r="H2461" s="4"/>
      <c r="I2461" s="4"/>
      <c r="J2461" s="33"/>
      <c r="K2461" s="4"/>
      <c r="L2461" s="33"/>
    </row>
    <row r="2462" spans="8:12">
      <c r="H2462" s="4"/>
      <c r="I2462" s="4"/>
      <c r="J2462" s="33"/>
      <c r="K2462" s="4"/>
      <c r="L2462" s="33"/>
    </row>
    <row r="2463" spans="8:12">
      <c r="H2463" s="4"/>
      <c r="I2463" s="4"/>
      <c r="J2463" s="33"/>
      <c r="K2463" s="4"/>
      <c r="L2463" s="33"/>
    </row>
    <row r="2464" spans="8:12">
      <c r="H2464" s="4"/>
      <c r="I2464" s="4"/>
      <c r="J2464" s="33"/>
      <c r="K2464" s="4"/>
      <c r="L2464" s="33"/>
    </row>
    <row r="2465" spans="8:12">
      <c r="H2465" s="4"/>
      <c r="I2465" s="4"/>
      <c r="J2465" s="33"/>
      <c r="K2465" s="4"/>
      <c r="L2465"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RShiller</dc:creator>
  <cp:keywords/>
  <dc:description/>
  <cp:lastModifiedBy>X</cp:lastModifiedBy>
  <cp:revision/>
  <dcterms:created xsi:type="dcterms:W3CDTF">2000-07-15T18:21:09Z</dcterms:created>
  <dcterms:modified xsi:type="dcterms:W3CDTF">2023-10-03T15:04:03Z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