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ising-star\RISING.STAR.WebApp\_SCRIPT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7" i="1"/>
</calcChain>
</file>

<file path=xl/sharedStrings.xml><?xml version="1.0" encoding="utf-8"?>
<sst xmlns="http://schemas.openxmlformats.org/spreadsheetml/2006/main" count="106" uniqueCount="106">
  <si>
    <t>InterventionID</t>
  </si>
  <si>
    <t>Intervention</t>
  </si>
  <si>
    <t>Rank</t>
  </si>
  <si>
    <t>InterventionTag</t>
  </si>
  <si>
    <t>LocationID</t>
  </si>
  <si>
    <t>DoctorID</t>
  </si>
  <si>
    <t>IconID</t>
  </si>
  <si>
    <t>AutoNumber</t>
  </si>
  <si>
    <t>Preservative Free Artificial Tears q2h</t>
  </si>
  <si>
    <t>Preservative Free Artificial Tears q4h</t>
  </si>
  <si>
    <t>Preservative Free Artificial Tears QID</t>
  </si>
  <si>
    <t>Preservative Free Artificial Tears BID</t>
  </si>
  <si>
    <t>Preservative Free Artificial Tears TID</t>
  </si>
  <si>
    <t>Preservative Free Artificial Tears- Unspecified</t>
  </si>
  <si>
    <t>Preserved Artificial Tears - Unspecified</t>
  </si>
  <si>
    <t>Preserved Artificial Tears q2h</t>
  </si>
  <si>
    <t>Preserved Artificial Tears q4h</t>
  </si>
  <si>
    <t>Preserved Artificial Tears BID</t>
  </si>
  <si>
    <t>Preserved Artificial Tears TID</t>
  </si>
  <si>
    <t>Preserved Artificial Tears QID</t>
  </si>
  <si>
    <t>KAMRA Inlay - Unspecified</t>
  </si>
  <si>
    <t>KAMRA Inlay Repositioning</t>
  </si>
  <si>
    <t>KAMRA Inlay Removal</t>
  </si>
  <si>
    <t>Cataract Extraction with PC IOL - Unspecified</t>
  </si>
  <si>
    <t>KAMRA Inlay Insertion</t>
  </si>
  <si>
    <t>Cataract Extraction with AC IOL - Unspecified</t>
  </si>
  <si>
    <t>Phacoemulsification with PC IOL</t>
  </si>
  <si>
    <t>Phacoemulsification with Premium IOL</t>
  </si>
  <si>
    <t>Femtosecond Cataract Extraction with Premium IOL</t>
  </si>
  <si>
    <t>Femtosecond Cataract Extraction with PC IOL</t>
  </si>
  <si>
    <t>Glaucoma Procedure - Unspecified</t>
  </si>
  <si>
    <t>Glaucoma Procedure - ALT</t>
  </si>
  <si>
    <t>Glaucoma Procedure - Trabeculectomy</t>
  </si>
  <si>
    <t>Glaucoma Procedure - MIGS</t>
  </si>
  <si>
    <t>Glaucoma Procedure - Shunt</t>
  </si>
  <si>
    <t>Retinal Surgery - Unspecified</t>
  </si>
  <si>
    <t>Retinal Surgery - Scleral Buckle</t>
  </si>
  <si>
    <t>Retinal Surgery - Laser Retinopexy</t>
  </si>
  <si>
    <t>Retinal Surgery - Macular</t>
  </si>
  <si>
    <t>Retinal Surgery - Epiretinal Membrane Stripping</t>
  </si>
  <si>
    <t>Eyelid Surgery - Unspecified</t>
  </si>
  <si>
    <t>Eyelid Procedure - LipiFlow</t>
  </si>
  <si>
    <t>Eyelid Procedure - Blepharoplasty</t>
  </si>
  <si>
    <t>Eyelid Procedure - Brow Lift</t>
  </si>
  <si>
    <t>Eyelid Treatment - Warm Compress</t>
  </si>
  <si>
    <t>Eyelid Procedure - Chalazion Removal</t>
  </si>
  <si>
    <t>Punctal Plugs - Unspecified</t>
  </si>
  <si>
    <t>Punctal Plugs - Silcone - Lower Lid</t>
  </si>
  <si>
    <t>Punctal Plugs - Silicone - Upper Lid</t>
  </si>
  <si>
    <t>Punctal Plugs - Silicone - Upper and Lower Lid</t>
  </si>
  <si>
    <t>Punctal Plugs - Collagen - Unspecified</t>
  </si>
  <si>
    <t>Punctal Plugs - Collagen - Lower Lid 30 days</t>
  </si>
  <si>
    <t>Punctal Plugs - Collagen - Lower Lid 60 days</t>
  </si>
  <si>
    <t>Punctal Plugs - Collagen - Lower Lid 90 days</t>
  </si>
  <si>
    <t>Punctal Plugs - Collagen - Upper Lid 30 days</t>
  </si>
  <si>
    <t>Punctal Plugs - Collagen - Upper Lid 60 days</t>
  </si>
  <si>
    <t>Punctal Plugs - Collagen - Upper Lid 90 days</t>
  </si>
  <si>
    <t>Punctal Plugs - Collagen - Upper and Lower Lid 30 days</t>
  </si>
  <si>
    <t>Punctal Plugs - Collagen - Upper and Lower Lid 60 days</t>
  </si>
  <si>
    <t>Punctal Plugs - Collagen -Upper and Lower Lid 90 days</t>
  </si>
  <si>
    <t>CategoryGuid</t>
  </si>
  <si>
    <t>CategoryDescription</t>
  </si>
  <si>
    <t>AEBE5D54-4C75-456D-85BA-15103B3F5778</t>
  </si>
  <si>
    <t>Eyelid Surgery</t>
  </si>
  <si>
    <t>F23AD08B-2F02-4B47-A7AA-62137C2DA5AB</t>
  </si>
  <si>
    <t>Preservative Free Artificial Tears</t>
  </si>
  <si>
    <t>55464CBC-0CA9-4AA1-92DA-C55D570A30D9</t>
  </si>
  <si>
    <t>Category</t>
  </si>
  <si>
    <t>B7CA17D0-C292-4015-A8AE-E55CD796E93F</t>
  </si>
  <si>
    <t>Retinal Surgery</t>
  </si>
  <si>
    <t>6EE63278-AB8B-46BD-B92C-F9E478756E6D</t>
  </si>
  <si>
    <t>Cataract</t>
  </si>
  <si>
    <t>DC6DC7FA-A28E-4A28-BC4E-FA51569C9F41</t>
  </si>
  <si>
    <t xml:space="preserve">Punctal Plugs </t>
  </si>
  <si>
    <t>124D45F2-F59E-44D4-A14B-FFB92B78E04D</t>
  </si>
  <si>
    <t>Glaucoma Procedure</t>
  </si>
  <si>
    <t>InterventionIconGuid</t>
  </si>
  <si>
    <t>IconDescription</t>
  </si>
  <si>
    <t>IconFileName</t>
  </si>
  <si>
    <t>7BA43F94-1C85-4094-A0B0-3A38DB0B9A31</t>
  </si>
  <si>
    <t>Icon for the omega 3</t>
  </si>
  <si>
    <t>omega3.png</t>
  </si>
  <si>
    <t>8C960F9E-0B8D-41CF-A479-50D54AA8CC53</t>
  </si>
  <si>
    <t>Icon for the eyedrop</t>
  </si>
  <si>
    <t>eyedrop.png</t>
  </si>
  <si>
    <t>E6C76DFA-5A30-4ED9-BD1C-BD7A3EAE9C9D</t>
  </si>
  <si>
    <t>Icon for the KAMRA Inlay</t>
  </si>
  <si>
    <t>KAMRA_inlay.png</t>
  </si>
  <si>
    <t>EB7AC911-1936-4068-8346-C64D01FB93C8</t>
  </si>
  <si>
    <t>Icon for the artificial tears</t>
  </si>
  <si>
    <t>artificial_tears.png</t>
  </si>
  <si>
    <t>9B1A3A82-76D6-4BF2-9226-DCD670EAFED6</t>
  </si>
  <si>
    <t>Icon for the punctal plug</t>
  </si>
  <si>
    <t>punctal_plug.png</t>
  </si>
  <si>
    <t>60FF5FB2-EB29-40BE-86F9-DE16215B35F8</t>
  </si>
  <si>
    <t>Icon for the cyclosporine</t>
  </si>
  <si>
    <t>cyclosporine.png</t>
  </si>
  <si>
    <t>188A4F01-7BB9-478F-B2B3-EEC0678C0FB5</t>
  </si>
  <si>
    <t>Icon for the YAG laser</t>
  </si>
  <si>
    <t>YAG_laser.png</t>
  </si>
  <si>
    <t>87135C60-6C79-49DC-B598-F968D2718C99</t>
  </si>
  <si>
    <t>Icon for the cataract surgery</t>
  </si>
  <si>
    <t>cataract.png</t>
  </si>
  <si>
    <t>INSERT INTO [dbo].[InterventionType] ([InterventionGuid], [CategoryGuid],[Description],[Rank],[InterventionTag],[IconGuid]) VALUES (newid(), 'F23AD08B-2F02-4B47-A7AA-62137C2DA5AB', 'Preservative Free Artificial Tears- Unspecified'',1000,1000,'EB7AC911-1936-4068-8346-C64D01FB93C8''')</t>
  </si>
  <si>
    <t>INSERT INTO [dbo].[InterventionType] ([InterventionGuid], [CategoryGuid],[Description],[Rank],[InterventionTag],[IconGuid]) VALUES (newid(), 'F23AD08B-2F02-4B47-A7AA-62137C2DA5AB', 'Preservative Free Artificial Tears- Unspecified',1000,1000,'EB7AC911-1936-4068-8346-C64D01FB93C8''')</t>
  </si>
  <si>
    <t>INSERT INTO [dbo].[InterventionType] ([InterventionGuid], [CategoryGuid],[Description],[Rank],[InterventionTag],[IconGuid]) VALUES (newid(), 'F23AD08B-2F02-4B47-A7AA-62137C2DA5AB', 'Preservative Free Artificial Tears- Unspecified',1000,1000,'EB7AC911-1936-4068-8346-C64D01FB93C8')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</si>
</sst>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I6" sqref="I6"/>
    </sheetView>
  </sheetViews>
  <sheetFormatPr defaultRowHeight="15" x14ac:dyDescent="0.25"/>
  <cols>
    <col min="1" max="1" width="14.140625" style="1" bestFit="1" customWidth="1"/>
    <col min="2" max="2" width="49.7109375" style="3" bestFit="1" customWidth="1"/>
    <col min="3" max="3" width="5.28515625" style="1" bestFit="1" customWidth="1"/>
    <col min="4" max="4" width="15.28515625" style="1" bestFit="1" customWidth="1"/>
    <col min="5" max="5" width="8.7109375" style="1" bestFit="1" customWidth="1"/>
    <col min="6" max="6" width="10.28515625" style="1" bestFit="1" customWidth="1"/>
    <col min="7" max="7" width="6.5703125" style="1" bestFit="1" customWidth="1"/>
    <col min="8" max="8" width="0.7109375" customWidth="1"/>
    <col min="9" max="9" width="255.7109375" bestFit="1" customWidth="1"/>
  </cols>
  <sheetData>
    <row r="1" spans="1:9" s="2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</row>
    <row r="2" spans="1:9" ht="15.75" thickTop="1" x14ac:dyDescent="0.25">
      <c r="A2" s="1" t="s">
        <v>7</v>
      </c>
      <c r="B2" s="3" t="s">
        <v>13</v>
      </c>
      <c r="C2" s="1">
        <v>1000</v>
      </c>
      <c r="D2" s="1">
        <v>1000</v>
      </c>
      <c r="E2" s="1">
        <v>1</v>
      </c>
      <c r="F2" s="1">
        <v>1</v>
      </c>
      <c r="G2" s="1">
        <v>1</v>
      </c>
      <c r="I2" t="str">
        <f>"INSERT INTO [dbo].[InterventionType] ([InterventionGuid], [CategoryGuid],[Description],[Rank],[InterventionTag],[IconGuid]) VALUES (newid(), 'F23AD08B-2F02-4B47-A7AA-62137C2DA5AB', '"&amp;B2&amp;"',"&amp;C2&amp;","&amp;D2&amp;",'EB7AC911-1936-4068-8346-C64D01FB93C8');"</f>
        <v>INSERT INTO [dbo].[InterventionType] ([InterventionGuid], [CategoryGuid],[Description],[Rank],[InterventionTag],[IconGuid]) VALUES (newid(), 'F23AD08B-2F02-4B47-A7AA-62137C2DA5AB', 'Preservative Free Artificial Tears- Unspecified',1000,1000,'EB7AC911-1936-4068-8346-C64D01FB93C8');</v>
      </c>
    </row>
    <row r="3" spans="1:9" x14ac:dyDescent="0.25">
      <c r="B3" s="3" t="s">
        <v>8</v>
      </c>
      <c r="C3" s="1">
        <v>1010</v>
      </c>
      <c r="D3" s="1">
        <v>1010</v>
      </c>
      <c r="E3" s="1">
        <v>1</v>
      </c>
      <c r="F3" s="1">
        <v>1</v>
      </c>
      <c r="G3" s="1">
        <v>2</v>
      </c>
      <c r="I3" t="str">
        <f t="shared" ref="I3:I13" si="0">"INSERT INTO [dbo].[InterventionType] ([InterventionGuid], [CategoryGuid],[Description],[Rank],[InterventionTag],[IconGuid]) VALUES (newid(), 'F23AD08B-2F02-4B47-A7AA-62137C2DA5AB', '"&amp;B3&amp;"',"&amp;C3&amp;","&amp;D3&amp;",'EB7AC911-1936-4068-8346-C64D01FB93C8');"</f>
        <v>INSERT INTO [dbo].[InterventionType] ([InterventionGuid], [CategoryGuid],[Description],[Rank],[InterventionTag],[IconGuid]) VALUES (newid(), 'F23AD08B-2F02-4B47-A7AA-62137C2DA5AB', 'Preservative Free Artificial Tears q2h',1010,1010,'EB7AC911-1936-4068-8346-C64D01FB93C8');</v>
      </c>
    </row>
    <row r="4" spans="1:9" x14ac:dyDescent="0.25">
      <c r="B4" s="3" t="s">
        <v>9</v>
      </c>
      <c r="C4" s="1">
        <v>1020</v>
      </c>
      <c r="D4" s="1">
        <v>1020</v>
      </c>
      <c r="E4" s="1">
        <v>1</v>
      </c>
      <c r="F4" s="1">
        <v>1</v>
      </c>
      <c r="G4" s="1">
        <v>3</v>
      </c>
      <c r="I4" t="str">
        <f t="shared" si="0"/>
        <v>INSERT INTO [dbo].[InterventionType] ([InterventionGuid], [CategoryGuid],[Description],[Rank],[InterventionTag],[IconGuid]) VALUES (newid(), 'F23AD08B-2F02-4B47-A7AA-62137C2DA5AB', 'Preservative Free Artificial Tears q4h',1020,1020,'EB7AC911-1936-4068-8346-C64D01FB93C8');</v>
      </c>
    </row>
    <row r="5" spans="1:9" x14ac:dyDescent="0.25">
      <c r="B5" s="3" t="s">
        <v>11</v>
      </c>
      <c r="C5" s="1">
        <v>1030</v>
      </c>
      <c r="D5" s="1">
        <v>1030</v>
      </c>
      <c r="E5" s="1">
        <v>1</v>
      </c>
      <c r="F5" s="1">
        <v>1</v>
      </c>
      <c r="G5" s="1">
        <v>4</v>
      </c>
      <c r="I5" t="str">
        <f t="shared" si="0"/>
        <v>INSERT INTO [dbo].[InterventionType] ([InterventionGuid], [CategoryGuid],[Description],[Rank],[InterventionTag],[IconGuid]) VALUES (newid(), 'F23AD08B-2F02-4B47-A7AA-62137C2DA5AB', 'Preservative Free Artificial Tears BID',1030,1030,'EB7AC911-1936-4068-8346-C64D01FB93C8');</v>
      </c>
    </row>
    <row r="6" spans="1:9" x14ac:dyDescent="0.25">
      <c r="B6" s="3" t="s">
        <v>12</v>
      </c>
      <c r="C6" s="1">
        <v>1040</v>
      </c>
      <c r="D6" s="1">
        <v>1040</v>
      </c>
      <c r="E6" s="1">
        <v>1</v>
      </c>
      <c r="F6" s="1">
        <v>1</v>
      </c>
      <c r="G6" s="1">
        <v>5</v>
      </c>
      <c r="I6" t="str">
        <f t="shared" si="0"/>
        <v>INSERT INTO [dbo].[InterventionType] ([InterventionGuid], [CategoryGuid],[Description],[Rank],[InterventionTag],[IconGuid]) VALUES (newid(), 'F23AD08B-2F02-4B47-A7AA-62137C2DA5AB', 'Preservative Free Artificial Tears TID',1040,1040,'EB7AC911-1936-4068-8346-C64D01FB93C8');</v>
      </c>
    </row>
    <row r="7" spans="1:9" x14ac:dyDescent="0.25">
      <c r="A7" s="4"/>
      <c r="B7" s="5" t="s">
        <v>10</v>
      </c>
      <c r="C7" s="4">
        <v>1050</v>
      </c>
      <c r="D7" s="4">
        <v>1050</v>
      </c>
      <c r="E7" s="4">
        <v>1</v>
      </c>
      <c r="F7" s="4">
        <v>1</v>
      </c>
      <c r="G7" s="4">
        <v>6</v>
      </c>
      <c r="H7" t="str">
        <f>"INSERT INTO [dbo].[InterventionType] ([InterventionGuid], [CategoryGuid],[Description],[Rank],[InterventionTag],[IconGuid]) VALUES (newid(), 'F23AD08B-2F02-4B47-A7AA-62137C2DA5AB', '"&amp;A7&amp;"',"&amp;B7&amp;","&amp;C7&amp;",'EB7AC911-1936-4068-8346-C64D01FB93C8')"</f>
        <v>INSERT INTO [dbo].[InterventionType] ([InterventionGuid], [CategoryGuid],[Description],[Rank],[InterventionTag],[IconGuid]) VALUES (newid(), 'F23AD08B-2F02-4B47-A7AA-62137C2DA5AB', '',Preservative Free Artificial Tears QID,1050,'EB7AC911-1936-4068-8346-C64D01FB93C8')</v>
      </c>
      <c r="I7" t="str">
        <f t="shared" si="0"/>
        <v>INSERT INTO [dbo].[InterventionType] ([InterventionGuid], [CategoryGuid],[Description],[Rank],[InterventionTag],[IconGuid]) VALUES (newid(), 'F23AD08B-2F02-4B47-A7AA-62137C2DA5AB', 'Preservative Free Artificial Tears QID',1050,1050,'EB7AC911-1936-4068-8346-C64D01FB93C8');</v>
      </c>
    </row>
    <row r="8" spans="1:9" x14ac:dyDescent="0.25">
      <c r="B8" s="3" t="s">
        <v>14</v>
      </c>
      <c r="C8" s="1">
        <v>2000</v>
      </c>
      <c r="D8" s="1">
        <v>2000</v>
      </c>
      <c r="E8" s="1">
        <v>1</v>
      </c>
      <c r="F8" s="1">
        <v>1</v>
      </c>
      <c r="G8" s="1">
        <v>10</v>
      </c>
      <c r="I8" t="str">
        <f>"INSERT INTO [dbo].[InterventionType] ([InterventionGuid], [CategoryGuid],[Description],[Rank],[InterventionTag],[IconGuid]) VALUES (newid(), '0E8F6E9B-26A1-4B2A-91CD-1A7B5CA7C6AD', '"&amp;B8&amp;"',"&amp;C8&amp;","&amp;D8&amp;",'EB7AC911-1936-4068-8346-C64D01FB93C8');"</f>
        <v>INSERT INTO [dbo].[InterventionType] ([InterventionGuid], [CategoryGuid],[Description],[Rank],[InterventionTag],[IconGuid]) VALUES (newid(), '0E8F6E9B-26A1-4B2A-91CD-1A7B5CA7C6AD', 'Preserved Artificial Tears - Unspecified',2000,2000,'EB7AC911-1936-4068-8346-C64D01FB93C8');</v>
      </c>
    </row>
    <row r="9" spans="1:9" x14ac:dyDescent="0.25">
      <c r="B9" s="3" t="s">
        <v>15</v>
      </c>
      <c r="C9" s="1">
        <v>2010</v>
      </c>
      <c r="D9" s="1">
        <v>2010</v>
      </c>
      <c r="E9" s="1">
        <v>1</v>
      </c>
      <c r="F9" s="1">
        <v>1</v>
      </c>
      <c r="G9" s="1">
        <v>11</v>
      </c>
      <c r="I9" t="str">
        <f>"INSERT INTO [dbo].[InterventionType] ([InterventionGuid], [CategoryGuid],[Description],[Rank],[InterventionTag],[IconGuid]) VALUES (newid(), '0E8F6E9B-26A1-4B2A-91CD-1A7B5CA7C6AD', '"&amp;B9&amp;"',"&amp;C9&amp;","&amp;D9&amp;",'EB7AC911-1936-4068-8346-C64D01FB93C8');"</f>
        <v>INSERT INTO [dbo].[InterventionType] ([InterventionGuid], [CategoryGuid],[Description],[Rank],[InterventionTag],[IconGuid]) VALUES (newid(), '0E8F6E9B-26A1-4B2A-91CD-1A7B5CA7C6AD', 'Preserved Artificial Tears q2h',2010,2010,'EB7AC911-1936-4068-8346-C64D01FB93C8');</v>
      </c>
    </row>
    <row r="10" spans="1:9" x14ac:dyDescent="0.25">
      <c r="B10" s="3" t="s">
        <v>16</v>
      </c>
      <c r="C10" s="1">
        <v>2020</v>
      </c>
      <c r="D10" s="1">
        <v>2020</v>
      </c>
      <c r="E10" s="1">
        <v>1</v>
      </c>
      <c r="F10" s="1">
        <v>1</v>
      </c>
      <c r="G10" s="1">
        <v>12</v>
      </c>
      <c r="I10" t="str">
        <f>"INSERT INTO [dbo].[InterventionType] ([InterventionGuid], [CategoryGuid],[Description],[Rank],[InterventionTag],[IconGuid]) VALUES (newid(), '0E8F6E9B-26A1-4B2A-91CD-1A7B5CA7C6AD', '"&amp;B10&amp;"',"&amp;C10&amp;","&amp;D10&amp;",'EB7AC911-1936-4068-8346-C64D01FB93C8');"</f>
        <v>INSERT INTO [dbo].[InterventionType] ([InterventionGuid], [CategoryGuid],[Description],[Rank],[InterventionTag],[IconGuid]) VALUES (newid(), '0E8F6E9B-26A1-4B2A-91CD-1A7B5CA7C6AD', 'Preserved Artificial Tears q4h',2020,2020,'EB7AC911-1936-4068-8346-C64D01FB93C8');</v>
      </c>
    </row>
    <row r="11" spans="1:9" x14ac:dyDescent="0.25">
      <c r="B11" s="3" t="s">
        <v>17</v>
      </c>
      <c r="C11" s="1">
        <v>2030</v>
      </c>
      <c r="D11" s="1">
        <v>2030</v>
      </c>
      <c r="E11" s="1">
        <v>1</v>
      </c>
      <c r="F11" s="1">
        <v>1</v>
      </c>
      <c r="G11" s="1">
        <v>13</v>
      </c>
      <c r="I11" t="str">
        <f>"INSERT INTO [dbo].[InterventionType] ([InterventionGuid], [CategoryGuid],[Description],[Rank],[InterventionTag],[IconGuid]) VALUES (newid(), '0E8F6E9B-26A1-4B2A-91CD-1A7B5CA7C6AD', '"&amp;B11&amp;"',"&amp;C11&amp;","&amp;D11&amp;",'EB7AC911-1936-4068-8346-C64D01FB93C8');"</f>
        <v>INSERT INTO [dbo].[InterventionType] ([InterventionGuid], [CategoryGuid],[Description],[Rank],[InterventionTag],[IconGuid]) VALUES (newid(), '0E8F6E9B-26A1-4B2A-91CD-1A7B5CA7C6AD', 'Preserved Artificial Tears BID',2030,2030,'EB7AC911-1936-4068-8346-C64D01FB93C8');</v>
      </c>
    </row>
    <row r="12" spans="1:9" x14ac:dyDescent="0.25">
      <c r="B12" s="3" t="s">
        <v>18</v>
      </c>
      <c r="C12" s="1">
        <v>2040</v>
      </c>
      <c r="D12" s="1">
        <v>2040</v>
      </c>
      <c r="E12" s="1">
        <v>1</v>
      </c>
      <c r="F12" s="1">
        <v>1</v>
      </c>
      <c r="G12" s="1">
        <v>14</v>
      </c>
      <c r="I12" t="str">
        <f>"INSERT INTO [dbo].[InterventionType] ([InterventionGuid], [CategoryGuid],[Description],[Rank],[InterventionTag],[IconGuid]) VALUES (newid(), '0E8F6E9B-26A1-4B2A-91CD-1A7B5CA7C6AD', '"&amp;B12&amp;"',"&amp;C12&amp;","&amp;D12&amp;",'EB7AC911-1936-4068-8346-C64D01FB93C8');"</f>
        <v>INSERT INTO [dbo].[InterventionType] ([InterventionGuid], [CategoryGuid],[Description],[Rank],[InterventionTag],[IconGuid]) VALUES (newid(), '0E8F6E9B-26A1-4B2A-91CD-1A7B5CA7C6AD', 'Preserved Artificial Tears TID',2040,2040,'EB7AC911-1936-4068-8346-C64D01FB93C8');</v>
      </c>
    </row>
    <row r="13" spans="1:9" x14ac:dyDescent="0.25">
      <c r="A13" s="4"/>
      <c r="B13" s="5" t="s">
        <v>19</v>
      </c>
      <c r="C13" s="4">
        <v>2050</v>
      </c>
      <c r="D13" s="4">
        <v>2050</v>
      </c>
      <c r="E13" s="4">
        <v>1</v>
      </c>
      <c r="F13" s="4">
        <v>1</v>
      </c>
      <c r="G13" s="4">
        <v>15</v>
      </c>
      <c r="I13" t="str">
        <f>"INSERT INTO [dbo].[InterventionType] ([InterventionGuid], [CategoryGuid],[Description],[Rank],[InterventionTag],[IconGuid]) VALUES (newid(), '0E8F6E9B-26A1-4B2A-91CD-1A7B5CA7C6AD', '"&amp;B13&amp;"',"&amp;C13&amp;","&amp;D13&amp;",'EB7AC911-1936-4068-8346-C64D01FB93C8');"</f>
        <v>INSERT INTO [dbo].[InterventionType] ([InterventionGuid], [CategoryGuid],[Description],[Rank],[InterventionTag],[IconGuid]) VALUES (newid(), '0E8F6E9B-26A1-4B2A-91CD-1A7B5CA7C6AD', 'Preserved Artificial Tears QID',2050,2050,'EB7AC911-1936-4068-8346-C64D01FB93C8');</v>
      </c>
    </row>
    <row r="14" spans="1:9" x14ac:dyDescent="0.25">
      <c r="B14" s="3" t="s">
        <v>20</v>
      </c>
      <c r="C14" s="1">
        <v>3000</v>
      </c>
      <c r="D14" s="1">
        <v>3000</v>
      </c>
      <c r="E14" s="1">
        <v>1</v>
      </c>
      <c r="F14" s="1">
        <v>1</v>
      </c>
      <c r="G14" s="1">
        <v>20</v>
      </c>
      <c r="I14" t="str">
        <f>"INSERT INTO [dbo].[InterventionType] ([InterventionGuid], [CategoryGuid],[Description],[Rank],[InterventionTag],[IconGuid]) VALUES (newid(), 'EDFADC81-FAB7-425A-84D7-AA11D7015F7B', '"&amp;B14&amp;"',"&amp;C14&amp;","&amp;D14&amp;",'E6C76DFA-5A30-4ED9-BD1C-BD7A3EAE9C9D');"</f>
        <v>INSERT INTO [dbo].[InterventionType] ([InterventionGuid], [CategoryGuid],[Description],[Rank],[InterventionTag],[IconGuid]) VALUES (newid(), 'EDFADC81-FAB7-425A-84D7-AA11D7015F7B', 'KAMRA Inlay - Unspecified',3000,3000,'E6C76DFA-5A30-4ED9-BD1C-BD7A3EAE9C9D');</v>
      </c>
    </row>
    <row r="15" spans="1:9" x14ac:dyDescent="0.25">
      <c r="B15" s="3" t="s">
        <v>24</v>
      </c>
      <c r="C15" s="1">
        <v>3020</v>
      </c>
      <c r="D15" s="1">
        <v>3020</v>
      </c>
      <c r="E15" s="1">
        <v>1</v>
      </c>
      <c r="F15" s="1">
        <v>1</v>
      </c>
      <c r="G15" s="1">
        <v>20</v>
      </c>
      <c r="I15" t="str">
        <f t="shared" ref="I15:I18" si="1">"INSERT INTO [dbo].[InterventionType] ([InterventionGuid], [CategoryGuid],[Description],[Rank],[InterventionTag],[IconGuid]) VALUES (newid(), 'EDFADC81-FAB7-425A-84D7-AA11D7015F7B', '"&amp;B15&amp;"',"&amp;C15&amp;","&amp;D15&amp;",'E6C76DFA-5A30-4ED9-BD1C-BD7A3EAE9C9D');"</f>
        <v>INSERT INTO [dbo].[InterventionType] ([InterventionGuid], [CategoryGuid],[Description],[Rank],[InterventionTag],[IconGuid]) VALUES (newid(), 'EDFADC81-FAB7-425A-84D7-AA11D7015F7B', 'KAMRA Inlay Insertion',3020,3020,'E6C76DFA-5A30-4ED9-BD1C-BD7A3EAE9C9D');</v>
      </c>
    </row>
    <row r="16" spans="1:9" x14ac:dyDescent="0.25">
      <c r="B16" s="3" t="s">
        <v>21</v>
      </c>
      <c r="C16" s="1">
        <v>3040</v>
      </c>
      <c r="D16" s="1">
        <v>3040</v>
      </c>
      <c r="E16" s="1">
        <v>1</v>
      </c>
      <c r="F16" s="1">
        <v>1</v>
      </c>
      <c r="G16" s="1">
        <v>22</v>
      </c>
      <c r="I16" t="str">
        <f t="shared" si="1"/>
        <v>INSERT INTO [dbo].[InterventionType] ([InterventionGuid], [CategoryGuid],[Description],[Rank],[InterventionTag],[IconGuid]) VALUES (newid(), 'EDFADC81-FAB7-425A-84D7-AA11D7015F7B', 'KAMRA Inlay Repositioning',3040,3040,'E6C76DFA-5A30-4ED9-BD1C-BD7A3EAE9C9D');</v>
      </c>
    </row>
    <row r="17" spans="1:9" x14ac:dyDescent="0.25">
      <c r="A17" s="4"/>
      <c r="B17" s="5" t="s">
        <v>22</v>
      </c>
      <c r="C17" s="4">
        <v>3060</v>
      </c>
      <c r="D17" s="4">
        <v>3060</v>
      </c>
      <c r="E17" s="4">
        <v>1</v>
      </c>
      <c r="F17" s="4">
        <v>1</v>
      </c>
      <c r="G17" s="4">
        <v>24</v>
      </c>
      <c r="I17" t="str">
        <f t="shared" si="1"/>
        <v>INSERT INTO [dbo].[InterventionType] ([InterventionGuid], [CategoryGuid],[Description],[Rank],[InterventionTag],[IconGuid]) VALUES (newid(), 'EDFADC81-FAB7-425A-84D7-AA11D7015F7B', 'KAMRA Inlay Removal',3060,3060,'E6C76DFA-5A30-4ED9-BD1C-BD7A3EAE9C9D');</v>
      </c>
    </row>
    <row r="18" spans="1:9" x14ac:dyDescent="0.25">
      <c r="B18" s="3" t="s">
        <v>23</v>
      </c>
      <c r="C18" s="1">
        <v>4000</v>
      </c>
      <c r="D18" s="1">
        <v>4000</v>
      </c>
      <c r="E18" s="1">
        <v>1</v>
      </c>
      <c r="F18" s="1">
        <v>1</v>
      </c>
      <c r="G18" s="1">
        <v>30</v>
      </c>
      <c r="I18" t="str">
        <f>"INSERT INTO [dbo].[InterventionType] ([InterventionGuid], [CategoryGuid],[Description],[Rank],[InterventionTag],[IconGuid]) VALUES (newid(), '6EE63278-AB8B-46BD-B92C-F9E478756E6D', '"&amp;B18&amp;"',"&amp;C18&amp;","&amp;D18&amp;",'87135C60-6C79-49DC-B598-F968D2718C99');"</f>
        <v>INSERT INTO [dbo].[InterventionType] ([InterventionGuid], [CategoryGuid],[Description],[Rank],[InterventionTag],[IconGuid]) VALUES (newid(), '6EE63278-AB8B-46BD-B92C-F9E478756E6D', 'Cataract Extraction with PC IOL - Unspecified',4000,4000,'87135C60-6C79-49DC-B598-F968D2718C99');</v>
      </c>
    </row>
    <row r="19" spans="1:9" x14ac:dyDescent="0.25">
      <c r="B19" s="3" t="s">
        <v>25</v>
      </c>
      <c r="C19" s="1">
        <v>4010</v>
      </c>
      <c r="D19" s="1">
        <v>4010</v>
      </c>
      <c r="E19" s="1">
        <v>1</v>
      </c>
      <c r="F19" s="1">
        <v>1</v>
      </c>
      <c r="G19" s="1">
        <v>31</v>
      </c>
      <c r="I19" t="str">
        <f t="shared" ref="I19:I24" si="2">"INSERT INTO [dbo].[InterventionType] ([InterventionGuid], [CategoryGuid],[Description],[Rank],[InterventionTag],[IconGuid]) VALUES (newid(), '6EE63278-AB8B-46BD-B92C-F9E478756E6D', '"&amp;B19&amp;"',"&amp;C19&amp;","&amp;D19&amp;",'87135C60-6C79-49DC-B598-F968D2718C99');"</f>
        <v>INSERT INTO [dbo].[InterventionType] ([InterventionGuid], [CategoryGuid],[Description],[Rank],[InterventionTag],[IconGuid]) VALUES (newid(), '6EE63278-AB8B-46BD-B92C-F9E478756E6D', 'Cataract Extraction with AC IOL - Unspecified',4010,4010,'87135C60-6C79-49DC-B598-F968D2718C99');</v>
      </c>
    </row>
    <row r="20" spans="1:9" x14ac:dyDescent="0.25">
      <c r="B20" s="3" t="s">
        <v>26</v>
      </c>
      <c r="C20" s="1">
        <v>4040</v>
      </c>
      <c r="D20" s="1">
        <v>4040</v>
      </c>
      <c r="E20" s="1">
        <v>1</v>
      </c>
      <c r="F20" s="1">
        <v>1</v>
      </c>
      <c r="G20" s="1">
        <v>34</v>
      </c>
      <c r="I20" t="str">
        <f t="shared" si="2"/>
        <v>INSERT INTO [dbo].[InterventionType] ([InterventionGuid], [CategoryGuid],[Description],[Rank],[InterventionTag],[IconGuid]) VALUES (newid(), '6EE63278-AB8B-46BD-B92C-F9E478756E6D', 'Phacoemulsification with PC IOL',4040,4040,'87135C60-6C79-49DC-B598-F968D2718C99');</v>
      </c>
    </row>
    <row r="21" spans="1:9" x14ac:dyDescent="0.25">
      <c r="B21" s="3" t="s">
        <v>29</v>
      </c>
      <c r="C21" s="1">
        <v>4060</v>
      </c>
      <c r="D21" s="1">
        <v>4060</v>
      </c>
      <c r="E21" s="1">
        <v>1</v>
      </c>
      <c r="F21" s="1">
        <v>1</v>
      </c>
      <c r="G21" s="1">
        <v>36</v>
      </c>
      <c r="I21" t="str">
        <f t="shared" si="2"/>
        <v>INSERT INTO [dbo].[InterventionType] ([InterventionGuid], [CategoryGuid],[Description],[Rank],[InterventionTag],[IconGuid]) VALUES (newid(), '6EE63278-AB8B-46BD-B92C-F9E478756E6D', 'Femtosecond Cataract Extraction with PC IOL',4060,4060,'87135C60-6C79-49DC-B598-F968D2718C99');</v>
      </c>
    </row>
    <row r="22" spans="1:9" x14ac:dyDescent="0.25">
      <c r="B22" s="3" t="s">
        <v>27</v>
      </c>
      <c r="C22" s="1">
        <v>4100</v>
      </c>
      <c r="D22" s="1">
        <v>4100</v>
      </c>
      <c r="E22" s="1">
        <v>1</v>
      </c>
      <c r="F22" s="1">
        <v>1</v>
      </c>
      <c r="G22" s="1">
        <v>38</v>
      </c>
      <c r="I22" t="str">
        <f t="shared" si="2"/>
        <v>INSERT INTO [dbo].[InterventionType] ([InterventionGuid], [CategoryGuid],[Description],[Rank],[InterventionTag],[IconGuid]) VALUES (newid(), '6EE63278-AB8B-46BD-B92C-F9E478756E6D', 'Phacoemulsification with Premium IOL',4100,4100,'87135C60-6C79-49DC-B598-F968D2718C99');</v>
      </c>
    </row>
    <row r="23" spans="1:9" x14ac:dyDescent="0.25">
      <c r="A23" s="4"/>
      <c r="B23" s="5" t="s">
        <v>28</v>
      </c>
      <c r="C23" s="4">
        <v>4120</v>
      </c>
      <c r="D23" s="4">
        <v>4120</v>
      </c>
      <c r="E23" s="4">
        <v>1</v>
      </c>
      <c r="F23" s="4">
        <v>1</v>
      </c>
      <c r="G23" s="4">
        <v>40</v>
      </c>
      <c r="I23" t="str">
        <f t="shared" si="2"/>
        <v>INSERT INTO [dbo].[InterventionType] ([InterventionGuid], [CategoryGuid],[Description],[Rank],[InterventionTag],[IconGuid]) VALUES (newid(), '6EE63278-AB8B-46BD-B92C-F9E478756E6D', 'Femtosecond Cataract Extraction with Premium IOL',4120,4120,'87135C60-6C79-49DC-B598-F968D2718C99');</v>
      </c>
    </row>
    <row r="24" spans="1:9" x14ac:dyDescent="0.25">
      <c r="B24" s="3" t="s">
        <v>30</v>
      </c>
      <c r="C24" s="1">
        <v>5000</v>
      </c>
      <c r="D24" s="1">
        <v>5000</v>
      </c>
      <c r="E24" s="1">
        <v>1</v>
      </c>
      <c r="F24" s="1">
        <v>1</v>
      </c>
      <c r="G24" s="1">
        <v>50</v>
      </c>
      <c r="I24" t="str">
        <f>"INSERT INTO [dbo].[InterventionType] ([InterventionGuid], [CategoryGuid],[Description],[Rank],[InterventionTag],[IconGuid]) VALUES (newid(), '124D45F2-F59E-44D4-A14B-FFB92B78E04D', '"&amp;B24&amp;"',"&amp;C24&amp;","&amp;D24&amp;",'F782AA08-0B7F-49A7-BB05-585413D388E4');"</f>
        <v>INSERT INTO [dbo].[InterventionType] ([InterventionGuid], [CategoryGuid],[Description],[Rank],[InterventionTag],[IconGuid]) VALUES (newid(), '124D45F2-F59E-44D4-A14B-FFB92B78E04D', 'Glaucoma Procedure - Unspecified',5000,5000,'F782AA08-0B7F-49A7-BB05-585413D388E4');</v>
      </c>
    </row>
    <row r="25" spans="1:9" x14ac:dyDescent="0.25">
      <c r="B25" s="3" t="s">
        <v>31</v>
      </c>
      <c r="C25" s="1">
        <v>5050</v>
      </c>
      <c r="D25" s="1">
        <v>5050</v>
      </c>
      <c r="E25" s="1">
        <v>1</v>
      </c>
      <c r="F25" s="1">
        <v>1</v>
      </c>
      <c r="G25" s="1">
        <v>52</v>
      </c>
      <c r="I25" t="str">
        <f t="shared" ref="I25:I29" si="3">"INSERT INTO [dbo].[InterventionType] ([InterventionGuid], [CategoryGuid],[Description],[Rank],[InterventionTag],[IconGuid]) VALUES (newid(), '124D45F2-F59E-44D4-A14B-FFB92B78E04D', '"&amp;B25&amp;"',"&amp;C25&amp;","&amp;D25&amp;",'F782AA08-0B7F-49A7-BB05-585413D388E4');"</f>
        <v>INSERT INTO [dbo].[InterventionType] ([InterventionGuid], [CategoryGuid],[Description],[Rank],[InterventionTag],[IconGuid]) VALUES (newid(), '124D45F2-F59E-44D4-A14B-FFB92B78E04D', 'Glaucoma Procedure - ALT',5050,5050,'F782AA08-0B7F-49A7-BB05-585413D388E4');</v>
      </c>
    </row>
    <row r="26" spans="1:9" x14ac:dyDescent="0.25">
      <c r="B26" s="3" t="s">
        <v>32</v>
      </c>
      <c r="C26" s="1">
        <v>5060</v>
      </c>
      <c r="D26" s="1">
        <v>5060</v>
      </c>
      <c r="E26" s="1">
        <v>1</v>
      </c>
      <c r="F26" s="1">
        <v>1</v>
      </c>
      <c r="G26" s="1">
        <v>54</v>
      </c>
      <c r="I26" t="str">
        <f t="shared" si="3"/>
        <v>INSERT INTO [dbo].[InterventionType] ([InterventionGuid], [CategoryGuid],[Description],[Rank],[InterventionTag],[IconGuid]) VALUES (newid(), '124D45F2-F59E-44D4-A14B-FFB92B78E04D', 'Glaucoma Procedure - Trabeculectomy',5060,5060,'F782AA08-0B7F-49A7-BB05-585413D388E4');</v>
      </c>
    </row>
    <row r="27" spans="1:9" x14ac:dyDescent="0.25">
      <c r="B27" s="3" t="s">
        <v>33</v>
      </c>
      <c r="C27" s="1">
        <v>5100</v>
      </c>
      <c r="D27" s="1">
        <v>5100</v>
      </c>
      <c r="E27" s="1">
        <v>1</v>
      </c>
      <c r="F27" s="1">
        <v>1</v>
      </c>
      <c r="G27" s="1">
        <v>56</v>
      </c>
      <c r="I27" t="str">
        <f t="shared" si="3"/>
        <v>INSERT INTO [dbo].[InterventionType] ([InterventionGuid], [CategoryGuid],[Description],[Rank],[InterventionTag],[IconGuid]) VALUES (newid(), '124D45F2-F59E-44D4-A14B-FFB92B78E04D', 'Glaucoma Procedure - MIGS',5100,5100,'F782AA08-0B7F-49A7-BB05-585413D388E4');</v>
      </c>
    </row>
    <row r="28" spans="1:9" x14ac:dyDescent="0.25">
      <c r="A28" s="4"/>
      <c r="B28" s="5" t="s">
        <v>34</v>
      </c>
      <c r="C28" s="4">
        <v>5200</v>
      </c>
      <c r="D28" s="4">
        <v>5200</v>
      </c>
      <c r="E28" s="4">
        <v>1</v>
      </c>
      <c r="F28" s="4">
        <v>1</v>
      </c>
      <c r="G28" s="4">
        <v>58</v>
      </c>
      <c r="I28" t="str">
        <f t="shared" si="3"/>
        <v>INSERT INTO [dbo].[InterventionType] ([InterventionGuid], [CategoryGuid],[Description],[Rank],[InterventionTag],[IconGuid]) VALUES (newid(), '124D45F2-F59E-44D4-A14B-FFB92B78E04D', 'Glaucoma Procedure - Shunt',5200,5200,'F782AA08-0B7F-49A7-BB05-585413D388E4');</v>
      </c>
    </row>
    <row r="29" spans="1:9" x14ac:dyDescent="0.25">
      <c r="B29" s="3" t="s">
        <v>35</v>
      </c>
      <c r="C29" s="1">
        <v>6000</v>
      </c>
      <c r="D29" s="1">
        <v>6000</v>
      </c>
      <c r="E29" s="1">
        <v>1</v>
      </c>
      <c r="F29" s="1">
        <v>1</v>
      </c>
      <c r="G29" s="1">
        <v>60</v>
      </c>
      <c r="I29" t="str">
        <f>"INSERT INTO [dbo].[InterventionType] ([InterventionGuid], [CategoryGuid],[Description],[Rank],[InterventionTag],[IconGuid]) VALUES (newid(), 'B7CA17D0-C292-4015-A8AE-E55CD796E93F', '"&amp;B29&amp;"',"&amp;C29&amp;","&amp;D29&amp;",'F782AA08-0B7F-49A7-BB05-585413D388E4');"</f>
        <v>INSERT INTO [dbo].[InterventionType] ([InterventionGuid], [CategoryGuid],[Description],[Rank],[InterventionTag],[IconGuid]) VALUES (newid(), 'B7CA17D0-C292-4015-A8AE-E55CD796E93F', 'Retinal Surgery - Unspecified',6000,6000,'F782AA08-0B7F-49A7-BB05-585413D388E4');</v>
      </c>
    </row>
    <row r="30" spans="1:9" x14ac:dyDescent="0.25">
      <c r="B30" s="3" t="s">
        <v>36</v>
      </c>
      <c r="C30" s="1">
        <v>6100</v>
      </c>
      <c r="D30" s="1">
        <v>6100</v>
      </c>
      <c r="E30" s="1">
        <v>1</v>
      </c>
      <c r="F30" s="1">
        <v>1</v>
      </c>
      <c r="G30" s="1">
        <v>62</v>
      </c>
      <c r="I30" t="str">
        <f t="shared" ref="I30:I34" si="4">"INSERT INTO [dbo].[InterventionType] ([InterventionGuid], [CategoryGuid],[Description],[Rank],[InterventionTag],[IconGuid]) VALUES (newid(), 'B7CA17D0-C292-4015-A8AE-E55CD796E93F', '"&amp;B30&amp;"',"&amp;C30&amp;","&amp;D30&amp;",'F782AA08-0B7F-49A7-BB05-585413D388E4');"</f>
        <v>INSERT INTO [dbo].[InterventionType] ([InterventionGuid], [CategoryGuid],[Description],[Rank],[InterventionTag],[IconGuid]) VALUES (newid(), 'B7CA17D0-C292-4015-A8AE-E55CD796E93F', 'Retinal Surgery - Scleral Buckle',6100,6100,'F782AA08-0B7F-49A7-BB05-585413D388E4');</v>
      </c>
    </row>
    <row r="31" spans="1:9" x14ac:dyDescent="0.25">
      <c r="B31" s="3" t="s">
        <v>37</v>
      </c>
      <c r="C31" s="1">
        <v>6200</v>
      </c>
      <c r="D31" s="1">
        <v>6200</v>
      </c>
      <c r="E31" s="1">
        <v>1</v>
      </c>
      <c r="F31" s="1">
        <v>1</v>
      </c>
      <c r="G31" s="1">
        <v>64</v>
      </c>
      <c r="I31" t="str">
        <f t="shared" si="4"/>
        <v>INSERT INTO [dbo].[InterventionType] ([InterventionGuid], [CategoryGuid],[Description],[Rank],[InterventionTag],[IconGuid]) VALUES (newid(), 'B7CA17D0-C292-4015-A8AE-E55CD796E93F', 'Retinal Surgery - Laser Retinopexy',6200,6200,'F782AA08-0B7F-49A7-BB05-585413D388E4');</v>
      </c>
    </row>
    <row r="32" spans="1:9" x14ac:dyDescent="0.25">
      <c r="B32" s="3" t="s">
        <v>38</v>
      </c>
      <c r="C32" s="1">
        <v>6300</v>
      </c>
      <c r="D32" s="1">
        <v>6300</v>
      </c>
      <c r="E32" s="1">
        <v>1</v>
      </c>
      <c r="F32" s="1">
        <v>1</v>
      </c>
      <c r="G32" s="1">
        <v>66</v>
      </c>
      <c r="I32" t="str">
        <f t="shared" si="4"/>
        <v>INSERT INTO [dbo].[InterventionType] ([InterventionGuid], [CategoryGuid],[Description],[Rank],[InterventionTag],[IconGuid]) VALUES (newid(), 'B7CA17D0-C292-4015-A8AE-E55CD796E93F', 'Retinal Surgery - Macular',6300,6300,'F782AA08-0B7F-49A7-BB05-585413D388E4');</v>
      </c>
    </row>
    <row r="33" spans="1:9" x14ac:dyDescent="0.25">
      <c r="A33" s="4"/>
      <c r="B33" s="5" t="s">
        <v>39</v>
      </c>
      <c r="C33" s="4">
        <v>6400</v>
      </c>
      <c r="D33" s="4">
        <v>6400</v>
      </c>
      <c r="E33" s="4">
        <v>1</v>
      </c>
      <c r="F33" s="4">
        <v>1</v>
      </c>
      <c r="G33" s="4">
        <v>68</v>
      </c>
      <c r="I33" t="str">
        <f t="shared" si="4"/>
        <v>INSERT INTO [dbo].[InterventionType] ([InterventionGuid], [CategoryGuid],[Description],[Rank],[InterventionTag],[IconGuid]) VALUES (newid(), 'B7CA17D0-C292-4015-A8AE-E55CD796E93F', 'Retinal Surgery - Epiretinal Membrane Stripping',6400,6400,'F782AA08-0B7F-49A7-BB05-585413D388E4');</v>
      </c>
    </row>
    <row r="34" spans="1:9" x14ac:dyDescent="0.25">
      <c r="B34" s="3" t="s">
        <v>40</v>
      </c>
      <c r="C34" s="1">
        <v>7000</v>
      </c>
      <c r="D34" s="1">
        <v>7000</v>
      </c>
      <c r="E34" s="1">
        <v>1</v>
      </c>
      <c r="F34" s="1">
        <v>1</v>
      </c>
      <c r="G34" s="1">
        <v>80</v>
      </c>
      <c r="I34" t="str">
        <f>"INSERT INTO [dbo].[InterventionType] ([InterventionGuid], [CategoryGuid],[Description],[Rank],[InterventionTag],[IconGuid]) VALUES (newid(), 'AEBE5D54-4C75-456D-85BA-15103B3F5778', '"&amp;B34&amp;"',"&amp;C34&amp;","&amp;D34&amp;",'F782AA08-0B7F-49A7-BB05-585413D388E4');"</f>
        <v>INSERT INTO [dbo].[InterventionType] ([InterventionGuid], [CategoryGuid],[Description],[Rank],[InterventionTag],[IconGuid]) VALUES (newid(), 'AEBE5D54-4C75-456D-85BA-15103B3F5778', 'Eyelid Surgery - Unspecified',7000,7000,'F782AA08-0B7F-49A7-BB05-585413D388E4');</v>
      </c>
    </row>
    <row r="35" spans="1:9" x14ac:dyDescent="0.25">
      <c r="B35" s="3" t="s">
        <v>44</v>
      </c>
      <c r="C35" s="1">
        <v>7010</v>
      </c>
      <c r="D35" s="1">
        <v>7010</v>
      </c>
      <c r="E35" s="1">
        <v>1</v>
      </c>
      <c r="F35" s="1">
        <v>1</v>
      </c>
      <c r="G35" s="1">
        <v>81</v>
      </c>
      <c r="I35" t="str">
        <f t="shared" ref="I35:I40" si="5">"INSERT INTO [dbo].[InterventionType] ([InterventionGuid], [CategoryGuid],[Description],[Rank],[InterventionTag],[IconGuid]) VALUES (newid(), 'AEBE5D54-4C75-456D-85BA-15103B3F5778', '"&amp;B35&amp;"',"&amp;C35&amp;","&amp;D35&amp;",'F782AA08-0B7F-49A7-BB05-585413D388E4');"</f>
        <v>INSERT INTO [dbo].[InterventionType] ([InterventionGuid], [CategoryGuid],[Description],[Rank],[InterventionTag],[IconGuid]) VALUES (newid(), 'AEBE5D54-4C75-456D-85BA-15103B3F5778', 'Eyelid Treatment - Warm Compress',7010,7010,'F782AA08-0B7F-49A7-BB05-585413D388E4');</v>
      </c>
    </row>
    <row r="36" spans="1:9" x14ac:dyDescent="0.25">
      <c r="B36" s="3" t="s">
        <v>41</v>
      </c>
      <c r="C36" s="1">
        <v>7020</v>
      </c>
      <c r="D36" s="1">
        <v>7020</v>
      </c>
      <c r="E36" s="1">
        <v>1</v>
      </c>
      <c r="F36" s="1">
        <v>1</v>
      </c>
      <c r="G36" s="1">
        <v>82</v>
      </c>
      <c r="I36" t="str">
        <f t="shared" si="5"/>
        <v>INSERT INTO [dbo].[InterventionType] ([InterventionGuid], [CategoryGuid],[Description],[Rank],[InterventionTag],[IconGuid]) VALUES (newid(), 'AEBE5D54-4C75-456D-85BA-15103B3F5778', 'Eyelid Procedure - LipiFlow',7020,7020,'F782AA08-0B7F-49A7-BB05-585413D388E4');</v>
      </c>
    </row>
    <row r="37" spans="1:9" x14ac:dyDescent="0.25">
      <c r="B37" s="3" t="s">
        <v>42</v>
      </c>
      <c r="C37" s="1">
        <v>7050</v>
      </c>
      <c r="D37" s="1">
        <v>7050</v>
      </c>
      <c r="E37" s="1">
        <v>1</v>
      </c>
      <c r="F37" s="1">
        <v>1</v>
      </c>
      <c r="G37" s="1">
        <v>83</v>
      </c>
      <c r="I37" t="str">
        <f t="shared" si="5"/>
        <v>INSERT INTO [dbo].[InterventionType] ([InterventionGuid], [CategoryGuid],[Description],[Rank],[InterventionTag],[IconGuid]) VALUES (newid(), 'AEBE5D54-4C75-456D-85BA-15103B3F5778', 'Eyelid Procedure - Blepharoplasty',7050,7050,'F782AA08-0B7F-49A7-BB05-585413D388E4');</v>
      </c>
    </row>
    <row r="38" spans="1:9" x14ac:dyDescent="0.25">
      <c r="B38" s="3" t="s">
        <v>43</v>
      </c>
      <c r="C38" s="1">
        <v>7060</v>
      </c>
      <c r="D38" s="1">
        <v>7060</v>
      </c>
      <c r="E38" s="1">
        <v>1</v>
      </c>
      <c r="F38" s="1">
        <v>1</v>
      </c>
      <c r="G38" s="1">
        <v>84</v>
      </c>
      <c r="I38" t="str">
        <f t="shared" si="5"/>
        <v>INSERT INTO [dbo].[InterventionType] ([InterventionGuid], [CategoryGuid],[Description],[Rank],[InterventionTag],[IconGuid]) VALUES (newid(), 'AEBE5D54-4C75-456D-85BA-15103B3F5778', 'Eyelid Procedure - Brow Lift',7060,7060,'F782AA08-0B7F-49A7-BB05-585413D388E4');</v>
      </c>
    </row>
    <row r="39" spans="1:9" x14ac:dyDescent="0.25">
      <c r="A39" s="4"/>
      <c r="B39" s="5" t="s">
        <v>45</v>
      </c>
      <c r="C39" s="4">
        <v>7080</v>
      </c>
      <c r="D39" s="4">
        <v>7080</v>
      </c>
      <c r="E39" s="4">
        <v>1</v>
      </c>
      <c r="F39" s="4">
        <v>1</v>
      </c>
      <c r="G39" s="4">
        <v>86</v>
      </c>
      <c r="I39" t="str">
        <f t="shared" si="5"/>
        <v>INSERT INTO [dbo].[InterventionType] ([InterventionGuid], [CategoryGuid],[Description],[Rank],[InterventionTag],[IconGuid]) VALUES (newid(), 'AEBE5D54-4C75-456D-85BA-15103B3F5778', 'Eyelid Procedure - Chalazion Removal',7080,7080,'F782AA08-0B7F-49A7-BB05-585413D388E4');</v>
      </c>
    </row>
    <row r="40" spans="1:9" x14ac:dyDescent="0.25">
      <c r="B40" s="3" t="s">
        <v>46</v>
      </c>
      <c r="C40" s="1">
        <v>8000</v>
      </c>
      <c r="D40" s="1">
        <v>8000</v>
      </c>
      <c r="E40" s="1">
        <v>1</v>
      </c>
      <c r="F40" s="1">
        <v>1</v>
      </c>
      <c r="G40" s="1">
        <v>90</v>
      </c>
      <c r="I40" t="str">
        <f>"INSERT INTO [dbo].[InterventionType] ([InterventionGuid], [CategoryGuid],[Description],[Rank],[InterventionTag],[IconGuid]) VALUES (newid(), 'DC6DC7FA-A28E-4A28-BC4E-FA51569C9F41', '"&amp;B40&amp;"',"&amp;C40&amp;","&amp;D40&amp;",'9B1A3A82-76D6-4BF2-9226-DCD670EAFED6');"</f>
        <v>INSERT INTO [dbo].[InterventionType] ([InterventionGuid], [CategoryGuid],[Description],[Rank],[InterventionTag],[IconGuid]) VALUES (newid(), 'DC6DC7FA-A28E-4A28-BC4E-FA51569C9F41', 'Punctal Plugs - Unspecified',8000,8000,'9B1A3A82-76D6-4BF2-9226-DCD670EAFED6');</v>
      </c>
    </row>
    <row r="41" spans="1:9" x14ac:dyDescent="0.25">
      <c r="B41" s="3" t="s">
        <v>47</v>
      </c>
      <c r="C41" s="1">
        <v>8010</v>
      </c>
      <c r="D41" s="1">
        <v>8010</v>
      </c>
      <c r="E41" s="1">
        <v>1</v>
      </c>
      <c r="F41" s="1">
        <v>1</v>
      </c>
      <c r="G41" s="1">
        <v>92</v>
      </c>
      <c r="I41" t="str">
        <f t="shared" ref="I41:I53" si="6">"INSERT INTO [dbo].[InterventionType] ([InterventionGuid], [CategoryGuid],[Description],[Rank],[InterventionTag],[IconGuid]) VALUES (newid(), 'DC6DC7FA-A28E-4A28-BC4E-FA51569C9F41', '"&amp;B41&amp;"',"&amp;C41&amp;","&amp;D41&amp;",'9B1A3A82-76D6-4BF2-9226-DCD670EAFED6');"</f>
        <v>INSERT INTO [dbo].[InterventionType] ([InterventionGuid], [CategoryGuid],[Description],[Rank],[InterventionTag],[IconGuid]) VALUES (newid(), 'DC6DC7FA-A28E-4A28-BC4E-FA51569C9F41', 'Punctal Plugs - Silcone - Lower Lid',8010,8010,'9B1A3A82-76D6-4BF2-9226-DCD670EAFED6');</v>
      </c>
    </row>
    <row r="42" spans="1:9" x14ac:dyDescent="0.25">
      <c r="B42" s="3" t="s">
        <v>48</v>
      </c>
      <c r="C42" s="1">
        <v>8020</v>
      </c>
      <c r="D42" s="1">
        <v>8020</v>
      </c>
      <c r="E42" s="1">
        <v>1</v>
      </c>
      <c r="F42" s="1">
        <v>1</v>
      </c>
      <c r="G42" s="1">
        <v>93</v>
      </c>
      <c r="I42" t="str">
        <f t="shared" si="6"/>
        <v>INSERT INTO [dbo].[InterventionType] ([InterventionGuid], [CategoryGuid],[Description],[Rank],[InterventionTag],[IconGuid]) VALUES (newid(), 'DC6DC7FA-A28E-4A28-BC4E-FA51569C9F41', 'Punctal Plugs - Silicone - Upper Lid',8020,8020,'9B1A3A82-76D6-4BF2-9226-DCD670EAFED6');</v>
      </c>
    </row>
    <row r="43" spans="1:9" x14ac:dyDescent="0.25">
      <c r="B43" s="3" t="s">
        <v>49</v>
      </c>
      <c r="C43" s="1">
        <v>8030</v>
      </c>
      <c r="D43" s="1">
        <v>8030</v>
      </c>
      <c r="E43" s="1">
        <v>1</v>
      </c>
      <c r="F43" s="1">
        <v>1</v>
      </c>
      <c r="G43" s="1">
        <v>94</v>
      </c>
      <c r="I43" t="str">
        <f t="shared" si="6"/>
        <v>INSERT INTO [dbo].[InterventionType] ([InterventionGuid], [CategoryGuid],[Description],[Rank],[InterventionTag],[IconGuid]) VALUES (newid(), 'DC6DC7FA-A28E-4A28-BC4E-FA51569C9F41', 'Punctal Plugs - Silicone - Upper and Lower Lid',8030,8030,'9B1A3A82-76D6-4BF2-9226-DCD670EAFED6');</v>
      </c>
    </row>
    <row r="44" spans="1:9" x14ac:dyDescent="0.25">
      <c r="B44" s="3" t="s">
        <v>50</v>
      </c>
      <c r="C44" s="1">
        <v>8100</v>
      </c>
      <c r="D44" s="1">
        <v>8100</v>
      </c>
      <c r="E44" s="1">
        <v>1</v>
      </c>
      <c r="F44" s="1">
        <v>1</v>
      </c>
      <c r="G44" s="1">
        <v>96</v>
      </c>
      <c r="I44" t="str">
        <f t="shared" si="6"/>
        <v>INSERT INTO [dbo].[InterventionType] ([InterventionGuid], [CategoryGuid],[Description],[Rank],[InterventionTag],[IconGuid]) VALUES (newid(), 'DC6DC7FA-A28E-4A28-BC4E-FA51569C9F41', 'Punctal Plugs - Collagen - Unspecified',8100,8100,'9B1A3A82-76D6-4BF2-9226-DCD670EAFED6');</v>
      </c>
    </row>
    <row r="45" spans="1:9" x14ac:dyDescent="0.25">
      <c r="B45" s="3" t="s">
        <v>51</v>
      </c>
      <c r="C45" s="1">
        <v>8110</v>
      </c>
      <c r="D45" s="1">
        <v>8110</v>
      </c>
      <c r="E45" s="1">
        <v>1</v>
      </c>
      <c r="F45" s="1">
        <v>1</v>
      </c>
      <c r="G45" s="1">
        <v>97</v>
      </c>
      <c r="I45" t="str">
        <f t="shared" si="6"/>
        <v>INSERT INTO [dbo].[InterventionType] ([InterventionGuid], [CategoryGuid],[Description],[Rank],[InterventionTag],[IconGuid]) VALUES (newid(), 'DC6DC7FA-A28E-4A28-BC4E-FA51569C9F41', 'Punctal Plugs - Collagen - Lower Lid 30 days',8110,8110,'9B1A3A82-76D6-4BF2-9226-DCD670EAFED6');</v>
      </c>
    </row>
    <row r="46" spans="1:9" x14ac:dyDescent="0.25">
      <c r="B46" s="3" t="s">
        <v>52</v>
      </c>
      <c r="C46" s="1">
        <v>8120</v>
      </c>
      <c r="D46" s="1">
        <v>8120</v>
      </c>
      <c r="E46" s="1">
        <v>1</v>
      </c>
      <c r="F46" s="1">
        <v>1</v>
      </c>
      <c r="G46" s="1">
        <v>98</v>
      </c>
      <c r="I46" t="str">
        <f t="shared" si="6"/>
        <v>INSERT INTO [dbo].[InterventionType] ([InterventionGuid], [CategoryGuid],[Description],[Rank],[InterventionTag],[IconGuid]) VALUES (newid(), 'DC6DC7FA-A28E-4A28-BC4E-FA51569C9F41', 'Punctal Plugs - Collagen - Lower Lid 60 days',8120,8120,'9B1A3A82-76D6-4BF2-9226-DCD670EAFED6');</v>
      </c>
    </row>
    <row r="47" spans="1:9" x14ac:dyDescent="0.25">
      <c r="B47" s="3" t="s">
        <v>53</v>
      </c>
      <c r="C47" s="1">
        <v>8130</v>
      </c>
      <c r="D47" s="1">
        <v>8130</v>
      </c>
      <c r="E47" s="1">
        <v>1</v>
      </c>
      <c r="F47" s="1">
        <v>1</v>
      </c>
      <c r="G47" s="1">
        <v>99</v>
      </c>
      <c r="I47" t="str">
        <f t="shared" si="6"/>
        <v>INSERT INTO [dbo].[InterventionType] ([InterventionGuid], [CategoryGuid],[Description],[Rank],[InterventionTag],[IconGuid]) VALUES (newid(), 'DC6DC7FA-A28E-4A28-BC4E-FA51569C9F41', 'Punctal Plugs - Collagen - Lower Lid 90 days',8130,8130,'9B1A3A82-76D6-4BF2-9226-DCD670EAFED6');</v>
      </c>
    </row>
    <row r="48" spans="1:9" x14ac:dyDescent="0.25">
      <c r="B48" s="3" t="s">
        <v>54</v>
      </c>
      <c r="C48" s="1">
        <v>8140</v>
      </c>
      <c r="D48" s="1">
        <v>8140</v>
      </c>
      <c r="E48" s="1">
        <v>1</v>
      </c>
      <c r="F48" s="1">
        <v>1</v>
      </c>
      <c r="G48" s="1">
        <v>100</v>
      </c>
      <c r="I48" t="str">
        <f t="shared" si="6"/>
        <v>INSERT INTO [dbo].[InterventionType] ([InterventionGuid], [CategoryGuid],[Description],[Rank],[InterventionTag],[IconGuid]) VALUES (newid(), 'DC6DC7FA-A28E-4A28-BC4E-FA51569C9F41', 'Punctal Plugs - Collagen - Upper Lid 30 days',8140,8140,'9B1A3A82-76D6-4BF2-9226-DCD670EAFED6');</v>
      </c>
    </row>
    <row r="49" spans="1:9" x14ac:dyDescent="0.25">
      <c r="B49" s="3" t="s">
        <v>55</v>
      </c>
      <c r="C49" s="1">
        <v>8160</v>
      </c>
      <c r="D49" s="1">
        <v>8160</v>
      </c>
      <c r="E49" s="1">
        <v>1</v>
      </c>
      <c r="F49" s="1">
        <v>1</v>
      </c>
      <c r="G49" s="1">
        <v>101</v>
      </c>
      <c r="I49" t="str">
        <f t="shared" si="6"/>
        <v>INSERT INTO [dbo].[InterventionType] ([InterventionGuid], [CategoryGuid],[Description],[Rank],[InterventionTag],[IconGuid]) VALUES (newid(), 'DC6DC7FA-A28E-4A28-BC4E-FA51569C9F41', 'Punctal Plugs - Collagen - Upper Lid 60 days',8160,8160,'9B1A3A82-76D6-4BF2-9226-DCD670EAFED6');</v>
      </c>
    </row>
    <row r="50" spans="1:9" x14ac:dyDescent="0.25">
      <c r="B50" s="3" t="s">
        <v>56</v>
      </c>
      <c r="C50" s="1">
        <v>8181</v>
      </c>
      <c r="D50" s="1">
        <v>8181</v>
      </c>
      <c r="E50" s="1">
        <v>1</v>
      </c>
      <c r="F50" s="1">
        <v>1</v>
      </c>
      <c r="G50" s="1">
        <v>102</v>
      </c>
      <c r="I50" t="str">
        <f t="shared" si="6"/>
        <v>INSERT INTO [dbo].[InterventionType] ([InterventionGuid], [CategoryGuid],[Description],[Rank],[InterventionTag],[IconGuid]) VALUES (newid(), 'DC6DC7FA-A28E-4A28-BC4E-FA51569C9F41', 'Punctal Plugs - Collagen - Upper Lid 90 days',8181,8181,'9B1A3A82-76D6-4BF2-9226-DCD670EAFED6');</v>
      </c>
    </row>
    <row r="51" spans="1:9" x14ac:dyDescent="0.25">
      <c r="B51" s="3" t="s">
        <v>57</v>
      </c>
      <c r="C51" s="1">
        <v>8190</v>
      </c>
      <c r="D51" s="1">
        <v>8190</v>
      </c>
      <c r="E51" s="1">
        <v>1</v>
      </c>
      <c r="F51" s="1">
        <v>1</v>
      </c>
      <c r="G51" s="1">
        <v>103</v>
      </c>
      <c r="I51" t="str">
        <f t="shared" si="6"/>
        <v>INSERT INTO [dbo].[InterventionType] ([InterventionGuid], [CategoryGuid],[Description],[Rank],[InterventionTag],[IconGuid]) VALUES (newid(), 'DC6DC7FA-A28E-4A28-BC4E-FA51569C9F41', 'Punctal Plugs - Collagen - Upper and Lower Lid 30 days',8190,8190,'9B1A3A82-76D6-4BF2-9226-DCD670EAFED6');</v>
      </c>
    </row>
    <row r="52" spans="1:9" x14ac:dyDescent="0.25">
      <c r="B52" s="3" t="s">
        <v>58</v>
      </c>
      <c r="C52" s="1">
        <v>8191</v>
      </c>
      <c r="D52" s="1">
        <v>8191</v>
      </c>
      <c r="E52" s="1">
        <v>1</v>
      </c>
      <c r="F52" s="1">
        <v>1</v>
      </c>
      <c r="G52" s="1">
        <v>104</v>
      </c>
      <c r="I52" t="str">
        <f t="shared" si="6"/>
        <v>INSERT INTO [dbo].[InterventionType] ([InterventionGuid], [CategoryGuid],[Description],[Rank],[InterventionTag],[IconGuid]) VALUES (newid(), 'DC6DC7FA-A28E-4A28-BC4E-FA51569C9F41', 'Punctal Plugs - Collagen - Upper and Lower Lid 60 days',8191,8191,'9B1A3A82-76D6-4BF2-9226-DCD670EAFED6');</v>
      </c>
    </row>
    <row r="53" spans="1:9" x14ac:dyDescent="0.25">
      <c r="A53" s="4"/>
      <c r="B53" s="5" t="s">
        <v>59</v>
      </c>
      <c r="C53" s="4">
        <v>8193</v>
      </c>
      <c r="D53" s="4">
        <v>8193</v>
      </c>
      <c r="E53" s="4">
        <v>1</v>
      </c>
      <c r="F53" s="4">
        <v>1</v>
      </c>
      <c r="G53" s="4">
        <v>105</v>
      </c>
      <c r="I53" t="str">
        <f t="shared" si="6"/>
        <v>INSERT INTO [dbo].[InterventionType] ([InterventionGuid], [CategoryGuid],[Description],[Rank],[InterventionTag],[IconGuid]) VALUES (newid(), 'DC6DC7FA-A28E-4A28-BC4E-FA51569C9F41', 'Punctal Plugs - Collagen -Upper and Lower Lid 90 days',8193,8193,'9B1A3A82-76D6-4BF2-9226-DCD670EAFED6');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5" sqref="A15"/>
    </sheetView>
  </sheetViews>
  <sheetFormatPr defaultRowHeight="15" x14ac:dyDescent="0.25"/>
  <cols>
    <col min="1" max="1" width="40.140625" bestFit="1" customWidth="1"/>
    <col min="2" max="2" width="30.42578125" bestFit="1" customWidth="1"/>
    <col min="3" max="3" width="17.85546875" bestFit="1" customWidth="1"/>
  </cols>
  <sheetData>
    <row r="1" spans="1:3" x14ac:dyDescent="0.25">
      <c r="A1" t="s">
        <v>60</v>
      </c>
      <c r="B1" t="s">
        <v>61</v>
      </c>
    </row>
    <row r="2" spans="1:3" x14ac:dyDescent="0.25">
      <c r="A2" t="s">
        <v>62</v>
      </c>
      <c r="B2" t="s">
        <v>63</v>
      </c>
    </row>
    <row r="3" spans="1:3" x14ac:dyDescent="0.25">
      <c r="A3" t="s">
        <v>64</v>
      </c>
      <c r="B3" t="s">
        <v>65</v>
      </c>
    </row>
    <row r="4" spans="1:3" x14ac:dyDescent="0.25">
      <c r="A4" t="s">
        <v>66</v>
      </c>
      <c r="B4" t="s">
        <v>67</v>
      </c>
    </row>
    <row r="5" spans="1:3" x14ac:dyDescent="0.25">
      <c r="A5" t="s">
        <v>68</v>
      </c>
      <c r="B5" t="s">
        <v>69</v>
      </c>
    </row>
    <row r="6" spans="1:3" x14ac:dyDescent="0.25">
      <c r="A6" t="s">
        <v>70</v>
      </c>
      <c r="B6" t="s">
        <v>71</v>
      </c>
    </row>
    <row r="7" spans="1:3" x14ac:dyDescent="0.25">
      <c r="A7" t="s">
        <v>72</v>
      </c>
      <c r="B7" t="s">
        <v>73</v>
      </c>
    </row>
    <row r="8" spans="1:3" x14ac:dyDescent="0.25">
      <c r="A8" t="s">
        <v>74</v>
      </c>
      <c r="B8" t="s">
        <v>75</v>
      </c>
    </row>
    <row r="10" spans="1:3" x14ac:dyDescent="0.25">
      <c r="A10" t="s">
        <v>76</v>
      </c>
      <c r="B10" t="s">
        <v>77</v>
      </c>
      <c r="C10" t="s">
        <v>78</v>
      </c>
    </row>
    <row r="11" spans="1:3" x14ac:dyDescent="0.25">
      <c r="A11" t="s">
        <v>79</v>
      </c>
      <c r="B11" t="s">
        <v>80</v>
      </c>
      <c r="C11" t="s">
        <v>81</v>
      </c>
    </row>
    <row r="12" spans="1:3" x14ac:dyDescent="0.25">
      <c r="A12" t="s">
        <v>82</v>
      </c>
      <c r="B12" t="s">
        <v>83</v>
      </c>
      <c r="C12" t="s">
        <v>84</v>
      </c>
    </row>
    <row r="13" spans="1:3" x14ac:dyDescent="0.25">
      <c r="A13" t="s">
        <v>85</v>
      </c>
      <c r="B13" t="s">
        <v>86</v>
      </c>
      <c r="C13" t="s">
        <v>87</v>
      </c>
    </row>
    <row r="14" spans="1:3" x14ac:dyDescent="0.25">
      <c r="A14" t="s">
        <v>88</v>
      </c>
      <c r="B14" t="s">
        <v>89</v>
      </c>
      <c r="C14" t="s">
        <v>90</v>
      </c>
    </row>
    <row r="15" spans="1:3" x14ac:dyDescent="0.25">
      <c r="A15" t="s">
        <v>91</v>
      </c>
      <c r="B15" t="s">
        <v>92</v>
      </c>
      <c r="C15" t="s">
        <v>93</v>
      </c>
    </row>
    <row r="16" spans="1:3" x14ac:dyDescent="0.25">
      <c r="A16" t="s">
        <v>94</v>
      </c>
      <c r="B16" t="s">
        <v>95</v>
      </c>
      <c r="C16" t="s">
        <v>96</v>
      </c>
    </row>
    <row r="17" spans="1:3" x14ac:dyDescent="0.25">
      <c r="A17" t="s">
        <v>97</v>
      </c>
      <c r="B17" t="s">
        <v>98</v>
      </c>
      <c r="C17" t="s">
        <v>99</v>
      </c>
    </row>
    <row r="18" spans="1:3" x14ac:dyDescent="0.25">
      <c r="A18" t="s">
        <v>100</v>
      </c>
      <c r="B18" t="s">
        <v>101</v>
      </c>
      <c r="C18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D8"/>
  <sheetViews>
    <sheetView workbookViewId="0">
      <selection activeCell="D8" sqref="D8"/>
    </sheetView>
  </sheetViews>
  <sheetFormatPr defaultRowHeight="15" x14ac:dyDescent="0.25"/>
  <sheetData>
    <row r="5" spans="4:4" x14ac:dyDescent="0.25">
      <c r="D5" t="s">
        <v>103</v>
      </c>
    </row>
    <row r="7" spans="4:4" x14ac:dyDescent="0.25">
      <c r="D7" t="s">
        <v>104</v>
      </c>
    </row>
    <row r="8" spans="4:4" x14ac:dyDescent="0.25">
      <c r="D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drwill@willvision.com</dc:creator>
  <cp:lastModifiedBy>caio cavalcanti</cp:lastModifiedBy>
  <dcterms:created xsi:type="dcterms:W3CDTF">2016-06-14T02:29:05Z</dcterms:created>
  <dcterms:modified xsi:type="dcterms:W3CDTF">2016-06-14T06:15:18Z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b11e9280-d0bf-4994-a334-0992d5ed03de</vt:lpwstr>
  </property>
</Properties>
</file>