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1_{017144BD-144F-470A-BFFA-53FAA32785EE}"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11" l="1"/>
  <c r="D24" i="11"/>
  <c r="E23" i="11"/>
  <c r="E21" i="11"/>
  <c r="E22" i="11"/>
  <c r="D22" i="11"/>
  <c r="D21" i="11"/>
  <c r="E20" i="11"/>
  <c r="G7" i="11"/>
  <c r="G8" i="11"/>
  <c r="G14" i="11"/>
  <c r="G19" i="11"/>
  <c r="G25" i="11"/>
  <c r="G26" i="11"/>
  <c r="G27" i="11"/>
  <c r="G28" i="11"/>
  <c r="G29" i="11"/>
  <c r="G30" i="11"/>
  <c r="G31" i="11"/>
  <c r="E3" i="11"/>
  <c r="D9" i="11" s="1"/>
  <c r="E9" i="11" s="1"/>
  <c r="G9" i="11" s="1"/>
  <c r="D10" i="11" l="1"/>
  <c r="E10" i="11" s="1"/>
  <c r="G10" i="11" s="1"/>
  <c r="D11" i="11"/>
  <c r="E11" i="11" s="1"/>
  <c r="G11" i="11" s="1"/>
  <c r="D12" i="11"/>
  <c r="E12" i="11" s="1"/>
  <c r="G12" i="11" s="1"/>
  <c r="D13" i="11"/>
  <c r="D20" i="11"/>
  <c r="I5" i="11"/>
  <c r="I4" i="11" s="1"/>
  <c r="D32" i="11"/>
  <c r="G20" i="11" l="1"/>
  <c r="E13" i="11"/>
  <c r="G13" i="11" s="1"/>
  <c r="D17" i="11"/>
  <c r="E17" i="11" s="1"/>
  <c r="D16" i="11"/>
  <c r="E16" i="11" s="1"/>
  <c r="D18" i="11"/>
  <c r="E18" i="11" s="1"/>
  <c r="G18" i="11" s="1"/>
  <c r="D15" i="11"/>
  <c r="E15" i="11" s="1"/>
  <c r="G15" i="11" s="1"/>
  <c r="H6" i="11"/>
  <c r="G21" i="11" l="1"/>
  <c r="J5" i="11"/>
  <c r="K5" i="11" s="1"/>
  <c r="L5" i="11" s="1"/>
  <c r="M5" i="11" s="1"/>
  <c r="N5" i="11" s="1"/>
  <c r="O5" i="11" s="1"/>
  <c r="D23" i="11" l="1"/>
  <c r="G23" i="11" s="1"/>
  <c r="G22" i="11"/>
  <c r="G24" i="11"/>
  <c r="P5" i="11"/>
  <c r="P4" i="11" s="1"/>
  <c r="Q5" i="11" l="1"/>
  <c r="R5" i="11" s="1"/>
  <c r="S5" i="11" s="1"/>
  <c r="T5" i="11" s="1"/>
  <c r="U5" i="11" s="1"/>
  <c r="V5" i="11" s="1"/>
  <c r="W5" i="11" s="1"/>
  <c r="W4" i="11" s="1"/>
  <c r="X5" i="11" l="1"/>
  <c r="Y5" i="11" s="1"/>
  <c r="Z5" i="11" s="1"/>
  <c r="AA5" i="11" s="1"/>
  <c r="AB5" i="11" s="1"/>
  <c r="AC5" i="11" s="1"/>
  <c r="AD5" i="11" s="1"/>
  <c r="AE5" i="11" s="1"/>
  <c r="AF5" i="11" s="1"/>
  <c r="AG5" i="11" s="1"/>
  <c r="AH5" i="11" s="1"/>
  <c r="AI5" i="11" s="1"/>
  <c r="AJ5" i="11" s="1"/>
  <c r="AD4" i="11" l="1"/>
  <c r="AK5" i="11"/>
  <c r="AL5" i="11" s="1"/>
  <c r="AM5" i="11" s="1"/>
  <c r="AN5" i="11" s="1"/>
  <c r="AO5" i="11" s="1"/>
  <c r="AP5" i="11" s="1"/>
  <c r="AQ5" i="11" s="1"/>
  <c r="AR5" i="11" l="1"/>
  <c r="AS5" i="11" s="1"/>
  <c r="AK4" i="11"/>
  <c r="AT5" i="11" l="1"/>
  <c r="AR4" i="11"/>
  <c r="AU5" i="11" l="1"/>
  <c r="AV5" i="11" l="1"/>
  <c r="AW5" i="11" l="1"/>
  <c r="AX5" i="11" l="1"/>
  <c r="AY5" i="11" s="1"/>
  <c r="AZ5" i="11" l="1"/>
  <c r="AY4" i="11"/>
  <c r="BA5" i="11" l="1"/>
  <c r="BB5" i="11" l="1"/>
  <c r="U6" i="11"/>
  <c r="BC5" i="11" l="1"/>
  <c r="BD5" i="11" l="1"/>
  <c r="BE5" i="11" l="1"/>
  <c r="BF5" i="11" l="1"/>
  <c r="BG5" i="11" l="1"/>
  <c r="BF4" i="11"/>
  <c r="BH5" i="11" l="1"/>
  <c r="BI5" i="11" l="1"/>
  <c r="BJ5" i="11" l="1"/>
  <c r="BK5" i="11" l="1"/>
  <c r="BL5" i="11" l="1"/>
  <c r="H33" i="11" l="1"/>
</calcChain>
</file>

<file path=xl/sharedStrings.xml><?xml version="1.0" encoding="utf-8"?>
<sst xmlns="http://schemas.openxmlformats.org/spreadsheetml/2006/main" count="103" uniqueCount="53">
  <si>
    <t>Project Start:</t>
  </si>
  <si>
    <t>PROGRESS</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</si>
  <si>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</si>
  <si>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</si>
  <si>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</si>
  <si>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</si>
  <si>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</si>
  <si>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</si>
  <si>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</si>
  <si>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</si>
  <si>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</si>
  <si>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</si>
  <si>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</si>
  <si>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</si>
  <si>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</si>
  <si>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</si>
  <si>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</si>
  <si>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</si>
  <si>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</si>
  <si>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</si>
  <si>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</si>
  <si>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QAM Transmission and Receiver System</t>
  </si>
  <si>
    <t xml:space="preserve">Team MARTIAN </t>
  </si>
  <si>
    <t>GUIMALAN, POZAS, SABINO</t>
  </si>
  <si>
    <t>Phase 1 Project Proposal</t>
  </si>
  <si>
    <t xml:space="preserve">Identifying a project and writing a short description about it. </t>
  </si>
  <si>
    <t xml:space="preserve">Post your proposed title. </t>
  </si>
  <si>
    <t>Create a Github public repository.</t>
  </si>
  <si>
    <t xml:space="preserve">Edit README.md in the Github repository link. </t>
  </si>
  <si>
    <t>Create a Trello for Team MARTIAN.</t>
  </si>
  <si>
    <t>Phase 2 Final Project Proposal</t>
  </si>
  <si>
    <t>Research for Concepts of the Project.</t>
  </si>
  <si>
    <t xml:space="preserve">Create an IPO (Input-Process-Output) Model. </t>
  </si>
  <si>
    <t xml:space="preserve">Update the Files in the Repository Link. </t>
  </si>
  <si>
    <t xml:space="preserve">Update the Trello Board. </t>
  </si>
  <si>
    <t>Phase 3 Review</t>
  </si>
  <si>
    <t>Phase 4 Presentation</t>
  </si>
  <si>
    <t>M</t>
  </si>
  <si>
    <t>T</t>
  </si>
  <si>
    <t>W</t>
  </si>
  <si>
    <t>F</t>
  </si>
  <si>
    <t>S</t>
  </si>
  <si>
    <t xml:space="preserve">Meeting with the Team for Alignment. </t>
  </si>
  <si>
    <t>Reviewing Files and Documents in the Repository.</t>
  </si>
  <si>
    <t>Finalization of Codes.</t>
  </si>
  <si>
    <t>Revision of Codes.</t>
  </si>
  <si>
    <t>Initial Code for the Project.</t>
  </si>
  <si>
    <t xml:space="preserve">The project presentation shall be prepared and reviewed carefully by the team. </t>
  </si>
  <si>
    <t>Preparation of Project Presentation.</t>
  </si>
  <si>
    <t xml:space="preserve">Demonstration Video shall be recorded and posted on YouTube. </t>
  </si>
  <si>
    <t xml:space="preserve">Powerpoint Presentation and Poster shall be created in preparation for the recording. </t>
  </si>
  <si>
    <t xml:space="preserve">Final Checking and Submitting of all requirements. </t>
  </si>
  <si>
    <t>3/29/23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</si>
</sst>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11"/>
      <color rgb="FF7030A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9" fillId="7" borderId="0" xfId="0" applyNumberFormat="1" applyFont="1" applyFill="1" applyAlignment="1">
      <alignment horizontal="center" vertical="center"/>
    </xf>
    <xf numFmtId="168" fontId="9" fillId="7" borderId="6" xfId="0" applyNumberFormat="1" applyFont="1" applyFill="1" applyBorder="1" applyAlignment="1">
      <alignment horizontal="center" vertical="center"/>
    </xf>
    <xf numFmtId="168"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8" fillId="0" borderId="0" xfId="6"/>
    <xf numFmtId="0" fontId="8" fillId="0" borderId="0" xfId="7">
      <alignment vertical="top"/>
    </xf>
    <xf numFmtId="165" fontId="7" fillId="3" borderId="2" xfId="10" applyFill="1">
      <alignment horizontal="center" vertical="center"/>
    </xf>
    <xf numFmtId="165" fontId="7" fillId="4" borderId="2" xfId="10" applyFill="1">
      <alignment horizontal="center" vertical="center"/>
    </xf>
    <xf numFmtId="165" fontId="7" fillId="11" borderId="2" xfId="10" applyFill="1">
      <alignment horizontal="center" vertical="center"/>
    </xf>
    <xf numFmtId="165" fontId="7" fillId="10" borderId="2" xfId="10" applyFill="1">
      <alignment horizontal="center" vertical="center"/>
    </xf>
    <xf numFmtId="165" fontId="7" fillId="0" borderId="2" xfId="10">
      <alignment horizontal="center" vertical="center"/>
    </xf>
    <xf numFmtId="0" fontId="7" fillId="0" borderId="2" xfId="11">
      <alignment horizontal="center" vertical="center"/>
    </xf>
    <xf numFmtId="0" fontId="7" fillId="0" borderId="2" xfId="12">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7" fillId="0" borderId="0" xfId="8">
      <alignment horizontal="right" indent="1"/>
    </xf>
    <xf numFmtId="0" fontId="7"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7" fillId="0" borderId="3" xfId="9">
      <alignment horizontal="center" vertical="center"/>
    </xf>
    <xf numFmtId="0" fontId="7" fillId="3" borderId="2" xfId="12" applyFill="1" applyAlignment="1">
      <alignment horizontal="center" vertical="center" wrapText="1"/>
    </xf>
    <xf numFmtId="0" fontId="7" fillId="4" borderId="2" xfId="12" applyFill="1" applyAlignment="1">
      <alignment horizontal="center" vertical="center" wrapText="1"/>
    </xf>
    <xf numFmtId="0" fontId="7" fillId="11" borderId="2" xfId="12" applyFill="1" applyAlignment="1">
      <alignment horizontal="center" vertical="center" wrapText="1"/>
    </xf>
    <xf numFmtId="0" fontId="0" fillId="0" borderId="9" xfId="0" applyFill="1" applyBorder="1" applyAlignment="1">
      <alignment vertical="center"/>
    </xf>
    <xf numFmtId="0" fontId="0" fillId="14" borderId="9" xfId="0" applyFill="1" applyBorder="1" applyAlignment="1">
      <alignment vertical="center"/>
    </xf>
    <xf numFmtId="0" fontId="17" fillId="14" borderId="9" xfId="0" applyFont="1" applyFill="1" applyBorder="1" applyAlignment="1">
      <alignment vertical="center"/>
    </xf>
    <xf numFmtId="0" fontId="0" fillId="14" borderId="0" xfId="0" applyFill="1" applyAlignment="1">
      <alignment vertical="center"/>
    </xf>
    <xf numFmtId="0" fontId="0" fillId="14" borderId="9" xfId="0" applyFill="1" applyBorder="1" applyAlignment="1">
      <alignment horizontal="right" vertical="center"/>
    </xf>
    <xf numFmtId="0" fontId="7" fillId="10" borderId="2" xfId="12" applyFill="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8" activePane="bottomLeft" state="frozen"/>
      <selection pane="bottomLeft" activeCell="Q24" sqref="Q24"/>
    </sheetView>
  </sheetViews>
  <sheetFormatPr defaultRowHeight="30" customHeight="1" x14ac:dyDescent="0.3"/>
  <cols>
    <col min="1" max="1" width="2.6640625" style="44"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5" t="s">
        <v>11</v>
      </c>
      <c r="B1" s="47" t="s">
        <v>21</v>
      </c>
      <c r="C1" s="1"/>
      <c r="D1" s="2"/>
      <c r="E1" s="4"/>
      <c r="F1" s="43"/>
      <c r="H1" s="2"/>
      <c r="I1" s="58"/>
    </row>
    <row r="2" spans="1:64" ht="30" customHeight="1" x14ac:dyDescent="0.35">
      <c r="A2" s="44" t="s">
        <v>7</v>
      </c>
      <c r="B2" s="48" t="s">
        <v>23</v>
      </c>
      <c r="I2" s="59"/>
    </row>
    <row r="3" spans="1:64" ht="30" customHeight="1" x14ac:dyDescent="0.3">
      <c r="A3" s="44" t="s">
        <v>18</v>
      </c>
      <c r="B3" s="49" t="s">
        <v>22</v>
      </c>
      <c r="C3" s="60" t="s">
        <v>0</v>
      </c>
      <c r="D3" s="61"/>
      <c r="E3" s="65">
        <f>DATE(2023, 2, 27)</f>
        <v>44984</v>
      </c>
      <c r="F3" s="65"/>
    </row>
    <row r="4" spans="1:64" ht="30" customHeight="1" x14ac:dyDescent="0.3">
      <c r="A4" s="45" t="s">
        <v>12</v>
      </c>
      <c r="C4" s="60" t="s">
        <v>5</v>
      </c>
      <c r="D4" s="61"/>
      <c r="E4" s="7">
        <v>1</v>
      </c>
      <c r="I4" s="62">
        <f>I5</f>
        <v>44984</v>
      </c>
      <c r="J4" s="63"/>
      <c r="K4" s="63"/>
      <c r="L4" s="63"/>
      <c r="M4" s="63"/>
      <c r="N4" s="63"/>
      <c r="O4" s="64"/>
      <c r="P4" s="62">
        <f>P5</f>
        <v>44991</v>
      </c>
      <c r="Q4" s="63"/>
      <c r="R4" s="63"/>
      <c r="S4" s="63"/>
      <c r="T4" s="63"/>
      <c r="U4" s="63"/>
      <c r="V4" s="64"/>
      <c r="W4" s="62">
        <f>W5</f>
        <v>44998</v>
      </c>
      <c r="X4" s="63"/>
      <c r="Y4" s="63"/>
      <c r="Z4" s="63"/>
      <c r="AA4" s="63"/>
      <c r="AB4" s="63"/>
      <c r="AC4" s="64"/>
      <c r="AD4" s="62">
        <f>AD5</f>
        <v>45005</v>
      </c>
      <c r="AE4" s="63"/>
      <c r="AF4" s="63"/>
      <c r="AG4" s="63"/>
      <c r="AH4" s="63"/>
      <c r="AI4" s="63"/>
      <c r="AJ4" s="64"/>
      <c r="AK4" s="62">
        <f>AK5</f>
        <v>45012</v>
      </c>
      <c r="AL4" s="63"/>
      <c r="AM4" s="63"/>
      <c r="AN4" s="63"/>
      <c r="AO4" s="63"/>
      <c r="AP4" s="63"/>
      <c r="AQ4" s="64"/>
      <c r="AR4" s="62">
        <f>AR5</f>
        <v>45019</v>
      </c>
      <c r="AS4" s="63"/>
      <c r="AT4" s="63"/>
      <c r="AU4" s="63"/>
      <c r="AV4" s="63"/>
      <c r="AW4" s="63"/>
      <c r="AX4" s="64"/>
      <c r="AY4" s="62">
        <f>AY5</f>
        <v>45026</v>
      </c>
      <c r="AZ4" s="63"/>
      <c r="BA4" s="63"/>
      <c r="BB4" s="63"/>
      <c r="BC4" s="63"/>
      <c r="BD4" s="63"/>
      <c r="BE4" s="64"/>
      <c r="BF4" s="62">
        <f>BF5</f>
        <v>45033</v>
      </c>
      <c r="BG4" s="63"/>
      <c r="BH4" s="63"/>
      <c r="BI4" s="63"/>
      <c r="BJ4" s="63"/>
      <c r="BK4" s="63"/>
      <c r="BL4" s="64"/>
    </row>
    <row r="5" spans="1:64" ht="15" customHeight="1" x14ac:dyDescent="0.3">
      <c r="A5" s="45" t="s">
        <v>13</v>
      </c>
      <c r="B5" s="57"/>
      <c r="C5" s="57"/>
      <c r="D5" s="57"/>
      <c r="E5" s="57"/>
      <c r="F5" s="57"/>
      <c r="G5" s="57"/>
      <c r="I5" s="11">
        <f>Project_Start-WEEKDAY(Project_Start,1)+2+7*(Display_Week-1)</f>
        <v>44984</v>
      </c>
      <c r="J5" s="10">
        <f>I5+1</f>
        <v>44985</v>
      </c>
      <c r="K5" s="10">
        <f t="shared" ref="K5:AX5" si="0">J5+1</f>
        <v>44986</v>
      </c>
      <c r="L5" s="10">
        <f t="shared" si="0"/>
        <v>44987</v>
      </c>
      <c r="M5" s="10">
        <f t="shared" si="0"/>
        <v>44988</v>
      </c>
      <c r="N5" s="10">
        <f t="shared" si="0"/>
        <v>44989</v>
      </c>
      <c r="O5" s="12">
        <f t="shared" si="0"/>
        <v>44990</v>
      </c>
      <c r="P5" s="11">
        <f>O5+1</f>
        <v>44991</v>
      </c>
      <c r="Q5" s="10">
        <f>P5+1</f>
        <v>44992</v>
      </c>
      <c r="R5" s="10">
        <f t="shared" si="0"/>
        <v>44993</v>
      </c>
      <c r="S5" s="10">
        <f t="shared" si="0"/>
        <v>44994</v>
      </c>
      <c r="T5" s="10">
        <f t="shared" si="0"/>
        <v>44995</v>
      </c>
      <c r="U5" s="10">
        <f t="shared" si="0"/>
        <v>44996</v>
      </c>
      <c r="V5" s="12">
        <f t="shared" si="0"/>
        <v>44997</v>
      </c>
      <c r="W5" s="11">
        <f>V5+1</f>
        <v>44998</v>
      </c>
      <c r="X5" s="10">
        <f>W5+1</f>
        <v>44999</v>
      </c>
      <c r="Y5" s="10">
        <f t="shared" si="0"/>
        <v>45000</v>
      </c>
      <c r="Z5" s="10">
        <f t="shared" si="0"/>
        <v>45001</v>
      </c>
      <c r="AA5" s="10">
        <f t="shared" si="0"/>
        <v>45002</v>
      </c>
      <c r="AB5" s="10">
        <f t="shared" si="0"/>
        <v>45003</v>
      </c>
      <c r="AC5" s="12">
        <f t="shared" si="0"/>
        <v>45004</v>
      </c>
      <c r="AD5" s="11">
        <f>AC5+1</f>
        <v>45005</v>
      </c>
      <c r="AE5" s="10">
        <f>AD5+1</f>
        <v>45006</v>
      </c>
      <c r="AF5" s="10">
        <f t="shared" si="0"/>
        <v>45007</v>
      </c>
      <c r="AG5" s="10">
        <f t="shared" si="0"/>
        <v>45008</v>
      </c>
      <c r="AH5" s="10">
        <f t="shared" si="0"/>
        <v>45009</v>
      </c>
      <c r="AI5" s="10">
        <f t="shared" si="0"/>
        <v>45010</v>
      </c>
      <c r="AJ5" s="12">
        <f t="shared" si="0"/>
        <v>45011</v>
      </c>
      <c r="AK5" s="11">
        <f>AJ5+1</f>
        <v>45012</v>
      </c>
      <c r="AL5" s="10">
        <f>AK5+1</f>
        <v>45013</v>
      </c>
      <c r="AM5" s="10">
        <f t="shared" si="0"/>
        <v>45014</v>
      </c>
      <c r="AN5" s="10">
        <f t="shared" si="0"/>
        <v>45015</v>
      </c>
      <c r="AO5" s="10">
        <f t="shared" si="0"/>
        <v>45016</v>
      </c>
      <c r="AP5" s="10">
        <f t="shared" si="0"/>
        <v>45017</v>
      </c>
      <c r="AQ5" s="12">
        <f t="shared" si="0"/>
        <v>45018</v>
      </c>
      <c r="AR5" s="11">
        <f>AQ5+1</f>
        <v>45019</v>
      </c>
      <c r="AS5" s="10">
        <f>AR5+1</f>
        <v>45020</v>
      </c>
      <c r="AT5" s="10">
        <f t="shared" si="0"/>
        <v>45021</v>
      </c>
      <c r="AU5" s="10">
        <f t="shared" si="0"/>
        <v>45022</v>
      </c>
      <c r="AV5" s="10">
        <f t="shared" si="0"/>
        <v>45023</v>
      </c>
      <c r="AW5" s="10">
        <f t="shared" si="0"/>
        <v>45024</v>
      </c>
      <c r="AX5" s="12">
        <f t="shared" si="0"/>
        <v>45025</v>
      </c>
      <c r="AY5" s="11">
        <f>AX5+1</f>
        <v>45026</v>
      </c>
      <c r="AZ5" s="10">
        <f>AY5+1</f>
        <v>45027</v>
      </c>
      <c r="BA5" s="10">
        <f t="shared" ref="BA5:BE5" si="1">AZ5+1</f>
        <v>45028</v>
      </c>
      <c r="BB5" s="10">
        <f t="shared" si="1"/>
        <v>45029</v>
      </c>
      <c r="BC5" s="10">
        <f t="shared" si="1"/>
        <v>45030</v>
      </c>
      <c r="BD5" s="10">
        <f t="shared" si="1"/>
        <v>45031</v>
      </c>
      <c r="BE5" s="12">
        <f t="shared" si="1"/>
        <v>45032</v>
      </c>
      <c r="BF5" s="11">
        <f>BE5+1</f>
        <v>45033</v>
      </c>
      <c r="BG5" s="10">
        <f>BF5+1</f>
        <v>45034</v>
      </c>
      <c r="BH5" s="10">
        <f t="shared" ref="BH5:BL5" si="2">BG5+1</f>
        <v>45035</v>
      </c>
      <c r="BI5" s="10">
        <f t="shared" si="2"/>
        <v>45036</v>
      </c>
      <c r="BJ5" s="10">
        <f t="shared" si="2"/>
        <v>45037</v>
      </c>
      <c r="BK5" s="10">
        <f t="shared" si="2"/>
        <v>45038</v>
      </c>
      <c r="BL5" s="12">
        <f t="shared" si="2"/>
        <v>45039</v>
      </c>
    </row>
    <row r="6" spans="1:64" ht="30" customHeight="1" thickBot="1" x14ac:dyDescent="0.35">
      <c r="A6" s="45" t="s">
        <v>14</v>
      </c>
      <c r="B6" s="8" t="s">
        <v>6</v>
      </c>
      <c r="C6" s="9" t="s">
        <v>1</v>
      </c>
      <c r="D6" s="9" t="s">
        <v>2</v>
      </c>
      <c r="E6" s="9" t="s">
        <v>3</v>
      </c>
      <c r="F6" s="9"/>
      <c r="G6" s="9" t="s">
        <v>4</v>
      </c>
      <c r="H6" s="13" t="str">
        <f>LEFT(TEXT(I5,"ddd"),1)</f>
        <v>M</v>
      </c>
      <c r="I6" s="13" t="s">
        <v>37</v>
      </c>
      <c r="J6" s="13" t="s">
        <v>38</v>
      </c>
      <c r="K6" s="13" t="s">
        <v>39</v>
      </c>
      <c r="L6" s="13" t="s">
        <v>38</v>
      </c>
      <c r="M6" s="13" t="s">
        <v>40</v>
      </c>
      <c r="N6" s="13" t="s">
        <v>41</v>
      </c>
      <c r="O6" s="13" t="s">
        <v>41</v>
      </c>
      <c r="P6" s="13" t="s">
        <v>37</v>
      </c>
      <c r="Q6" s="13" t="s">
        <v>38</v>
      </c>
      <c r="R6" s="13" t="s">
        <v>39</v>
      </c>
      <c r="S6" s="13" t="s">
        <v>38</v>
      </c>
      <c r="T6" s="13" t="s">
        <v>40</v>
      </c>
      <c r="U6" s="13" t="str">
        <f>LEFT(TEXT(V5,"ddd"),1)</f>
        <v>S</v>
      </c>
      <c r="V6" s="13" t="s">
        <v>41</v>
      </c>
      <c r="W6" s="13" t="s">
        <v>37</v>
      </c>
      <c r="X6" s="13" t="s">
        <v>38</v>
      </c>
      <c r="Y6" s="13" t="s">
        <v>39</v>
      </c>
      <c r="Z6" s="13" t="s">
        <v>38</v>
      </c>
      <c r="AA6" s="13" t="s">
        <v>40</v>
      </c>
      <c r="AB6" s="13" t="s">
        <v>41</v>
      </c>
      <c r="AC6" s="13" t="s">
        <v>41</v>
      </c>
      <c r="AD6" s="13" t="s">
        <v>37</v>
      </c>
      <c r="AE6" s="13" t="s">
        <v>38</v>
      </c>
      <c r="AF6" s="13" t="s">
        <v>39</v>
      </c>
      <c r="AG6" s="13" t="s">
        <v>38</v>
      </c>
      <c r="AH6" s="13" t="s">
        <v>40</v>
      </c>
      <c r="AI6" s="13" t="s">
        <v>41</v>
      </c>
      <c r="AJ6" s="13" t="s">
        <v>41</v>
      </c>
      <c r="AK6" s="13" t="s">
        <v>37</v>
      </c>
      <c r="AL6" s="13" t="s">
        <v>38</v>
      </c>
      <c r="AM6" s="13" t="s">
        <v>39</v>
      </c>
      <c r="AN6" s="13" t="s">
        <v>38</v>
      </c>
      <c r="AO6" s="13" t="s">
        <v>40</v>
      </c>
      <c r="AP6" s="13" t="s">
        <v>41</v>
      </c>
      <c r="AQ6" s="13" t="s">
        <v>41</v>
      </c>
      <c r="AR6" s="13" t="s">
        <v>37</v>
      </c>
      <c r="AS6" s="13" t="s">
        <v>38</v>
      </c>
      <c r="AT6" s="13" t="s">
        <v>39</v>
      </c>
      <c r="AU6" s="13" t="s">
        <v>38</v>
      </c>
      <c r="AV6" s="13" t="s">
        <v>40</v>
      </c>
      <c r="AW6" s="13" t="s">
        <v>41</v>
      </c>
      <c r="AX6" s="13" t="s">
        <v>41</v>
      </c>
      <c r="AY6" s="13" t="s">
        <v>37</v>
      </c>
      <c r="AZ6" s="13" t="s">
        <v>38</v>
      </c>
      <c r="BA6" s="13" t="s">
        <v>39</v>
      </c>
      <c r="BB6" s="13" t="s">
        <v>38</v>
      </c>
      <c r="BC6" s="13" t="s">
        <v>40</v>
      </c>
      <c r="BD6" s="13" t="s">
        <v>41</v>
      </c>
      <c r="BE6" s="13" t="s">
        <v>41</v>
      </c>
      <c r="BF6" s="13" t="s">
        <v>37</v>
      </c>
      <c r="BG6" s="13" t="s">
        <v>38</v>
      </c>
      <c r="BH6" s="13" t="s">
        <v>39</v>
      </c>
      <c r="BI6" s="13" t="s">
        <v>38</v>
      </c>
      <c r="BJ6" s="13" t="s">
        <v>40</v>
      </c>
      <c r="BK6" s="13" t="s">
        <v>41</v>
      </c>
    </row>
    <row r="7" spans="1:64" ht="30" hidden="1" customHeight="1" thickBot="1" x14ac:dyDescent="0.35">
      <c r="A7" s="44" t="s">
        <v>19</v>
      </c>
      <c r="E7"/>
      <c r="G7" t="str">
        <f>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row>
    <row r="8" spans="1:64" s="3" customFormat="1" ht="30" customHeight="1" thickBot="1" x14ac:dyDescent="0.35">
      <c r="A8" s="45" t="s">
        <v>15</v>
      </c>
      <c r="B8" s="18" t="s">
        <v>24</v>
      </c>
      <c r="C8" s="19"/>
      <c r="D8" s="20"/>
      <c r="E8" s="21"/>
      <c r="F8" s="17"/>
      <c r="G8" s="17" t="str">
        <f t="shared" ref="D8:H33" si="3">IF(OR(ISBLANK(task_start),ISBLANK(task_end)),"",task_end-task_start+1)</f>
        <v/>
      </c>
      <c r="H8" s="40"/>
      <c r="I8" s="69"/>
      <c r="J8" s="69"/>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4" s="3" customFormat="1" ht="60" customHeight="1" thickBot="1" x14ac:dyDescent="0.35">
      <c r="A9" s="45" t="s">
        <v>20</v>
      </c>
      <c r="B9" s="66" t="s">
        <v>25</v>
      </c>
      <c r="C9" s="22">
        <v>1</v>
      </c>
      <c r="D9" s="50">
        <f>Project_Start</f>
        <v>44984</v>
      </c>
      <c r="E9" s="50">
        <f>D9+1</f>
        <v>44985</v>
      </c>
      <c r="F9" s="17"/>
      <c r="G9" s="17" t="str">
        <f t="shared" si="3"/>
        <v/>
      </c>
      <c r="H9" s="40"/>
      <c r="I9" s="71"/>
      <c r="J9" s="71"/>
      <c r="K9" s="69"/>
      <c r="L9" s="69"/>
      <c r="M9" s="69"/>
      <c r="N9" s="69"/>
      <c r="O9" s="69"/>
      <c r="P9" s="69"/>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row>
    <row r="10" spans="1:64" s="3" customFormat="1" ht="30" customHeight="1" thickBot="1" x14ac:dyDescent="0.35">
      <c r="A10" s="45" t="s">
        <v>16</v>
      </c>
      <c r="B10" s="66" t="s">
        <v>26</v>
      </c>
      <c r="C10" s="22">
        <v>1</v>
      </c>
      <c r="D10" s="50">
        <f>Project_Start</f>
        <v>44984</v>
      </c>
      <c r="E10" s="50">
        <f t="shared" ref="E10:E13" si="4">D10+1</f>
        <v>44985</v>
      </c>
      <c r="F10" s="17"/>
      <c r="G10" s="17" t="str">
        <f t="shared" si="3"/>
        <v/>
      </c>
      <c r="H10" s="40"/>
      <c r="I10" s="71"/>
      <c r="J10" s="71"/>
      <c r="K10" s="69"/>
      <c r="L10" s="69"/>
      <c r="M10" s="69"/>
      <c r="N10" s="69"/>
      <c r="O10" s="69"/>
      <c r="P10" s="69"/>
      <c r="Q10" s="40"/>
      <c r="R10" s="40"/>
      <c r="S10" s="40"/>
      <c r="T10" s="41"/>
      <c r="U10" s="41"/>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row>
    <row r="11" spans="1:64" s="3" customFormat="1" ht="30" customHeight="1" thickBot="1" x14ac:dyDescent="0.35">
      <c r="A11" s="44"/>
      <c r="B11" s="66" t="s">
        <v>27</v>
      </c>
      <c r="C11" s="22">
        <v>1</v>
      </c>
      <c r="D11" s="50">
        <f>Project_Start</f>
        <v>44984</v>
      </c>
      <c r="E11" s="50">
        <f t="shared" si="4"/>
        <v>44985</v>
      </c>
      <c r="F11" s="17"/>
      <c r="G11" s="17" t="str">
        <f t="shared" si="3"/>
        <v/>
      </c>
      <c r="H11" s="40"/>
      <c r="I11" s="71"/>
      <c r="J11" s="71"/>
      <c r="K11" s="69"/>
      <c r="L11" s="69"/>
      <c r="M11" s="69"/>
      <c r="N11" s="69"/>
      <c r="O11" s="69"/>
      <c r="P11" s="69"/>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row>
    <row r="12" spans="1:64" s="3" customFormat="1" ht="30" customHeight="1" thickBot="1" x14ac:dyDescent="0.35">
      <c r="A12" s="44"/>
      <c r="B12" s="66" t="s">
        <v>28</v>
      </c>
      <c r="C12" s="22">
        <v>1</v>
      </c>
      <c r="D12" s="50">
        <f>Project_Start</f>
        <v>44984</v>
      </c>
      <c r="E12" s="50">
        <f t="shared" si="4"/>
        <v>44985</v>
      </c>
      <c r="F12" s="17"/>
      <c r="G12" s="17" t="str">
        <f t="shared" si="3"/>
        <v/>
      </c>
      <c r="H12" s="40"/>
      <c r="I12" s="71"/>
      <c r="J12" s="71"/>
      <c r="K12" s="69"/>
      <c r="L12" s="69"/>
      <c r="M12" s="69"/>
      <c r="N12" s="69"/>
      <c r="O12" s="69"/>
      <c r="P12" s="69"/>
      <c r="Q12" s="40"/>
      <c r="R12" s="40"/>
      <c r="S12" s="40"/>
      <c r="T12" s="40"/>
      <c r="U12" s="40"/>
      <c r="V12" s="40"/>
      <c r="W12" s="40"/>
      <c r="X12" s="41"/>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row>
    <row r="13" spans="1:64" s="3" customFormat="1" ht="30" customHeight="1" thickBot="1" x14ac:dyDescent="0.35">
      <c r="A13" s="44"/>
      <c r="B13" s="66" t="s">
        <v>29</v>
      </c>
      <c r="C13" s="22">
        <v>1</v>
      </c>
      <c r="D13" s="50">
        <f>Project_Start</f>
        <v>44984</v>
      </c>
      <c r="E13" s="50">
        <f t="shared" si="4"/>
        <v>44985</v>
      </c>
      <c r="F13" s="17"/>
      <c r="G13" s="17" t="str">
        <f t="shared" si="3"/>
        <v/>
      </c>
      <c r="H13" s="40"/>
      <c r="I13" s="71"/>
      <c r="J13" s="71"/>
      <c r="K13" s="69"/>
      <c r="L13" s="69"/>
      <c r="M13" s="69"/>
      <c r="N13" s="69"/>
      <c r="O13" s="69"/>
      <c r="P13" s="69"/>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row>
    <row r="14" spans="1:64" s="3" customFormat="1" ht="30" customHeight="1" thickBot="1" x14ac:dyDescent="0.35">
      <c r="A14" s="45" t="s">
        <v>17</v>
      </c>
      <c r="B14" s="23" t="s">
        <v>30</v>
      </c>
      <c r="C14" s="24"/>
      <c r="D14" s="25"/>
      <c r="E14" s="26"/>
      <c r="F14" s="17"/>
      <c r="G14" s="17" t="str">
        <f t="shared" si="3"/>
        <v/>
      </c>
      <c r="H14" s="40"/>
      <c r="I14" s="40"/>
      <c r="J14" s="40"/>
      <c r="K14" s="69"/>
      <c r="L14" s="69"/>
      <c r="M14" s="69"/>
      <c r="N14" s="69"/>
      <c r="O14" s="69"/>
      <c r="P14" s="69"/>
      <c r="Q14" s="69"/>
      <c r="R14" s="69"/>
      <c r="S14" s="69"/>
      <c r="T14" s="69"/>
      <c r="U14" s="69"/>
      <c r="V14" s="69"/>
      <c r="W14" s="69"/>
      <c r="X14" s="69"/>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row>
    <row r="15" spans="1:64" s="3" customFormat="1" ht="30" customHeight="1" thickBot="1" x14ac:dyDescent="0.35">
      <c r="A15" s="45"/>
      <c r="B15" s="67" t="s">
        <v>31</v>
      </c>
      <c r="C15" s="27">
        <v>1</v>
      </c>
      <c r="D15" s="51">
        <f>D13+1</f>
        <v>44985</v>
      </c>
      <c r="E15" s="51">
        <f>D15+14</f>
        <v>44999</v>
      </c>
      <c r="F15" s="17"/>
      <c r="G15" s="17" t="str">
        <f t="shared" si="3"/>
        <v/>
      </c>
      <c r="H15" s="40"/>
      <c r="I15" s="40"/>
      <c r="J15" s="40"/>
      <c r="K15" s="70"/>
      <c r="L15" s="70"/>
      <c r="M15" s="70"/>
      <c r="N15" s="72"/>
      <c r="O15" s="70"/>
      <c r="P15" s="70"/>
      <c r="Q15" s="70"/>
      <c r="R15" s="70"/>
      <c r="S15" s="70"/>
      <c r="T15" s="70"/>
      <c r="U15" s="70"/>
      <c r="V15" s="70"/>
      <c r="W15" s="70"/>
      <c r="X15" s="7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row>
    <row r="16" spans="1:64" s="3" customFormat="1" ht="55.8" customHeight="1" thickBot="1" x14ac:dyDescent="0.35">
      <c r="A16" s="44"/>
      <c r="B16" s="67" t="s">
        <v>32</v>
      </c>
      <c r="C16" s="27">
        <v>1</v>
      </c>
      <c r="D16" s="51">
        <f>D13+1</f>
        <v>44985</v>
      </c>
      <c r="E16" s="51">
        <f t="shared" ref="E16:E18" si="5">D16+14</f>
        <v>44999</v>
      </c>
      <c r="F16" s="17"/>
      <c r="G16" s="17"/>
      <c r="H16" s="40"/>
      <c r="I16" s="40"/>
      <c r="J16" s="40"/>
      <c r="K16" s="70"/>
      <c r="L16" s="70"/>
      <c r="M16" s="70"/>
      <c r="N16" s="70"/>
      <c r="O16" s="70"/>
      <c r="P16" s="70"/>
      <c r="Q16" s="70"/>
      <c r="R16" s="70"/>
      <c r="S16" s="70"/>
      <c r="T16" s="73"/>
      <c r="U16" s="73"/>
      <c r="V16" s="70"/>
      <c r="W16" s="70"/>
      <c r="X16" s="7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row>
    <row r="17" spans="1:63" s="3" customFormat="1" ht="30" customHeight="1" thickBot="1" x14ac:dyDescent="0.35">
      <c r="A17" s="44"/>
      <c r="B17" s="67" t="s">
        <v>33</v>
      </c>
      <c r="C17" s="27">
        <v>1</v>
      </c>
      <c r="D17" s="51">
        <f>D13+1</f>
        <v>44985</v>
      </c>
      <c r="E17" s="51">
        <f t="shared" si="5"/>
        <v>44999</v>
      </c>
      <c r="F17" s="17"/>
      <c r="G17" s="17"/>
      <c r="H17" s="40"/>
      <c r="I17" s="40"/>
      <c r="J17" s="40"/>
      <c r="K17" s="70"/>
      <c r="L17" s="70"/>
      <c r="M17" s="70"/>
      <c r="N17" s="70"/>
      <c r="O17" s="70"/>
      <c r="P17" s="70"/>
      <c r="Q17" s="70"/>
      <c r="R17" s="70"/>
      <c r="S17" s="70"/>
      <c r="T17" s="70"/>
      <c r="U17" s="70"/>
      <c r="V17" s="70"/>
      <c r="W17" s="70"/>
      <c r="X17" s="7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row>
    <row r="18" spans="1:63" s="3" customFormat="1" ht="30" customHeight="1" thickBot="1" x14ac:dyDescent="0.35">
      <c r="A18" s="44"/>
      <c r="B18" s="67" t="s">
        <v>34</v>
      </c>
      <c r="C18" s="27">
        <v>1</v>
      </c>
      <c r="D18" s="51">
        <f>D13+1</f>
        <v>44985</v>
      </c>
      <c r="E18" s="51">
        <f t="shared" si="5"/>
        <v>44999</v>
      </c>
      <c r="F18" s="17"/>
      <c r="G18" s="17" t="str">
        <f t="shared" si="3"/>
        <v/>
      </c>
      <c r="H18" s="40"/>
      <c r="I18" s="40"/>
      <c r="J18" s="40"/>
      <c r="K18" s="70"/>
      <c r="L18" s="70"/>
      <c r="M18" s="70"/>
      <c r="N18" s="70"/>
      <c r="O18" s="70"/>
      <c r="P18" s="70"/>
      <c r="Q18" s="70"/>
      <c r="R18" s="70"/>
      <c r="S18" s="70"/>
      <c r="T18" s="70"/>
      <c r="U18" s="70"/>
      <c r="V18" s="70"/>
      <c r="W18" s="70"/>
      <c r="X18" s="73"/>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row>
    <row r="19" spans="1:63" s="3" customFormat="1" ht="30" customHeight="1" thickBot="1" x14ac:dyDescent="0.35">
      <c r="A19" s="44"/>
      <c r="B19" s="28" t="s">
        <v>35</v>
      </c>
      <c r="C19" s="29"/>
      <c r="D19" s="30"/>
      <c r="E19" s="31"/>
      <c r="F19" s="17"/>
      <c r="G19" s="17" t="str">
        <f t="shared" si="3"/>
        <v/>
      </c>
      <c r="H19" s="40"/>
      <c r="I19" s="40"/>
      <c r="J19" s="40"/>
      <c r="K19" s="40"/>
      <c r="L19" s="40"/>
      <c r="M19" s="40"/>
      <c r="N19" s="40"/>
      <c r="O19" s="40"/>
      <c r="P19" s="40"/>
      <c r="Q19" s="40"/>
      <c r="R19" s="40"/>
      <c r="S19" s="40"/>
      <c r="T19" s="40"/>
      <c r="U19" s="40"/>
      <c r="V19" s="40"/>
      <c r="W19" s="40"/>
      <c r="X19" s="40"/>
      <c r="Y19" s="69"/>
      <c r="Z19" s="69"/>
      <c r="AA19" s="69"/>
      <c r="AB19" s="69"/>
      <c r="AC19" s="69"/>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row>
    <row r="20" spans="1:63" s="3" customFormat="1" ht="30" customHeight="1" thickBot="1" x14ac:dyDescent="0.35">
      <c r="A20" s="44" t="s">
        <v>8</v>
      </c>
      <c r="B20" s="68" t="s">
        <v>46</v>
      </c>
      <c r="C20" s="32">
        <v>0.2</v>
      </c>
      <c r="D20" s="52">
        <f>D9+15</f>
        <v>44999</v>
      </c>
      <c r="E20" s="52">
        <f>D20+4</f>
        <v>45003</v>
      </c>
      <c r="F20" s="17"/>
      <c r="G20" s="17" t="str">
        <f t="shared" si="3"/>
        <v/>
      </c>
      <c r="H20" s="40"/>
      <c r="I20" s="40"/>
      <c r="J20" s="40"/>
      <c r="K20" s="40"/>
      <c r="L20" s="40"/>
      <c r="M20" s="40"/>
      <c r="N20" s="40"/>
      <c r="O20" s="40"/>
      <c r="P20" s="40"/>
      <c r="Q20" s="40"/>
      <c r="R20" s="40"/>
      <c r="S20" s="40"/>
      <c r="T20" s="40"/>
      <c r="U20" s="40"/>
      <c r="V20" s="40"/>
      <c r="W20" s="40"/>
      <c r="X20" s="40"/>
      <c r="Y20" s="70"/>
      <c r="Z20" s="70"/>
      <c r="AA20" s="70"/>
      <c r="AB20" s="70"/>
      <c r="AC20" s="69"/>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row>
    <row r="21" spans="1:63" s="3" customFormat="1" ht="30" customHeight="1" thickBot="1" x14ac:dyDescent="0.35">
      <c r="A21" s="44"/>
      <c r="B21" s="68" t="s">
        <v>42</v>
      </c>
      <c r="C21" s="32"/>
      <c r="D21" s="52">
        <f>E20+1</f>
        <v>45004</v>
      </c>
      <c r="E21" s="52">
        <f>D21</f>
        <v>45004</v>
      </c>
      <c r="F21" s="17"/>
      <c r="G21" s="17" t="str">
        <f t="shared" si="3"/>
        <v/>
      </c>
      <c r="H21" s="40"/>
      <c r="I21" s="40"/>
      <c r="J21" s="40"/>
      <c r="K21" s="40"/>
      <c r="L21" s="40"/>
      <c r="M21" s="40"/>
      <c r="N21" s="40"/>
      <c r="O21" s="40"/>
      <c r="P21" s="40"/>
      <c r="Q21" s="40"/>
      <c r="R21" s="40"/>
      <c r="S21" s="40"/>
      <c r="T21" s="40"/>
      <c r="U21" s="40"/>
      <c r="V21" s="40"/>
      <c r="W21" s="40"/>
      <c r="X21" s="40"/>
      <c r="Y21" s="40"/>
      <c r="Z21" s="40"/>
      <c r="AA21" s="40"/>
      <c r="AB21" s="40"/>
      <c r="AC21" s="70"/>
      <c r="AD21" s="69"/>
      <c r="AE21" s="69"/>
      <c r="AF21" s="69"/>
      <c r="AG21" s="69"/>
      <c r="AH21" s="69"/>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row>
    <row r="22" spans="1:63" s="3" customFormat="1" ht="30" customHeight="1" thickBot="1" x14ac:dyDescent="0.35">
      <c r="A22" s="44"/>
      <c r="B22" s="68" t="s">
        <v>45</v>
      </c>
      <c r="C22" s="32"/>
      <c r="D22" s="52">
        <f>E21+1</f>
        <v>45005</v>
      </c>
      <c r="E22" s="52">
        <f>D22+4</f>
        <v>45009</v>
      </c>
      <c r="F22" s="17"/>
      <c r="G22" s="17" t="str">
        <f t="shared" si="3"/>
        <v/>
      </c>
      <c r="H22" s="40"/>
      <c r="I22" s="40"/>
      <c r="J22" s="40"/>
      <c r="K22" s="40"/>
      <c r="L22" s="40"/>
      <c r="M22" s="40"/>
      <c r="N22" s="40"/>
      <c r="O22" s="40"/>
      <c r="P22" s="40"/>
      <c r="Q22" s="40"/>
      <c r="R22" s="40"/>
      <c r="S22" s="40"/>
      <c r="T22" s="40"/>
      <c r="U22" s="40"/>
      <c r="V22" s="40"/>
      <c r="W22" s="40"/>
      <c r="X22" s="40"/>
      <c r="Y22" s="40"/>
      <c r="Z22" s="40"/>
      <c r="AA22" s="40"/>
      <c r="AB22" s="40"/>
      <c r="AC22" s="40"/>
      <c r="AD22" s="70"/>
      <c r="AE22" s="70"/>
      <c r="AF22" s="70"/>
      <c r="AG22" s="70"/>
      <c r="AH22" s="7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row>
    <row r="23" spans="1:63" s="3" customFormat="1" ht="30" customHeight="1" thickBot="1" x14ac:dyDescent="0.35">
      <c r="A23" s="44"/>
      <c r="B23" s="68" t="s">
        <v>44</v>
      </c>
      <c r="C23" s="32"/>
      <c r="D23" s="52">
        <f>E22+1</f>
        <v>45010</v>
      </c>
      <c r="E23" s="52">
        <f>D23+1</f>
        <v>45011</v>
      </c>
      <c r="F23" s="17"/>
      <c r="G23" s="17" t="str">
        <f t="shared" si="3"/>
        <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70"/>
      <c r="AJ23" s="7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row>
    <row r="24" spans="1:63" s="3" customFormat="1" ht="60" customHeight="1" thickBot="1" x14ac:dyDescent="0.35">
      <c r="A24" s="44"/>
      <c r="B24" s="68" t="s">
        <v>43</v>
      </c>
      <c r="C24" s="32"/>
      <c r="D24" s="52">
        <f>E23+1</f>
        <v>45012</v>
      </c>
      <c r="E24" s="52">
        <f>D24+1</f>
        <v>45013</v>
      </c>
      <c r="F24" s="17"/>
      <c r="G24" s="17" t="str">
        <f t="shared" si="3"/>
        <v/>
      </c>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70"/>
      <c r="AL24" s="7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row>
    <row r="25" spans="1:63" s="3" customFormat="1" ht="30" customHeight="1" thickBot="1" x14ac:dyDescent="0.35">
      <c r="A25" s="44"/>
      <c r="B25" s="33" t="s">
        <v>36</v>
      </c>
      <c r="C25" s="34"/>
      <c r="D25" s="35"/>
      <c r="E25" s="36"/>
      <c r="F25" s="17"/>
      <c r="G25" s="17" t="str">
        <f t="shared" si="3"/>
        <v/>
      </c>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row>
    <row r="26" spans="1:63" s="3" customFormat="1" ht="40.799999999999997" customHeight="1" thickBot="1" x14ac:dyDescent="0.35">
      <c r="A26" s="44" t="s">
        <v>8</v>
      </c>
      <c r="B26" s="74" t="s">
        <v>48</v>
      </c>
      <c r="C26" s="37"/>
      <c r="D26" s="53" t="s">
        <v>52</v>
      </c>
      <c r="E26" s="53">
        <v>45018</v>
      </c>
      <c r="F26" s="17"/>
      <c r="G26" s="17" t="str">
        <f t="shared" si="3"/>
        <v/>
      </c>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70"/>
      <c r="AN26" s="72"/>
      <c r="AO26" s="70"/>
      <c r="AP26" s="70"/>
      <c r="AQ26" s="70"/>
      <c r="AR26" s="40"/>
      <c r="AS26" s="40"/>
      <c r="AT26" s="40"/>
      <c r="AU26" s="40"/>
      <c r="AV26" s="40"/>
      <c r="AW26" s="40"/>
      <c r="AX26" s="40"/>
      <c r="AY26" s="40"/>
      <c r="AZ26" s="40"/>
      <c r="BA26" s="40"/>
      <c r="BB26" s="40"/>
      <c r="BC26" s="40"/>
      <c r="BD26" s="40"/>
      <c r="BE26" s="40"/>
      <c r="BF26" s="40"/>
      <c r="BG26" s="40"/>
      <c r="BH26" s="40"/>
      <c r="BI26" s="40"/>
      <c r="BJ26" s="40"/>
      <c r="BK26" s="40"/>
    </row>
    <row r="27" spans="1:63" s="3" customFormat="1" ht="61.2" customHeight="1" thickBot="1" x14ac:dyDescent="0.35">
      <c r="A27" s="44"/>
      <c r="B27" s="74" t="s">
        <v>47</v>
      </c>
      <c r="C27" s="37"/>
      <c r="D27" s="53">
        <v>45019</v>
      </c>
      <c r="E27" s="53">
        <v>45020</v>
      </c>
      <c r="F27" s="17"/>
      <c r="G27" s="17" t="str">
        <f t="shared" si="3"/>
        <v/>
      </c>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70"/>
      <c r="AS27" s="70"/>
      <c r="AT27" s="69"/>
      <c r="AU27" s="40"/>
      <c r="AV27" s="40"/>
      <c r="AW27" s="40"/>
      <c r="AX27" s="40"/>
      <c r="AY27" s="40"/>
      <c r="AZ27" s="40"/>
      <c r="BA27" s="40"/>
      <c r="BB27" s="40"/>
      <c r="BC27" s="40"/>
      <c r="BD27" s="40"/>
      <c r="BE27" s="40"/>
      <c r="BF27" s="40"/>
      <c r="BG27" s="40"/>
      <c r="BH27" s="40"/>
      <c r="BI27" s="40"/>
      <c r="BJ27" s="40"/>
      <c r="BK27" s="40"/>
    </row>
    <row r="28" spans="1:63" s="3" customFormat="1" ht="81" customHeight="1" thickBot="1" x14ac:dyDescent="0.35">
      <c r="A28" s="44"/>
      <c r="B28" s="74" t="s">
        <v>50</v>
      </c>
      <c r="C28" s="37"/>
      <c r="D28" s="53">
        <v>45021</v>
      </c>
      <c r="E28" s="53">
        <v>45024</v>
      </c>
      <c r="F28" s="17"/>
      <c r="G28" s="17" t="str">
        <f t="shared" si="3"/>
        <v/>
      </c>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70"/>
      <c r="AU28" s="70"/>
      <c r="AV28" s="70"/>
      <c r="AW28" s="70"/>
      <c r="AX28" s="40"/>
      <c r="AY28" s="40"/>
      <c r="AZ28" s="40"/>
      <c r="BA28" s="40"/>
      <c r="BB28" s="40"/>
      <c r="BC28" s="40"/>
      <c r="BD28" s="40"/>
      <c r="BE28" s="40"/>
      <c r="BF28" s="40"/>
      <c r="BG28" s="40"/>
      <c r="BH28" s="40"/>
      <c r="BI28" s="40"/>
      <c r="BJ28" s="40"/>
      <c r="BK28" s="40"/>
    </row>
    <row r="29" spans="1:63" s="3" customFormat="1" ht="60.6" customHeight="1" thickBot="1" x14ac:dyDescent="0.35">
      <c r="A29" s="44"/>
      <c r="B29" s="74" t="s">
        <v>49</v>
      </c>
      <c r="C29" s="37"/>
      <c r="D29" s="53">
        <v>45025</v>
      </c>
      <c r="E29" s="53">
        <v>45025</v>
      </c>
      <c r="F29" s="17"/>
      <c r="G29" s="17" t="str">
        <f t="shared" si="3"/>
        <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69"/>
      <c r="AW29" s="69"/>
      <c r="AX29" s="70"/>
      <c r="AY29" s="40"/>
      <c r="AZ29" s="40"/>
      <c r="BA29" s="40"/>
      <c r="BB29" s="40"/>
      <c r="BC29" s="40"/>
      <c r="BD29" s="40"/>
      <c r="BE29" s="40"/>
      <c r="BF29" s="40"/>
      <c r="BG29" s="40"/>
      <c r="BH29" s="40"/>
      <c r="BI29" s="40"/>
      <c r="BJ29" s="40"/>
      <c r="BK29" s="40"/>
    </row>
    <row r="30" spans="1:63" s="3" customFormat="1" ht="54" customHeight="1" thickBot="1" x14ac:dyDescent="0.35">
      <c r="A30" s="44"/>
      <c r="B30" s="74" t="s">
        <v>51</v>
      </c>
      <c r="C30" s="37"/>
      <c r="D30" s="53">
        <v>45026</v>
      </c>
      <c r="E30" s="53">
        <v>45027</v>
      </c>
      <c r="F30" s="17"/>
      <c r="G30" s="17" t="str">
        <f t="shared" si="3"/>
        <v/>
      </c>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70"/>
      <c r="AZ30" s="70"/>
      <c r="BA30" s="40"/>
      <c r="BB30" s="40"/>
      <c r="BC30" s="40"/>
      <c r="BD30" s="40"/>
      <c r="BE30" s="40"/>
      <c r="BF30" s="40"/>
      <c r="BG30" s="40"/>
      <c r="BH30" s="40"/>
      <c r="BI30" s="40"/>
      <c r="BJ30" s="40"/>
      <c r="BK30" s="40"/>
    </row>
    <row r="31" spans="1:63" s="3" customFormat="1" ht="30" customHeight="1" thickBot="1" x14ac:dyDescent="0.35">
      <c r="A31" s="44"/>
      <c r="B31" s="56"/>
      <c r="C31" s="55"/>
      <c r="D31" s="16"/>
      <c r="E31" s="54"/>
      <c r="F31" s="17"/>
      <c r="G31" s="17" t="str">
        <f t="shared" si="3"/>
        <v/>
      </c>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row>
    <row r="32" spans="1:63" s="3" customFormat="1" ht="30" customHeight="1" thickBot="1" x14ac:dyDescent="0.35">
      <c r="A32" s="44" t="s">
        <v>10</v>
      </c>
      <c r="B32" s="54"/>
      <c r="C32" s="17"/>
      <c r="D32" s="17" t="str">
        <f t="shared" si="3"/>
        <v/>
      </c>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row>
    <row r="33" spans="1:64" s="3" customFormat="1" ht="30" customHeight="1" thickBot="1" x14ac:dyDescent="0.35">
      <c r="A33" s="45" t="s">
        <v>9</v>
      </c>
      <c r="B33"/>
      <c r="C33"/>
      <c r="D33"/>
      <c r="E33" s="5"/>
      <c r="F33" s="38"/>
      <c r="G33" s="39"/>
      <c r="H33" s="39" t="str">
        <f t="shared" si="3"/>
        <v/>
      </c>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row>
    <row r="34" spans="1:64" ht="30" customHeight="1" x14ac:dyDescent="0.3">
      <c r="C34" s="14"/>
      <c r="G34" s="6"/>
    </row>
    <row r="35" spans="1:64" ht="30" customHeight="1" x14ac:dyDescent="0.3">
      <c r="C35" s="15"/>
      <c r="F35" s="46"/>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C7:C30 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 O15 I33:BL33">
    <cfRule type="expression" dxfId="11" priority="33">
      <formula>AND(TODAY()&gt;=I$5,TODAY()&lt;J$5)</formula>
    </cfRule>
  </conditionalFormatting>
  <conditionalFormatting sqref="O15 I33:BL33">
    <cfRule type="expression" dxfId="10" priority="27">
      <formula>AND(task_start&lt;=I$5,ROUNDDOWN((task_end-task_start+1)*task_progress,0)+task_start-1&gt;=I$5)</formula>
    </cfRule>
    <cfRule type="expression" dxfId="9" priority="28" stopIfTrue="1">
      <formula>AND(task_end&gt;=I$5,task_start&lt;J$5)</formula>
    </cfRule>
  </conditionalFormatting>
  <conditionalFormatting sqref="H6:BK14 H15:M15 P15:BK15 H16:BK25 H27:BK31 H26:AL26 AO26:BK26">
    <cfRule type="expression" dxfId="8" priority="37">
      <formula>AND(TODAY()&gt;=I$5,TODAY()&lt;J$5)</formula>
    </cfRule>
  </conditionalFormatting>
  <conditionalFormatting sqref="H7:BK14 H15:M15 P15:BK15 H16:BK25 H27:BK31 H26:AL26 AO26:BK26">
    <cfRule type="expression" dxfId="7" priority="40">
      <formula>AND(task_start&lt;=I$5,ROUNDDOWN((task_end-task_start+1)*task_progress,0)+task_start-1&gt;=I$5)</formula>
    </cfRule>
    <cfRule type="expression" dxfId="6" priority="41" stopIfTrue="1">
      <formula>AND(task_end&gt;=I$5,task_start&lt;J$5)</formula>
    </cfRule>
  </conditionalFormatting>
  <conditionalFormatting sqref="E32:BH32">
    <cfRule type="expression" dxfId="5" priority="43">
      <formula>AND(TODAY()&gt;=I$5,TODAY()&lt;J$5)</formula>
    </cfRule>
  </conditionalFormatting>
  <conditionalFormatting sqref="E32:BH32">
    <cfRule type="expression" dxfId="4" priority="46">
      <formula>AND(task_start&lt;=I$5,ROUNDDOWN((task_end-task_start+1)*task_progress,0)+task_start-1&gt;=I$5)</formula>
    </cfRule>
    <cfRule type="expression" dxfId="3" priority="47" stopIfTrue="1">
      <formula>AND(task_end&gt;=I$5,task_start&lt;J$5)</formula>
    </cfRule>
  </conditionalFormatting>
  <conditionalFormatting sqref="AM26">
    <cfRule type="expression" dxfId="2" priority="49">
      <formula>AND(TODAY()&gt;=AO$5,TODAY()&lt;AP$5)</formula>
    </cfRule>
  </conditionalFormatting>
  <conditionalFormatting sqref="AM26">
    <cfRule type="expression" dxfId="1" priority="52">
      <formula>AND(task_start&lt;=AO$5,ROUNDDOWN((task_end-task_start+1)*task_progress,0)+task_start-1&gt;=AO$5)</formula>
    </cfRule>
    <cfRule type="expression" dxfId="0" priority="53" stopIfTrue="1">
      <formula>AND(task_end&gt;=AO$5,task_start&lt;AP$5)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 D31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2023-03-14T09:23:33Z</dcterms:modified>
</cp:coreProperties>
</file>