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alcChain.xml" ContentType="application/vnd.openxmlformats-officedocument.spreadsheetml.calcChain+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8180" yWindow="0" windowWidth="15260" windowHeight="19580" tabRatio="500"/>
  </bookViews>
  <sheets>
    <sheet name="Sheet1" sheetId="1" r:id="rId1"/>
    <sheet name="Sheet3" sheetId="3" r:id="rId2"/>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K36" i="1"/>
  <c r="K35"/>
  <c r="K33"/>
  <c r="K3"/>
  <c r="K4"/>
  <c r="K5"/>
  <c r="K6"/>
  <c r="K7"/>
  <c r="K8"/>
  <c r="K9"/>
  <c r="K10"/>
  <c r="K11"/>
  <c r="K12"/>
  <c r="K13"/>
  <c r="K14"/>
  <c r="K15"/>
  <c r="K16"/>
  <c r="K17"/>
  <c r="K18"/>
  <c r="K19"/>
  <c r="K20"/>
  <c r="K21"/>
  <c r="K22"/>
  <c r="K23"/>
  <c r="K24"/>
  <c r="K25"/>
  <c r="K26"/>
  <c r="K27"/>
  <c r="K28"/>
  <c r="K29"/>
  <c r="K30"/>
  <c r="K31"/>
  <c r="K2"/>
  <c r="J36"/>
  <c r="J35"/>
  <c r="J33"/>
  <c r="E54"/>
  <c r="B54"/>
  <c r="E50"/>
  <c r="E49"/>
  <c r="B50"/>
  <c r="I36"/>
  <c r="I35"/>
  <c r="I33"/>
  <c r="E46"/>
  <c r="E47"/>
  <c r="E45"/>
  <c r="E44"/>
  <c r="E43"/>
  <c r="B48"/>
  <c r="B47"/>
  <c r="B46"/>
  <c r="B45"/>
  <c r="B44"/>
  <c r="B43"/>
  <c r="C36"/>
  <c r="D36"/>
  <c r="E36"/>
  <c r="F36"/>
  <c r="G36"/>
  <c r="H36"/>
  <c r="B36"/>
  <c r="C35"/>
  <c r="D35"/>
  <c r="E35"/>
  <c r="F35"/>
  <c r="G35"/>
  <c r="H35"/>
  <c r="B35"/>
  <c r="D33"/>
  <c r="E33"/>
  <c r="F33"/>
  <c r="G33"/>
  <c r="H33"/>
  <c r="C33"/>
  <c r="B33"/>
  <c r="L4" i="3"/>
  <c r="L5"/>
  <c r="L6"/>
  <c r="L7"/>
  <c r="L3"/>
  <c r="L2"/>
</calcChain>
</file>

<file path=xl/sharedStrings.xml><?xml version="1.0" encoding="utf-8"?>
<sst xmlns="http://schemas.openxmlformats.org/spreadsheetml/2006/main" count="94" uniqueCount="89">
  <si>
    <t>Adam Davies</t>
    <phoneticPr fontId="1" type="noConversion"/>
  </si>
  <si>
    <t>Since K's much greater than BB, may have tendency to get choked up in pressure situations. Suggest swinging at first the fastball you see in order to improve composure in the box.</t>
    <phoneticPr fontId="1" type="noConversion"/>
  </si>
  <si>
    <t>ave=h/ab</t>
    <phoneticPr fontId="1" type="noConversion"/>
  </si>
  <si>
    <t>stats3/stats1</t>
    <phoneticPr fontId="1" type="noConversion"/>
  </si>
  <si>
    <t>ave=</t>
    <phoneticPr fontId="1" type="noConversion"/>
  </si>
  <si>
    <t>Correlation Ave&amp;H</t>
    <phoneticPr fontId="1" type="noConversion"/>
  </si>
  <si>
    <t>Correlation Ave&amp;HR</t>
    <phoneticPr fontId="1" type="noConversion"/>
  </si>
  <si>
    <t>Correlation Ave&amp;2B</t>
    <phoneticPr fontId="1" type="noConversion"/>
  </si>
  <si>
    <t>Correlation Ave&amp;RBI</t>
    <phoneticPr fontId="1" type="noConversion"/>
  </si>
  <si>
    <t>Correlation Ave&amp;3B</t>
    <phoneticPr fontId="1" type="noConversion"/>
  </si>
  <si>
    <t>Correlation R&amp;H</t>
    <phoneticPr fontId="1" type="noConversion"/>
  </si>
  <si>
    <t>Correlation R&amp;HR</t>
    <phoneticPr fontId="1" type="noConversion"/>
  </si>
  <si>
    <t>Correlation R&amp;2B</t>
    <phoneticPr fontId="1" type="noConversion"/>
  </si>
  <si>
    <t>Correlation R&amp;3B</t>
    <phoneticPr fontId="1" type="noConversion"/>
  </si>
  <si>
    <t>Correlation R&amp;RBI</t>
    <phoneticPr fontId="1" type="noConversion"/>
  </si>
  <si>
    <t>MLB Numbers in 2 Strike Counts</t>
    <phoneticPr fontId="1" type="noConversion"/>
  </si>
  <si>
    <t>MLB % of AB with 2 Strikes</t>
    <phoneticPr fontId="1" type="noConversion"/>
  </si>
  <si>
    <t>OBP</t>
    <phoneticPr fontId="1" type="noConversion"/>
  </si>
  <si>
    <t>Correlation AVE&amp;OBP</t>
    <phoneticPr fontId="1" type="noConversion"/>
  </si>
  <si>
    <t>Cor OBP &amp; H</t>
    <phoneticPr fontId="1" type="noConversion"/>
  </si>
  <si>
    <t>Cor OBP &amp; R</t>
    <phoneticPr fontId="1" type="noConversion"/>
  </si>
  <si>
    <t>SLG</t>
    <phoneticPr fontId="1" type="noConversion"/>
  </si>
  <si>
    <t>&lt;-&gt;</t>
    <phoneticPr fontId="1" type="noConversion"/>
  </si>
  <si>
    <t>Correlation Ave &amp;SLG</t>
    <phoneticPr fontId="1" type="noConversion"/>
  </si>
  <si>
    <t>Cor OBP &amp; SLG</t>
    <phoneticPr fontId="1" type="noConversion"/>
  </si>
  <si>
    <t>Isolated Power</t>
    <phoneticPr fontId="1" type="noConversion"/>
  </si>
  <si>
    <t>Nolan Reimold</t>
    <phoneticPr fontId="1" type="noConversion"/>
  </si>
  <si>
    <t>G</t>
    <phoneticPr fontId="1" type="noConversion"/>
  </si>
  <si>
    <t>AB</t>
    <phoneticPr fontId="1" type="noConversion"/>
  </si>
  <si>
    <t>R</t>
    <phoneticPr fontId="1" type="noConversion"/>
  </si>
  <si>
    <t>HR</t>
    <phoneticPr fontId="1" type="noConversion"/>
  </si>
  <si>
    <t>BB</t>
    <phoneticPr fontId="1" type="noConversion"/>
  </si>
  <si>
    <t>K</t>
    <phoneticPr fontId="1" type="noConversion"/>
  </si>
  <si>
    <t>SB</t>
    <phoneticPr fontId="1" type="noConversion"/>
  </si>
  <si>
    <t>CS</t>
    <phoneticPr fontId="1" type="noConversion"/>
  </si>
  <si>
    <t>AVE</t>
    <phoneticPr fontId="1" type="noConversion"/>
  </si>
  <si>
    <t>OBP</t>
    <phoneticPr fontId="1" type="noConversion"/>
  </si>
  <si>
    <t>OPS</t>
    <phoneticPr fontId="1" type="noConversion"/>
  </si>
  <si>
    <t>Nick Markakis</t>
  </si>
  <si>
    <t>Adam Jones</t>
  </si>
  <si>
    <t>Chris Davis</t>
  </si>
  <si>
    <t>Nate McLouth</t>
  </si>
  <si>
    <t>Manny Machado</t>
  </si>
  <si>
    <t>W-K Ratio</t>
    <phoneticPr fontId="1" type="noConversion"/>
  </si>
  <si>
    <t>R</t>
    <phoneticPr fontId="1" type="noConversion"/>
  </si>
  <si>
    <t>H</t>
    <phoneticPr fontId="1" type="noConversion"/>
  </si>
  <si>
    <t>HR</t>
    <phoneticPr fontId="1" type="noConversion"/>
  </si>
  <si>
    <t>2B</t>
    <phoneticPr fontId="1" type="noConversion"/>
  </si>
  <si>
    <t>3B</t>
    <phoneticPr fontId="1" type="noConversion"/>
  </si>
  <si>
    <t>RBI</t>
    <phoneticPr fontId="1" type="noConversion"/>
  </si>
  <si>
    <t>StdDev</t>
  </si>
  <si>
    <t>StdDev</t>
    <phoneticPr fontId="1" type="noConversion"/>
  </si>
  <si>
    <t>Var</t>
  </si>
  <si>
    <t>Var</t>
    <phoneticPr fontId="1" type="noConversion"/>
  </si>
  <si>
    <t>Correlation Ave&amp;R</t>
    <phoneticPr fontId="1" type="noConversion"/>
  </si>
  <si>
    <t>Co, Rockies</t>
    <phoneticPr fontId="1" type="noConversion"/>
  </si>
  <si>
    <t>LA, Angels</t>
    <phoneticPr fontId="1" type="noConversion"/>
  </si>
  <si>
    <t>Tx, Rangers</t>
    <phoneticPr fontId="1" type="noConversion"/>
  </si>
  <si>
    <t>SL, Cards</t>
    <phoneticPr fontId="1" type="noConversion"/>
  </si>
  <si>
    <t>SF, Giants</t>
    <phoneticPr fontId="1" type="noConversion"/>
  </si>
  <si>
    <t>Detroit Tigers</t>
    <phoneticPr fontId="1" type="noConversion"/>
  </si>
  <si>
    <t>NY Yankees</t>
    <phoneticPr fontId="1" type="noConversion"/>
  </si>
  <si>
    <t>KC Royals</t>
    <phoneticPr fontId="1" type="noConversion"/>
  </si>
  <si>
    <t>Wash Nationals</t>
    <phoneticPr fontId="1" type="noConversion"/>
  </si>
  <si>
    <t>Minnesota Twins</t>
    <phoneticPr fontId="1" type="noConversion"/>
  </si>
  <si>
    <t>Boston Red Sox</t>
    <phoneticPr fontId="1" type="noConversion"/>
  </si>
  <si>
    <t>Milwa Brewers</t>
    <phoneticPr fontId="1" type="noConversion"/>
  </si>
  <si>
    <t>AZ D-backs</t>
    <phoneticPr fontId="1" type="noConversion"/>
  </si>
  <si>
    <t>Phil Phillies</t>
    <phoneticPr fontId="1" type="noConversion"/>
  </si>
  <si>
    <t>Chi, White Sox</t>
    <phoneticPr fontId="1" type="noConversion"/>
  </si>
  <si>
    <t>LA, Dodgers</t>
    <phoneticPr fontId="1" type="noConversion"/>
  </si>
  <si>
    <t>Cleve Indians</t>
    <phoneticPr fontId="1" type="noConversion"/>
  </si>
  <si>
    <t>Cinci Reds</t>
    <phoneticPr fontId="1" type="noConversion"/>
  </si>
  <si>
    <t>NY Mets</t>
    <phoneticPr fontId="1" type="noConversion"/>
  </si>
  <si>
    <t>SD Padres</t>
    <phoneticPr fontId="1" type="noConversion"/>
  </si>
  <si>
    <t>Atlanta Braves</t>
    <phoneticPr fontId="1" type="noConversion"/>
  </si>
  <si>
    <t>Baltimore Orioles</t>
    <phoneticPr fontId="1" type="noConversion"/>
  </si>
  <si>
    <t>Toronto Blue Jays</t>
    <phoneticPr fontId="1" type="noConversion"/>
  </si>
  <si>
    <t>Miami Marlins</t>
    <phoneticPr fontId="1" type="noConversion"/>
  </si>
  <si>
    <t>Pittsburgh Pirates</t>
    <phoneticPr fontId="1" type="noConversion"/>
  </si>
  <si>
    <t>Chicago Cubs</t>
    <phoneticPr fontId="1" type="noConversion"/>
  </si>
  <si>
    <t>TB Rays</t>
    <phoneticPr fontId="1" type="noConversion"/>
  </si>
  <si>
    <t>Oakland Athlectics</t>
    <phoneticPr fontId="1" type="noConversion"/>
  </si>
  <si>
    <t>Houston Astros</t>
    <phoneticPr fontId="1" type="noConversion"/>
  </si>
  <si>
    <t>Seattle Mariners</t>
    <phoneticPr fontId="1" type="noConversion"/>
  </si>
  <si>
    <t>Leauge Ave.</t>
  </si>
  <si>
    <t>Leauge Ave.</t>
    <phoneticPr fontId="1" type="noConversion"/>
  </si>
  <si>
    <t>Team</t>
    <phoneticPr fontId="1" type="noConversion"/>
  </si>
  <si>
    <t>AVG</t>
    <phoneticPr fontId="1" type="noConversion"/>
  </si>
</sst>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0.0000"/>
  </numFmts>
  <fonts count="5">
    <font>
      <sz val="10"/>
      <name val="Verdana"/>
    </font>
    <font>
      <sz val="8"/>
      <name val="Verdana"/>
    </font>
    <font>
      <sz val="11"/>
      <name val="Arial"/>
    </font>
    <font>
      <u/>
      <sz val="10"/>
      <color indexed="12"/>
      <name val="Verdana"/>
    </font>
    <font>
      <sz val="10"/>
      <color indexed="8"/>
      <name val="Arial"/>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2" fillId="2" borderId="0" xfId="0" applyFont="1" applyFill="1" applyAlignment="1">
      <alignment horizontal="right" wrapText="1"/>
    </xf>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9" fontId="0" fillId="0" borderId="1" xfId="0" applyNumberFormat="1" applyBorder="1" applyAlignment="1">
      <alignment wrapText="1"/>
    </xf>
    <xf numFmtId="0" fontId="0" fillId="0" borderId="2" xfId="0" applyBorder="1" applyAlignment="1">
      <alignment wrapText="1"/>
    </xf>
    <xf numFmtId="165" fontId="0" fillId="0" borderId="1" xfId="0" applyNumberFormat="1" applyBorder="1" applyAlignment="1">
      <alignment wrapText="1"/>
    </xf>
    <xf numFmtId="0" fontId="0" fillId="0" borderId="1" xfId="0" applyBorder="1" applyAlignment="1">
      <alignment horizontal="center" vertical="center" wrapText="1"/>
    </xf>
    <xf numFmtId="0" fontId="3" fillId="2" borderId="0" xfId="1" applyFill="1" applyAlignment="1" applyProtection="1">
      <alignment horizontal="left" vertical="center" wrapText="1"/>
    </xf>
    <xf numFmtId="0" fontId="4" fillId="2" borderId="0" xfId="0" applyFont="1" applyFill="1" applyAlignment="1">
      <alignment horizontal="right" wrapText="1"/>
    </xf>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ports.yahoo.com/mlb/players/8285" TargetMode="External"/><Relationship Id="rId4" Type="http://schemas.openxmlformats.org/officeDocument/2006/relationships/hyperlink" Target="http://sports.yahoo.com/mlb/players/7513" TargetMode="External"/><Relationship Id="rId5" Type="http://schemas.openxmlformats.org/officeDocument/2006/relationships/hyperlink" Target="http://sports.yahoo.com/mlb/players/9111" TargetMode="External"/><Relationship Id="rId1" Type="http://schemas.openxmlformats.org/officeDocument/2006/relationships/hyperlink" Target="http://sports.yahoo.com/mlb/players/7707" TargetMode="External"/><Relationship Id="rId2" Type="http://schemas.openxmlformats.org/officeDocument/2006/relationships/hyperlink" Target="http://sports.yahoo.com/mlb/players/78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S54"/>
  <sheetViews>
    <sheetView tabSelected="1" workbookViewId="0">
      <selection activeCell="A33" sqref="A33:B33"/>
    </sheetView>
  </sheetViews>
  <sheetFormatPr baseColWidth="10" defaultRowHeight="13"/>
  <cols>
    <col min="1" max="1" width="15.28515625" style="2" customWidth="1"/>
    <col min="2" max="3" width="10.7109375" style="2"/>
    <col min="4" max="4" width="14.28515625" style="2" customWidth="1"/>
    <col min="5" max="16384" width="10.7109375" style="2"/>
  </cols>
  <sheetData>
    <row r="1" spans="1:11" ht="26">
      <c r="A1" s="2" t="s">
        <v>87</v>
      </c>
      <c r="B1" s="2" t="s">
        <v>88</v>
      </c>
      <c r="C1" s="2" t="s">
        <v>44</v>
      </c>
      <c r="D1" s="2" t="s">
        <v>45</v>
      </c>
      <c r="E1" s="2" t="s">
        <v>46</v>
      </c>
      <c r="F1" s="2" t="s">
        <v>47</v>
      </c>
      <c r="G1" s="2" t="s">
        <v>48</v>
      </c>
      <c r="H1" s="2" t="s">
        <v>49</v>
      </c>
      <c r="I1" s="2" t="s">
        <v>17</v>
      </c>
      <c r="J1" s="2" t="s">
        <v>21</v>
      </c>
      <c r="K1" s="2" t="s">
        <v>25</v>
      </c>
    </row>
    <row r="2" spans="1:11">
      <c r="A2" s="2" t="s">
        <v>55</v>
      </c>
      <c r="B2" s="2">
        <v>0.27400000000000002</v>
      </c>
      <c r="C2" s="2">
        <v>758</v>
      </c>
      <c r="D2" s="2">
        <v>1526</v>
      </c>
      <c r="E2" s="2">
        <v>166</v>
      </c>
      <c r="F2" s="2">
        <v>306</v>
      </c>
      <c r="G2" s="2">
        <v>52</v>
      </c>
      <c r="H2" s="2">
        <v>716</v>
      </c>
      <c r="I2" s="2">
        <v>0.33</v>
      </c>
      <c r="J2" s="2">
        <v>0.436</v>
      </c>
      <c r="K2" s="2">
        <f>J2-B2</f>
        <v>0.16199999999999998</v>
      </c>
    </row>
    <row r="3" spans="1:11">
      <c r="A3" s="2" t="s">
        <v>56</v>
      </c>
      <c r="B3" s="2">
        <v>0.27400000000000002</v>
      </c>
      <c r="C3" s="2">
        <v>767</v>
      </c>
      <c r="D3" s="2">
        <v>1518</v>
      </c>
      <c r="E3" s="2">
        <v>187</v>
      </c>
      <c r="F3" s="2">
        <v>273</v>
      </c>
      <c r="G3" s="2">
        <v>22</v>
      </c>
      <c r="H3" s="2">
        <v>732</v>
      </c>
      <c r="I3" s="2">
        <v>0.33200000000000002</v>
      </c>
      <c r="J3" s="2">
        <v>0.433</v>
      </c>
      <c r="K3" s="2">
        <f t="shared" ref="K3:K31" si="0">J3-B3</f>
        <v>0.15899999999999997</v>
      </c>
    </row>
    <row r="4" spans="1:11">
      <c r="A4" s="2" t="s">
        <v>57</v>
      </c>
      <c r="B4" s="2">
        <v>0.27300000000000002</v>
      </c>
      <c r="C4" s="2">
        <v>808</v>
      </c>
      <c r="D4" s="2">
        <v>1526</v>
      </c>
      <c r="E4" s="2">
        <v>200</v>
      </c>
      <c r="F4" s="2">
        <v>303</v>
      </c>
      <c r="G4" s="2">
        <v>32</v>
      </c>
      <c r="H4" s="2">
        <v>780</v>
      </c>
      <c r="I4" s="2">
        <v>0.33400000000000002</v>
      </c>
      <c r="J4" s="2">
        <v>0.44600000000000001</v>
      </c>
      <c r="K4" s="2">
        <f t="shared" si="0"/>
        <v>0.17299999999999999</v>
      </c>
    </row>
    <row r="5" spans="1:11">
      <c r="A5" s="2" t="s">
        <v>58</v>
      </c>
      <c r="B5" s="2">
        <v>0.27100000000000002</v>
      </c>
      <c r="C5" s="2">
        <v>765</v>
      </c>
      <c r="D5" s="2">
        <v>1526</v>
      </c>
      <c r="E5" s="2">
        <v>159</v>
      </c>
      <c r="F5" s="2">
        <v>290</v>
      </c>
      <c r="G5" s="2">
        <v>37</v>
      </c>
      <c r="H5" s="2">
        <v>732</v>
      </c>
      <c r="I5" s="2">
        <v>0.33800000000000002</v>
      </c>
      <c r="J5" s="2">
        <v>0.42099999999999999</v>
      </c>
      <c r="K5" s="2">
        <f t="shared" si="0"/>
        <v>0.14999999999999997</v>
      </c>
    </row>
    <row r="6" spans="1:11">
      <c r="A6" s="2" t="s">
        <v>59</v>
      </c>
      <c r="B6" s="2">
        <v>0.26900000000000002</v>
      </c>
      <c r="C6" s="2">
        <v>718</v>
      </c>
      <c r="D6" s="2">
        <v>1495</v>
      </c>
      <c r="E6" s="2">
        <v>103</v>
      </c>
      <c r="F6" s="2">
        <v>287</v>
      </c>
      <c r="G6" s="2">
        <v>57</v>
      </c>
      <c r="H6" s="2">
        <v>675</v>
      </c>
      <c r="I6" s="2">
        <v>0.32700000000000001</v>
      </c>
      <c r="J6" s="2">
        <v>0.39700000000000002</v>
      </c>
      <c r="K6" s="2">
        <f t="shared" si="0"/>
        <v>0.128</v>
      </c>
    </row>
    <row r="7" spans="1:11">
      <c r="A7" s="2" t="s">
        <v>60</v>
      </c>
      <c r="B7" s="2">
        <v>0.26800000000000002</v>
      </c>
      <c r="C7" s="2">
        <v>726</v>
      </c>
      <c r="D7" s="2">
        <v>1467</v>
      </c>
      <c r="E7" s="2">
        <v>163</v>
      </c>
      <c r="F7" s="2">
        <v>279</v>
      </c>
      <c r="G7" s="2">
        <v>39</v>
      </c>
      <c r="H7" s="2">
        <v>698</v>
      </c>
      <c r="I7" s="2">
        <v>0.33500000000000002</v>
      </c>
      <c r="J7" s="2">
        <v>0.42199999999999999</v>
      </c>
      <c r="K7" s="2">
        <f t="shared" si="0"/>
        <v>0.15399999999999997</v>
      </c>
    </row>
    <row r="8" spans="1:11">
      <c r="A8" s="2" t="s">
        <v>61</v>
      </c>
      <c r="B8" s="2">
        <v>0.26500000000000001</v>
      </c>
      <c r="C8" s="2">
        <v>804</v>
      </c>
      <c r="D8" s="2">
        <v>1462</v>
      </c>
      <c r="E8" s="2">
        <v>245</v>
      </c>
      <c r="F8" s="2">
        <v>280</v>
      </c>
      <c r="G8" s="2">
        <v>13</v>
      </c>
      <c r="H8" s="2">
        <v>774</v>
      </c>
      <c r="I8" s="2">
        <v>0.33700000000000002</v>
      </c>
      <c r="J8" s="2">
        <v>0.45300000000000001</v>
      </c>
      <c r="K8" s="2">
        <f t="shared" si="0"/>
        <v>0.188</v>
      </c>
    </row>
    <row r="9" spans="1:11">
      <c r="A9" s="2" t="s">
        <v>62</v>
      </c>
      <c r="B9" s="2">
        <v>0.26500000000000001</v>
      </c>
      <c r="C9" s="2">
        <v>676</v>
      </c>
      <c r="D9" s="2">
        <v>1492</v>
      </c>
      <c r="E9" s="2">
        <v>131</v>
      </c>
      <c r="F9" s="2">
        <v>295</v>
      </c>
      <c r="G9" s="2">
        <v>37</v>
      </c>
      <c r="H9" s="2">
        <v>643</v>
      </c>
      <c r="I9" s="2">
        <v>0.317</v>
      </c>
      <c r="J9" s="2">
        <v>0.4</v>
      </c>
      <c r="K9" s="2">
        <f t="shared" si="0"/>
        <v>0.13500000000000001</v>
      </c>
    </row>
    <row r="10" spans="1:11">
      <c r="A10" s="2" t="s">
        <v>63</v>
      </c>
      <c r="B10" s="2">
        <v>0.26100000000000001</v>
      </c>
      <c r="C10" s="2">
        <v>731</v>
      </c>
      <c r="D10" s="2">
        <v>1468</v>
      </c>
      <c r="E10" s="2">
        <v>194</v>
      </c>
      <c r="F10" s="2">
        <v>301</v>
      </c>
      <c r="G10" s="2">
        <v>25</v>
      </c>
      <c r="H10" s="2">
        <v>688</v>
      </c>
      <c r="I10" s="2">
        <v>0.32200000000000001</v>
      </c>
      <c r="J10" s="2">
        <v>0.42799999999999999</v>
      </c>
      <c r="K10" s="2">
        <f t="shared" si="0"/>
        <v>0.16699999999999998</v>
      </c>
    </row>
    <row r="11" spans="1:11">
      <c r="A11" s="2" t="s">
        <v>64</v>
      </c>
      <c r="B11" s="2">
        <v>0.26</v>
      </c>
      <c r="C11" s="2">
        <v>701</v>
      </c>
      <c r="D11" s="2">
        <v>1448</v>
      </c>
      <c r="E11" s="2">
        <v>131</v>
      </c>
      <c r="F11" s="2">
        <v>270</v>
      </c>
      <c r="G11" s="2">
        <v>30</v>
      </c>
      <c r="H11" s="2">
        <v>667</v>
      </c>
      <c r="I11" s="2">
        <v>0.32500000000000001</v>
      </c>
      <c r="J11" s="2">
        <v>0.39</v>
      </c>
      <c r="K11" s="2">
        <f t="shared" si="0"/>
        <v>0.13</v>
      </c>
    </row>
    <row r="12" spans="1:11">
      <c r="A12" s="2" t="s">
        <v>65</v>
      </c>
      <c r="B12" s="2">
        <v>0.26</v>
      </c>
      <c r="C12" s="2">
        <v>734</v>
      </c>
      <c r="D12" s="2">
        <v>1459</v>
      </c>
      <c r="E12" s="2">
        <v>165</v>
      </c>
      <c r="F12" s="2">
        <v>339</v>
      </c>
      <c r="G12" s="2">
        <v>16</v>
      </c>
      <c r="H12" s="2">
        <v>695</v>
      </c>
      <c r="I12" s="2">
        <v>0.315</v>
      </c>
      <c r="J12" s="2">
        <v>0.41499999999999998</v>
      </c>
      <c r="K12" s="2">
        <f t="shared" si="0"/>
        <v>0.15499999999999997</v>
      </c>
    </row>
    <row r="13" spans="1:11">
      <c r="A13" s="2" t="s">
        <v>66</v>
      </c>
      <c r="B13" s="2">
        <v>0.25900000000000001</v>
      </c>
      <c r="C13" s="2">
        <v>776</v>
      </c>
      <c r="D13" s="2">
        <v>1442</v>
      </c>
      <c r="E13" s="2">
        <v>202</v>
      </c>
      <c r="F13" s="2">
        <v>300</v>
      </c>
      <c r="G13" s="2">
        <v>39</v>
      </c>
      <c r="H13" s="2">
        <v>741</v>
      </c>
      <c r="I13" s="2">
        <v>0.32500000000000001</v>
      </c>
      <c r="J13" s="2">
        <v>0.437</v>
      </c>
      <c r="K13" s="2">
        <f t="shared" si="0"/>
        <v>0.17799999999999999</v>
      </c>
    </row>
    <row r="14" spans="1:11">
      <c r="A14" s="2" t="s">
        <v>67</v>
      </c>
      <c r="B14" s="2">
        <v>0.25900000000000001</v>
      </c>
      <c r="C14" s="2">
        <v>734</v>
      </c>
      <c r="D14" s="2">
        <v>1416</v>
      </c>
      <c r="E14" s="2">
        <v>165</v>
      </c>
      <c r="F14" s="2">
        <v>307</v>
      </c>
      <c r="G14" s="2">
        <v>33</v>
      </c>
      <c r="H14" s="2">
        <v>710</v>
      </c>
      <c r="I14" s="2">
        <v>0.32800000000000001</v>
      </c>
      <c r="J14" s="2">
        <v>0.41799999999999998</v>
      </c>
      <c r="K14" s="2">
        <f t="shared" si="0"/>
        <v>0.15899999999999997</v>
      </c>
    </row>
    <row r="15" spans="1:11">
      <c r="A15" s="2" t="s">
        <v>68</v>
      </c>
      <c r="B15" s="2">
        <v>0.255</v>
      </c>
      <c r="C15" s="2">
        <v>684</v>
      </c>
      <c r="D15" s="2">
        <v>1414</v>
      </c>
      <c r="E15" s="2">
        <v>158</v>
      </c>
      <c r="F15" s="2">
        <v>271</v>
      </c>
      <c r="G15" s="2">
        <v>28</v>
      </c>
      <c r="H15" s="2">
        <v>659</v>
      </c>
      <c r="I15" s="2">
        <v>0.317</v>
      </c>
      <c r="J15" s="2">
        <v>0.4</v>
      </c>
      <c r="K15" s="2">
        <f t="shared" si="0"/>
        <v>0.14500000000000002</v>
      </c>
    </row>
    <row r="16" spans="1:11">
      <c r="A16" s="2" t="s">
        <v>69</v>
      </c>
      <c r="B16" s="2">
        <v>0.255</v>
      </c>
      <c r="C16" s="2">
        <v>748</v>
      </c>
      <c r="D16" s="2">
        <v>1409</v>
      </c>
      <c r="E16" s="2">
        <v>211</v>
      </c>
      <c r="F16" s="2">
        <v>228</v>
      </c>
      <c r="G16" s="2">
        <v>29</v>
      </c>
      <c r="H16" s="2">
        <v>726</v>
      </c>
      <c r="I16" s="2">
        <v>0.318</v>
      </c>
      <c r="J16" s="2">
        <v>0.42199999999999999</v>
      </c>
      <c r="K16" s="2">
        <f t="shared" si="0"/>
        <v>0.16699999999999998</v>
      </c>
    </row>
    <row r="17" spans="1:11">
      <c r="A17" s="2" t="s">
        <v>70</v>
      </c>
      <c r="B17" s="2">
        <v>0.252</v>
      </c>
      <c r="C17" s="2">
        <v>637</v>
      </c>
      <c r="D17" s="2">
        <v>1369</v>
      </c>
      <c r="E17" s="2">
        <v>116</v>
      </c>
      <c r="F17" s="2">
        <v>269</v>
      </c>
      <c r="G17" s="2">
        <v>23</v>
      </c>
      <c r="H17" s="2">
        <v>607</v>
      </c>
      <c r="I17" s="2">
        <v>0.317</v>
      </c>
      <c r="J17" s="2">
        <v>0.374</v>
      </c>
      <c r="K17" s="2">
        <f t="shared" si="0"/>
        <v>0.122</v>
      </c>
    </row>
    <row r="18" spans="1:11">
      <c r="A18" s="2" t="s">
        <v>71</v>
      </c>
      <c r="B18" s="2">
        <v>0.251</v>
      </c>
      <c r="C18" s="2">
        <v>667</v>
      </c>
      <c r="D18" s="2">
        <v>1385</v>
      </c>
      <c r="E18" s="2">
        <v>136</v>
      </c>
      <c r="F18" s="2">
        <v>266</v>
      </c>
      <c r="G18" s="2">
        <v>24</v>
      </c>
      <c r="H18" s="2">
        <v>635</v>
      </c>
      <c r="I18" s="2">
        <v>0.32400000000000001</v>
      </c>
      <c r="J18" s="2">
        <v>0.38100000000000001</v>
      </c>
      <c r="K18" s="2">
        <f t="shared" si="0"/>
        <v>0.13</v>
      </c>
    </row>
    <row r="19" spans="1:11">
      <c r="A19" s="2" t="s">
        <v>72</v>
      </c>
      <c r="B19" s="2">
        <v>0.251</v>
      </c>
      <c r="C19" s="2">
        <v>669</v>
      </c>
      <c r="D19" s="2">
        <v>1377</v>
      </c>
      <c r="E19" s="2">
        <v>172</v>
      </c>
      <c r="F19" s="2">
        <v>296</v>
      </c>
      <c r="G19" s="2">
        <v>30</v>
      </c>
      <c r="H19" s="2">
        <v>636</v>
      </c>
      <c r="I19" s="2">
        <v>0.315</v>
      </c>
      <c r="J19" s="2">
        <v>0.41099999999999998</v>
      </c>
      <c r="K19" s="2">
        <f t="shared" si="0"/>
        <v>0.15999999999999998</v>
      </c>
    </row>
    <row r="20" spans="1:11">
      <c r="A20" s="2" t="s">
        <v>73</v>
      </c>
      <c r="B20" s="2">
        <v>0.249</v>
      </c>
      <c r="C20" s="2">
        <v>650</v>
      </c>
      <c r="D20" s="2">
        <v>1357</v>
      </c>
      <c r="E20" s="2">
        <v>139</v>
      </c>
      <c r="F20" s="2">
        <v>286</v>
      </c>
      <c r="G20" s="2">
        <v>21</v>
      </c>
      <c r="H20" s="2">
        <v>625</v>
      </c>
      <c r="I20" s="2">
        <v>0.316</v>
      </c>
      <c r="J20" s="2">
        <v>0.38600000000000001</v>
      </c>
      <c r="K20" s="2">
        <f t="shared" si="0"/>
        <v>0.13700000000000001</v>
      </c>
    </row>
    <row r="21" spans="1:11">
      <c r="A21" s="2" t="s">
        <v>74</v>
      </c>
      <c r="B21" s="2">
        <v>0.247</v>
      </c>
      <c r="C21" s="2">
        <v>651</v>
      </c>
      <c r="D21" s="2">
        <v>1339</v>
      </c>
      <c r="E21" s="2">
        <v>121</v>
      </c>
      <c r="F21" s="2">
        <v>272</v>
      </c>
      <c r="G21" s="2">
        <v>43</v>
      </c>
      <c r="H21" s="2">
        <v>610</v>
      </c>
      <c r="I21" s="2">
        <v>0.31900000000000001</v>
      </c>
      <c r="J21" s="2">
        <v>0.38</v>
      </c>
      <c r="K21" s="2">
        <f t="shared" si="0"/>
        <v>0.13300000000000001</v>
      </c>
    </row>
    <row r="22" spans="1:11">
      <c r="A22" s="2" t="s">
        <v>75</v>
      </c>
      <c r="B22" s="2">
        <v>0.247</v>
      </c>
      <c r="C22" s="2">
        <v>700</v>
      </c>
      <c r="D22" s="2">
        <v>1341</v>
      </c>
      <c r="E22" s="2">
        <v>149</v>
      </c>
      <c r="F22" s="2">
        <v>263</v>
      </c>
      <c r="G22" s="2">
        <v>30</v>
      </c>
      <c r="H22" s="2">
        <v>660</v>
      </c>
      <c r="I22" s="2">
        <v>0.32</v>
      </c>
      <c r="J22" s="2">
        <v>0.38900000000000001</v>
      </c>
      <c r="K22" s="2">
        <f t="shared" si="0"/>
        <v>0.14200000000000002</v>
      </c>
    </row>
    <row r="23" spans="1:11">
      <c r="A23" s="2" t="s">
        <v>76</v>
      </c>
      <c r="B23" s="2">
        <v>0.247</v>
      </c>
      <c r="C23" s="2">
        <v>712</v>
      </c>
      <c r="D23" s="2">
        <v>1375</v>
      </c>
      <c r="E23" s="2">
        <v>214</v>
      </c>
      <c r="F23" s="2">
        <v>270</v>
      </c>
      <c r="G23" s="2">
        <v>16</v>
      </c>
      <c r="H23" s="2">
        <v>677</v>
      </c>
      <c r="I23" s="2">
        <v>0.311</v>
      </c>
      <c r="J23" s="2">
        <v>0.41699999999999998</v>
      </c>
      <c r="K23" s="2">
        <f t="shared" si="0"/>
        <v>0.16999999999999998</v>
      </c>
    </row>
    <row r="24" spans="1:11">
      <c r="A24" s="2" t="s">
        <v>77</v>
      </c>
      <c r="B24" s="2">
        <v>0.245</v>
      </c>
      <c r="C24" s="2">
        <v>716</v>
      </c>
      <c r="D24" s="2">
        <v>1346</v>
      </c>
      <c r="E24" s="2">
        <v>198</v>
      </c>
      <c r="F24" s="2">
        <v>247</v>
      </c>
      <c r="G24" s="2">
        <v>22</v>
      </c>
      <c r="H24" s="2">
        <v>677</v>
      </c>
      <c r="I24" s="2">
        <v>0.309</v>
      </c>
      <c r="J24" s="2">
        <v>0.40699999999999997</v>
      </c>
      <c r="K24" s="2">
        <f t="shared" si="0"/>
        <v>0.16199999999999998</v>
      </c>
    </row>
    <row r="25" spans="1:11">
      <c r="A25" s="2" t="s">
        <v>78</v>
      </c>
      <c r="B25" s="2">
        <v>0.24399999999999999</v>
      </c>
      <c r="C25" s="2">
        <v>609</v>
      </c>
      <c r="D25" s="2">
        <v>1327</v>
      </c>
      <c r="E25" s="2">
        <v>137</v>
      </c>
      <c r="F25" s="2">
        <v>261</v>
      </c>
      <c r="G25" s="2">
        <v>39</v>
      </c>
      <c r="H25" s="2">
        <v>576</v>
      </c>
      <c r="I25" s="2">
        <v>0.308</v>
      </c>
      <c r="J25" s="2">
        <v>0.38200000000000001</v>
      </c>
      <c r="K25" s="2">
        <f t="shared" si="0"/>
        <v>0.13800000000000001</v>
      </c>
    </row>
    <row r="26" spans="1:11">
      <c r="A26" s="2" t="s">
        <v>79</v>
      </c>
      <c r="B26" s="2">
        <v>0.24299999999999999</v>
      </c>
      <c r="C26" s="2">
        <v>651</v>
      </c>
      <c r="D26" s="2">
        <v>1313</v>
      </c>
      <c r="E26" s="2">
        <v>170</v>
      </c>
      <c r="F26" s="2">
        <v>241</v>
      </c>
      <c r="G26" s="2">
        <v>37</v>
      </c>
      <c r="H26" s="2">
        <v>620</v>
      </c>
      <c r="I26" s="2">
        <v>0.30399999999999999</v>
      </c>
      <c r="J26" s="2">
        <v>0.39500000000000002</v>
      </c>
      <c r="K26" s="2">
        <f t="shared" si="0"/>
        <v>0.15200000000000002</v>
      </c>
    </row>
    <row r="27" spans="1:11">
      <c r="A27" s="2" t="s">
        <v>80</v>
      </c>
      <c r="B27" s="2">
        <v>0.24</v>
      </c>
      <c r="C27" s="2">
        <v>613</v>
      </c>
      <c r="D27" s="2">
        <v>1297</v>
      </c>
      <c r="E27" s="2">
        <v>137</v>
      </c>
      <c r="F27" s="2">
        <v>265</v>
      </c>
      <c r="G27" s="2">
        <v>36</v>
      </c>
      <c r="H27" s="2">
        <v>570</v>
      </c>
      <c r="I27" s="2">
        <v>0.30199999999999999</v>
      </c>
      <c r="J27" s="2">
        <v>0.378</v>
      </c>
      <c r="K27" s="2">
        <f t="shared" si="0"/>
        <v>0.13800000000000001</v>
      </c>
    </row>
    <row r="28" spans="1:11">
      <c r="A28" s="2" t="s">
        <v>81</v>
      </c>
      <c r="B28" s="2">
        <v>0.24</v>
      </c>
      <c r="C28" s="2">
        <v>697</v>
      </c>
      <c r="D28" s="2">
        <v>1293</v>
      </c>
      <c r="E28" s="2">
        <v>175</v>
      </c>
      <c r="F28" s="2">
        <v>250</v>
      </c>
      <c r="G28" s="2">
        <v>30</v>
      </c>
      <c r="H28" s="2">
        <v>665</v>
      </c>
      <c r="I28" s="2">
        <v>0.317</v>
      </c>
      <c r="J28" s="2">
        <v>0.39400000000000002</v>
      </c>
      <c r="K28" s="2">
        <f t="shared" si="0"/>
        <v>0.15400000000000003</v>
      </c>
    </row>
    <row r="29" spans="1:11">
      <c r="A29" s="2" t="s">
        <v>82</v>
      </c>
      <c r="B29" s="2">
        <v>0.23799999999999999</v>
      </c>
      <c r="C29" s="2">
        <v>713</v>
      </c>
      <c r="D29" s="2">
        <v>1315</v>
      </c>
      <c r="E29" s="2">
        <v>195</v>
      </c>
      <c r="F29" s="2">
        <v>267</v>
      </c>
      <c r="G29" s="2">
        <v>32</v>
      </c>
      <c r="H29" s="2">
        <v>676</v>
      </c>
      <c r="I29" s="2">
        <v>0.31</v>
      </c>
      <c r="J29" s="2">
        <v>0.40400000000000003</v>
      </c>
      <c r="K29" s="2">
        <f t="shared" si="0"/>
        <v>0.16600000000000004</v>
      </c>
    </row>
    <row r="30" spans="1:11">
      <c r="A30" s="2" t="s">
        <v>83</v>
      </c>
      <c r="B30" s="2">
        <v>0.23599999999999999</v>
      </c>
      <c r="C30" s="2">
        <v>583</v>
      </c>
      <c r="D30" s="2">
        <v>1276</v>
      </c>
      <c r="E30" s="2">
        <v>146</v>
      </c>
      <c r="F30" s="2">
        <v>238</v>
      </c>
      <c r="G30" s="2">
        <v>28</v>
      </c>
      <c r="H30" s="2">
        <v>545</v>
      </c>
      <c r="I30" s="2">
        <v>0.30199999999999999</v>
      </c>
      <c r="J30" s="2">
        <v>0.371</v>
      </c>
      <c r="K30" s="2">
        <f t="shared" si="0"/>
        <v>0.13500000000000001</v>
      </c>
    </row>
    <row r="31" spans="1:11">
      <c r="A31" s="2" t="s">
        <v>84</v>
      </c>
      <c r="B31" s="2">
        <v>0.23400000000000001</v>
      </c>
      <c r="C31" s="2">
        <v>619</v>
      </c>
      <c r="D31" s="2">
        <v>1285</v>
      </c>
      <c r="E31" s="2">
        <v>149</v>
      </c>
      <c r="F31" s="2">
        <v>241</v>
      </c>
      <c r="G31" s="2">
        <v>27</v>
      </c>
      <c r="H31" s="2">
        <v>584</v>
      </c>
      <c r="I31" s="2">
        <v>0.29599999999999999</v>
      </c>
      <c r="J31" s="2">
        <v>0.36899999999999999</v>
      </c>
      <c r="K31" s="2">
        <f t="shared" si="0"/>
        <v>0.13499999999999998</v>
      </c>
    </row>
    <row r="33" spans="1:19">
      <c r="A33" s="2" t="s">
        <v>86</v>
      </c>
      <c r="B33" s="2">
        <f>SUM(B2:B31)/30</f>
        <v>0.25440000000000002</v>
      </c>
      <c r="C33" s="2">
        <f>SUM(C2:C31)/30</f>
        <v>700.56666666666672</v>
      </c>
      <c r="D33" s="2">
        <f t="shared" ref="D33:K33" si="1">SUM(D2:D31)/30</f>
        <v>1402.1</v>
      </c>
      <c r="E33" s="2">
        <f t="shared" si="1"/>
        <v>164.46666666666667</v>
      </c>
      <c r="F33" s="2">
        <f t="shared" si="1"/>
        <v>275.36666666666667</v>
      </c>
      <c r="G33" s="2">
        <f t="shared" si="1"/>
        <v>30.9</v>
      </c>
      <c r="H33" s="2">
        <f t="shared" si="1"/>
        <v>666.63333333333333</v>
      </c>
      <c r="I33" s="2">
        <f t="shared" si="1"/>
        <v>0.31900000000000001</v>
      </c>
      <c r="J33" s="2">
        <f t="shared" si="1"/>
        <v>0.40519999999999995</v>
      </c>
      <c r="K33" s="2">
        <f t="shared" si="1"/>
        <v>0.15079999999999996</v>
      </c>
    </row>
    <row r="35" spans="1:19">
      <c r="A35" s="2" t="s">
        <v>51</v>
      </c>
      <c r="B35" s="2">
        <f>STDEV(B2:B31)</f>
        <v>1.1961432274981459E-2</v>
      </c>
      <c r="C35" s="2">
        <f t="shared" ref="C35:K35" si="2">STDEV(C2:C31)</f>
        <v>58.052700987585759</v>
      </c>
      <c r="D35" s="2">
        <f t="shared" si="2"/>
        <v>79.878506884324452</v>
      </c>
      <c r="E35" s="2">
        <f t="shared" si="2"/>
        <v>32.974110359841234</v>
      </c>
      <c r="F35" s="2">
        <f t="shared" si="2"/>
        <v>24.588311399347223</v>
      </c>
      <c r="G35" s="2">
        <f t="shared" si="2"/>
        <v>9.8588311540536058</v>
      </c>
      <c r="H35" s="2">
        <f t="shared" si="2"/>
        <v>59.121431631523642</v>
      </c>
      <c r="I35" s="2">
        <f t="shared" si="2"/>
        <v>1.0929239491476901E-2</v>
      </c>
      <c r="J35" s="2">
        <f t="shared" si="2"/>
        <v>2.3207311570815389E-2</v>
      </c>
      <c r="K35" s="2">
        <f t="shared" si="2"/>
        <v>1.6775186930455668E-2</v>
      </c>
    </row>
    <row r="36" spans="1:19">
      <c r="A36" s="2" t="s">
        <v>53</v>
      </c>
      <c r="B36" s="2">
        <f>VAR(B2:B31)</f>
        <v>1.430758620689681E-4</v>
      </c>
      <c r="C36" s="2">
        <f t="shared" ref="C36:K36" si="3">VAR(C2:C31)</f>
        <v>3370.1160919540403</v>
      </c>
      <c r="D36" s="2">
        <f t="shared" si="3"/>
        <v>6380.5758620690685</v>
      </c>
      <c r="E36" s="2">
        <f t="shared" si="3"/>
        <v>1087.2919540229889</v>
      </c>
      <c r="F36" s="2">
        <f t="shared" si="3"/>
        <v>604.58505747126867</v>
      </c>
      <c r="G36" s="2">
        <f t="shared" si="3"/>
        <v>97.196551724137962</v>
      </c>
      <c r="H36" s="2">
        <f t="shared" si="3"/>
        <v>3495.3436781609239</v>
      </c>
      <c r="I36" s="2">
        <f t="shared" si="3"/>
        <v>1.1944827586205827E-4</v>
      </c>
      <c r="J36" s="2">
        <f t="shared" si="3"/>
        <v>5.3857931034490187E-4</v>
      </c>
      <c r="K36" s="2">
        <f t="shared" si="3"/>
        <v>2.8140689655173069E-4</v>
      </c>
    </row>
    <row r="40" spans="1:19">
      <c r="A40" s="3"/>
      <c r="B40" s="3"/>
      <c r="C40" s="3"/>
      <c r="D40" s="3"/>
      <c r="E40" s="3"/>
      <c r="F40" s="3"/>
      <c r="G40" s="3"/>
      <c r="H40" s="3"/>
      <c r="I40" s="3"/>
      <c r="J40" s="3"/>
      <c r="K40" s="3"/>
      <c r="L40" s="3"/>
      <c r="M40" s="3"/>
      <c r="N40" s="3"/>
      <c r="O40" s="3"/>
      <c r="P40" s="3"/>
      <c r="Q40" s="3"/>
      <c r="R40" s="3"/>
      <c r="S40" s="3"/>
    </row>
    <row r="43" spans="1:19">
      <c r="A43" s="4" t="s">
        <v>54</v>
      </c>
      <c r="B43" s="7">
        <f>CORREL(B2:B31,C2:C31)</f>
        <v>0.74901389679979058</v>
      </c>
      <c r="D43" s="4" t="s">
        <v>10</v>
      </c>
      <c r="E43" s="4">
        <f>CORREL(D2:D31,C2:C31)</f>
        <v>0.76456005481270173</v>
      </c>
    </row>
    <row r="44" spans="1:19">
      <c r="A44" s="4" t="s">
        <v>5</v>
      </c>
      <c r="B44" s="4">
        <f>CORREL(B2:B31,D2:D31)</f>
        <v>0.98489340870597497</v>
      </c>
      <c r="D44" s="4" t="s">
        <v>11</v>
      </c>
      <c r="E44" s="4">
        <f>CORREL(C2:C31,E2:E31)</f>
        <v>0.64693250980050709</v>
      </c>
    </row>
    <row r="45" spans="1:19">
      <c r="A45" s="4" t="s">
        <v>6</v>
      </c>
      <c r="B45" s="4">
        <f>CORREL(B2:B31,E2:E31)</f>
        <v>0.13406060908920095</v>
      </c>
      <c r="D45" s="4" t="s">
        <v>12</v>
      </c>
      <c r="E45" s="4">
        <f>CORREL(C2:C31,F2:F31)</f>
        <v>0.4775144326781251</v>
      </c>
    </row>
    <row r="46" spans="1:19" ht="52">
      <c r="A46" s="4" t="s">
        <v>7</v>
      </c>
      <c r="B46" s="4">
        <f>CORREL(B2:B31,F2:F31)</f>
        <v>0.63717348685870301</v>
      </c>
      <c r="D46" s="4" t="s">
        <v>13</v>
      </c>
      <c r="E46" s="4">
        <f>CORREL(C2:C31,G2:G31)</f>
        <v>-4.2554289993006977E-2</v>
      </c>
      <c r="G46" s="4" t="s">
        <v>15</v>
      </c>
      <c r="H46" s="4"/>
      <c r="I46" s="4" t="s">
        <v>16</v>
      </c>
    </row>
    <row r="47" spans="1:19">
      <c r="A47" s="4" t="s">
        <v>9</v>
      </c>
      <c r="B47" s="4">
        <f>CORREL(B2:B31,G2:G31)</f>
        <v>0.22053621453612116</v>
      </c>
      <c r="D47" s="4" t="s">
        <v>14</v>
      </c>
      <c r="E47" s="4">
        <f>CORREL(C2:C31,H2:H31)</f>
        <v>0.9951335379177606</v>
      </c>
      <c r="G47" s="4">
        <v>2000</v>
      </c>
      <c r="H47" s="4">
        <v>0.192</v>
      </c>
      <c r="I47" s="5">
        <v>0.46</v>
      </c>
    </row>
    <row r="48" spans="1:19" ht="26">
      <c r="A48" s="4" t="s">
        <v>8</v>
      </c>
      <c r="B48" s="4">
        <f>CORREL(B2:B31,H2:H31)</f>
        <v>0.74538233149003585</v>
      </c>
      <c r="G48" s="4">
        <v>2008</v>
      </c>
      <c r="H48" s="4">
        <v>0.19</v>
      </c>
      <c r="I48" s="5">
        <v>0.48</v>
      </c>
    </row>
    <row r="49" spans="1:9">
      <c r="A49" s="4"/>
      <c r="B49" s="4"/>
      <c r="D49" s="4" t="s">
        <v>19</v>
      </c>
      <c r="E49" s="4">
        <f>CORREL(I2:I31,D2:D31)</f>
        <v>0.83195981339281355</v>
      </c>
      <c r="G49" s="4">
        <v>2009</v>
      </c>
      <c r="H49" s="4">
        <v>0.187</v>
      </c>
      <c r="I49" s="5">
        <v>0.49</v>
      </c>
    </row>
    <row r="50" spans="1:9" ht="26">
      <c r="A50" s="4" t="s">
        <v>18</v>
      </c>
      <c r="B50" s="4">
        <f>CORREL(B2:B31,I2:I31)</f>
        <v>0.87545963368846302</v>
      </c>
      <c r="C50" s="8" t="s">
        <v>22</v>
      </c>
      <c r="D50" s="6" t="s">
        <v>20</v>
      </c>
      <c r="E50" s="4">
        <f>CORREL(I2:I31,C2:C31)</f>
        <v>0.78740481457146294</v>
      </c>
    </row>
    <row r="54" spans="1:9" ht="26">
      <c r="A54" s="4" t="s">
        <v>23</v>
      </c>
      <c r="B54" s="4">
        <f>CORREL(B2:B31,J2:J31)</f>
        <v>0.72092727324782535</v>
      </c>
      <c r="D54" s="4" t="s">
        <v>24</v>
      </c>
      <c r="E54" s="4">
        <f>CORREL(I2:I31,J2:J31)</f>
        <v>0.69186231758917716</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38"/>
  <sheetViews>
    <sheetView workbookViewId="0">
      <selection activeCell="C23" sqref="C23"/>
    </sheetView>
  </sheetViews>
  <sheetFormatPr baseColWidth="10" defaultRowHeight="13"/>
  <cols>
    <col min="1" max="1" width="13.5703125" customWidth="1"/>
  </cols>
  <sheetData>
    <row r="1" spans="1:18">
      <c r="B1" t="s">
        <v>27</v>
      </c>
      <c r="C1" t="s">
        <v>28</v>
      </c>
      <c r="D1" t="s">
        <v>29</v>
      </c>
      <c r="E1" t="s">
        <v>45</v>
      </c>
      <c r="F1" t="s">
        <v>47</v>
      </c>
      <c r="G1" t="s">
        <v>48</v>
      </c>
      <c r="H1" t="s">
        <v>30</v>
      </c>
      <c r="I1" t="s">
        <v>49</v>
      </c>
      <c r="J1" t="s">
        <v>31</v>
      </c>
      <c r="K1" t="s">
        <v>32</v>
      </c>
      <c r="L1" t="s">
        <v>43</v>
      </c>
      <c r="M1" t="s">
        <v>33</v>
      </c>
      <c r="N1" t="s">
        <v>34</v>
      </c>
      <c r="O1" t="s">
        <v>35</v>
      </c>
      <c r="P1" t="s">
        <v>36</v>
      </c>
      <c r="Q1" t="s">
        <v>21</v>
      </c>
      <c r="R1" t="s">
        <v>37</v>
      </c>
    </row>
    <row r="2" spans="1:18">
      <c r="A2" t="s">
        <v>26</v>
      </c>
      <c r="B2">
        <v>16</v>
      </c>
      <c r="C2">
        <v>67</v>
      </c>
      <c r="D2">
        <v>10</v>
      </c>
      <c r="E2">
        <v>21</v>
      </c>
      <c r="F2">
        <v>6</v>
      </c>
      <c r="G2">
        <v>0</v>
      </c>
      <c r="H2">
        <v>5</v>
      </c>
      <c r="I2">
        <v>10</v>
      </c>
      <c r="J2">
        <v>2</v>
      </c>
      <c r="K2">
        <v>14</v>
      </c>
      <c r="L2">
        <f>J2/K2</f>
        <v>0.14285714285714285</v>
      </c>
      <c r="M2">
        <v>1</v>
      </c>
      <c r="N2">
        <v>0</v>
      </c>
      <c r="O2">
        <v>0.313</v>
      </c>
      <c r="P2">
        <v>0.33300000000000002</v>
      </c>
      <c r="Q2">
        <v>0.627</v>
      </c>
      <c r="R2">
        <v>0.96</v>
      </c>
    </row>
    <row r="3" spans="1:18">
      <c r="A3" s="9" t="s">
        <v>38</v>
      </c>
      <c r="B3" s="10">
        <v>104</v>
      </c>
      <c r="C3" s="10">
        <v>420</v>
      </c>
      <c r="D3" s="10">
        <v>59</v>
      </c>
      <c r="E3" s="10">
        <v>125</v>
      </c>
      <c r="F3" s="10">
        <v>28</v>
      </c>
      <c r="G3" s="10">
        <v>3</v>
      </c>
      <c r="H3" s="10">
        <v>13</v>
      </c>
      <c r="I3" s="10">
        <v>54</v>
      </c>
      <c r="J3" s="10">
        <v>42</v>
      </c>
      <c r="K3" s="10">
        <v>51</v>
      </c>
      <c r="L3">
        <f>J3/K3</f>
        <v>0.82352941176470584</v>
      </c>
      <c r="M3" s="10">
        <v>1</v>
      </c>
      <c r="N3" s="10">
        <v>1</v>
      </c>
      <c r="O3" s="10">
        <v>0.29799999999999999</v>
      </c>
      <c r="P3" s="10">
        <v>0.36299999999999999</v>
      </c>
      <c r="Q3" s="10">
        <v>0.47099999999999997</v>
      </c>
      <c r="R3" s="10">
        <v>0.83399999999999996</v>
      </c>
    </row>
    <row r="4" spans="1:18">
      <c r="A4" s="9" t="s">
        <v>39</v>
      </c>
      <c r="B4" s="10">
        <v>162</v>
      </c>
      <c r="C4" s="10">
        <v>648</v>
      </c>
      <c r="D4" s="10">
        <v>103</v>
      </c>
      <c r="E4" s="10">
        <v>186</v>
      </c>
      <c r="F4" s="10">
        <v>39</v>
      </c>
      <c r="G4" s="10">
        <v>3</v>
      </c>
      <c r="H4" s="10">
        <v>32</v>
      </c>
      <c r="I4" s="10">
        <v>82</v>
      </c>
      <c r="J4" s="10">
        <v>34</v>
      </c>
      <c r="K4" s="10">
        <v>126</v>
      </c>
      <c r="L4">
        <f t="shared" ref="L4:L7" si="0">J4/K4</f>
        <v>0.26984126984126983</v>
      </c>
      <c r="M4" s="10">
        <v>16</v>
      </c>
      <c r="N4" s="10">
        <v>7</v>
      </c>
      <c r="O4" s="10">
        <v>0.28699999999999998</v>
      </c>
      <c r="P4" s="10">
        <v>0.33400000000000002</v>
      </c>
      <c r="Q4" s="10">
        <v>0.505</v>
      </c>
      <c r="R4" s="10">
        <v>0.83899999999999997</v>
      </c>
    </row>
    <row r="5" spans="1:18">
      <c r="A5" s="9" t="s">
        <v>40</v>
      </c>
      <c r="B5" s="10">
        <v>139</v>
      </c>
      <c r="C5" s="10">
        <v>515</v>
      </c>
      <c r="D5" s="10">
        <v>75</v>
      </c>
      <c r="E5" s="10">
        <v>139</v>
      </c>
      <c r="F5" s="10">
        <v>20</v>
      </c>
      <c r="G5" s="10">
        <v>0</v>
      </c>
      <c r="H5" s="10">
        <v>33</v>
      </c>
      <c r="I5" s="10">
        <v>85</v>
      </c>
      <c r="J5" s="10">
        <v>37</v>
      </c>
      <c r="K5" s="10">
        <v>169</v>
      </c>
      <c r="L5">
        <f t="shared" si="0"/>
        <v>0.21893491124260356</v>
      </c>
      <c r="M5" s="10">
        <v>2</v>
      </c>
      <c r="N5" s="10">
        <v>3</v>
      </c>
      <c r="O5" s="10">
        <v>0.27</v>
      </c>
      <c r="P5" s="10">
        <v>0.32600000000000001</v>
      </c>
      <c r="Q5" s="10">
        <v>0.501</v>
      </c>
      <c r="R5" s="10">
        <v>0.82699999999999996</v>
      </c>
    </row>
    <row r="6" spans="1:18">
      <c r="A6" s="9" t="s">
        <v>41</v>
      </c>
      <c r="B6" s="10">
        <v>55</v>
      </c>
      <c r="C6" s="10">
        <v>209</v>
      </c>
      <c r="D6" s="10">
        <v>35</v>
      </c>
      <c r="E6" s="10">
        <v>56</v>
      </c>
      <c r="F6" s="10">
        <v>12</v>
      </c>
      <c r="G6" s="10">
        <v>1</v>
      </c>
      <c r="H6" s="10">
        <v>7</v>
      </c>
      <c r="I6" s="10">
        <v>18</v>
      </c>
      <c r="J6" s="10">
        <v>22</v>
      </c>
      <c r="K6" s="10">
        <v>43</v>
      </c>
      <c r="L6">
        <f t="shared" si="0"/>
        <v>0.51162790697674421</v>
      </c>
      <c r="M6" s="10">
        <v>12</v>
      </c>
      <c r="N6" s="10">
        <v>1</v>
      </c>
      <c r="O6" s="10">
        <v>0.26800000000000002</v>
      </c>
      <c r="P6" s="10">
        <v>0.34200000000000003</v>
      </c>
      <c r="Q6" s="10">
        <v>0.435</v>
      </c>
      <c r="R6" s="10">
        <v>0.77700000000000002</v>
      </c>
    </row>
    <row r="7" spans="1:18">
      <c r="A7" s="9" t="s">
        <v>42</v>
      </c>
      <c r="B7" s="10">
        <v>51</v>
      </c>
      <c r="C7" s="10">
        <v>191</v>
      </c>
      <c r="D7" s="10">
        <v>24</v>
      </c>
      <c r="E7" s="10">
        <v>50</v>
      </c>
      <c r="F7" s="10">
        <v>8</v>
      </c>
      <c r="G7" s="10">
        <v>3</v>
      </c>
      <c r="H7" s="10">
        <v>7</v>
      </c>
      <c r="I7" s="10">
        <v>26</v>
      </c>
      <c r="J7" s="10">
        <v>9</v>
      </c>
      <c r="K7" s="10">
        <v>38</v>
      </c>
      <c r="L7">
        <f t="shared" si="0"/>
        <v>0.23684210526315788</v>
      </c>
      <c r="M7" s="10">
        <v>2</v>
      </c>
      <c r="N7" s="10">
        <v>0</v>
      </c>
      <c r="O7" s="10">
        <v>0.26200000000000001</v>
      </c>
      <c r="P7" s="10">
        <v>0.29399999999999998</v>
      </c>
      <c r="Q7" s="10">
        <v>0.44500000000000001</v>
      </c>
      <c r="R7" s="10">
        <v>0.73</v>
      </c>
    </row>
    <row r="8" spans="1:18">
      <c r="B8" s="1"/>
      <c r="C8" s="1"/>
      <c r="D8" s="1"/>
      <c r="E8" s="1"/>
      <c r="F8" s="1"/>
      <c r="G8" s="1"/>
      <c r="H8" s="1"/>
      <c r="I8" s="1"/>
      <c r="J8" s="1"/>
      <c r="K8" s="1"/>
      <c r="L8" s="1"/>
      <c r="M8" s="1"/>
      <c r="N8" s="1"/>
      <c r="O8" s="1"/>
      <c r="P8" s="1"/>
      <c r="Q8" s="1"/>
    </row>
    <row r="10" spans="1:18">
      <c r="N10" s="2" t="s">
        <v>85</v>
      </c>
      <c r="O10" s="2">
        <v>0.25440000000000002</v>
      </c>
      <c r="Q10" s="2">
        <v>0.4052</v>
      </c>
    </row>
    <row r="11" spans="1:18">
      <c r="N11" s="2" t="s">
        <v>50</v>
      </c>
      <c r="O11" s="2">
        <v>1.19614322749815E-2</v>
      </c>
      <c r="Q11" s="2">
        <v>2.32073115708154E-2</v>
      </c>
    </row>
    <row r="12" spans="1:18">
      <c r="N12" s="2" t="s">
        <v>52</v>
      </c>
      <c r="O12" s="2">
        <v>1.4307586206896799E-4</v>
      </c>
      <c r="Q12" s="2">
        <v>5.3857931034490198E-4</v>
      </c>
    </row>
    <row r="16" spans="1:18">
      <c r="H16" t="s">
        <v>0</v>
      </c>
      <c r="I16" t="s">
        <v>1</v>
      </c>
    </row>
    <row r="22" spans="3:4">
      <c r="C22" t="s">
        <v>4</v>
      </c>
      <c r="D22" t="s">
        <v>3</v>
      </c>
    </row>
    <row r="25" spans="3:4">
      <c r="C25" t="s">
        <v>2</v>
      </c>
    </row>
    <row r="26" spans="3:4">
      <c r="D26" s="2"/>
    </row>
    <row r="36" spans="5:5">
      <c r="E36" s="2"/>
    </row>
    <row r="37" spans="5:5">
      <c r="E37" s="2"/>
    </row>
    <row r="38" spans="5:5">
      <c r="E38" s="2"/>
    </row>
  </sheetData>
  <phoneticPr fontId="1" type="noConversion"/>
  <hyperlinks>
    <hyperlink ref="A3" r:id="rId1"/>
    <hyperlink ref="A4" r:id="rId2"/>
    <hyperlink ref="A5" r:id="rId3"/>
    <hyperlink ref="A6" r:id="rId4"/>
    <hyperlink ref="A7" r:id="rId5"/>
  </hyperlinks>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University of Arizona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Leathers</dc:creator>
  <cp:lastModifiedBy>Charles Leathers</cp:lastModifiedBy>
  <dcterms:created xsi:type="dcterms:W3CDTF">2013-02-23T06:47:10Z</dcterms:created>
  <dcterms:modified xsi:type="dcterms:W3CDTF">2013-02-23T19:14:14Z</dcterms:modified>
</cp:coreProperties>
</file>