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I:\008- CJS INFORMATICA\2018\FISCAL\07 JUL\01 APURACOES\"/>
    </mc:Choice>
  </mc:AlternateContent>
  <bookViews>
    <workbookView xWindow="0" yWindow="0" windowWidth="20430" windowHeight="7785" tabRatio="727"/>
  </bookViews>
  <sheets>
    <sheet name="Apur SIMPLES NACIONAL" sheetId="5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'Apur SIMPLES NACIONAL'!$A$1:$P$34</definedName>
    <definedName name="LOCAÇÃO">[1]Sheet1!$A$1:$IV$65536</definedName>
  </definedNames>
  <calcPr calcId="152511"/>
  <customWorkbookViews>
    <customWorkbookView name="Tiago - Modo de exibição pessoal" guid="{0CD02492-2324-4021-BF03-A77E1105FE8C}" mergeInterval="0" personalView="1" maximized="1" windowWidth="1362" windowHeight="553" tabRatio="850" activeSheetId="6"/>
  </customWorkbookViews>
  <fileRecoveryPr autoRecover="0"/>
</workbook>
</file>

<file path=xl/calcChain.xml><?xml version="1.0" encoding="utf-8"?>
<calcChain xmlns="http://schemas.openxmlformats.org/spreadsheetml/2006/main">
  <c r="M21" i="5" l="1"/>
  <c r="M20" i="5"/>
  <c r="M22" i="5" l="1"/>
  <c r="E16" i="5"/>
  <c r="D16" i="5"/>
  <c r="C16" i="5"/>
  <c r="B16" i="5"/>
  <c r="E8" i="5"/>
  <c r="D8" i="5"/>
  <c r="C8" i="5"/>
  <c r="B8" i="5"/>
  <c r="B21" i="5" l="1"/>
  <c r="C21" i="5"/>
  <c r="D21" i="5"/>
  <c r="E21" i="5"/>
  <c r="F10" i="5"/>
  <c r="N30" i="5" l="1"/>
  <c r="N33" i="5" l="1"/>
  <c r="F20" i="5"/>
  <c r="F19" i="5"/>
  <c r="F21" i="5" s="1"/>
  <c r="C26" i="5" s="1"/>
  <c r="N22" i="5" s="1"/>
  <c r="M14" i="5"/>
  <c r="L14" i="5"/>
  <c r="K14" i="5"/>
  <c r="J14" i="5"/>
  <c r="I14" i="5"/>
  <c r="F15" i="5"/>
  <c r="P13" i="5"/>
  <c r="F14" i="5"/>
  <c r="N12" i="5"/>
  <c r="P12" i="5" s="1"/>
  <c r="F13" i="5"/>
  <c r="N11" i="5"/>
  <c r="P11" i="5" s="1"/>
  <c r="F12" i="5"/>
  <c r="N10" i="5"/>
  <c r="P10" i="5" s="1"/>
  <c r="F11" i="5"/>
  <c r="F16" i="5" s="1"/>
  <c r="N9" i="5"/>
  <c r="P9" i="5" s="1"/>
  <c r="C32" i="5"/>
  <c r="N8" i="5"/>
  <c r="P8" i="5" s="1"/>
  <c r="N7" i="5"/>
  <c r="P7" i="5" s="1"/>
  <c r="F7" i="5"/>
  <c r="N6" i="5"/>
  <c r="P6" i="5" s="1"/>
  <c r="F6" i="5"/>
  <c r="N5" i="5"/>
  <c r="F5" i="5"/>
  <c r="F8" i="5" l="1"/>
  <c r="C24" i="5" s="1"/>
  <c r="N20" i="5" s="1"/>
  <c r="P20" i="5" s="1"/>
  <c r="N14" i="5"/>
  <c r="N18" i="5" s="1"/>
  <c r="P22" i="5" s="1"/>
  <c r="P14" i="5"/>
  <c r="C25" i="5" l="1"/>
  <c r="C30" i="5" l="1"/>
  <c r="C33" i="5" s="1"/>
  <c r="N17" i="5" s="1"/>
  <c r="N21" i="5"/>
  <c r="P21" i="5" s="1"/>
  <c r="P24" i="5" s="1"/>
</calcChain>
</file>

<file path=xl/sharedStrings.xml><?xml version="1.0" encoding="utf-8"?>
<sst xmlns="http://schemas.openxmlformats.org/spreadsheetml/2006/main" count="56" uniqueCount="43">
  <si>
    <t>CFOP</t>
  </si>
  <si>
    <t>Valor Contabil</t>
  </si>
  <si>
    <t>IPI</t>
  </si>
  <si>
    <t>Valor Liquído</t>
  </si>
  <si>
    <t>DÉBITO DO IMPOSTO</t>
  </si>
  <si>
    <t>001</t>
  </si>
  <si>
    <t>Por saídas com débito do imposto</t>
  </si>
  <si>
    <t>002</t>
  </si>
  <si>
    <t xml:space="preserve">Outros débitos </t>
  </si>
  <si>
    <t>003</t>
  </si>
  <si>
    <t>005</t>
  </si>
  <si>
    <t>Total</t>
  </si>
  <si>
    <t>TOTAL</t>
  </si>
  <si>
    <t>ICMS</t>
  </si>
  <si>
    <t>FATURAMENTO</t>
  </si>
  <si>
    <t xml:space="preserve">Apuração: ICMS - IPI - PIS - COFINS </t>
  </si>
  <si>
    <t>Faturamento Alíquota Básica</t>
  </si>
  <si>
    <t>Faturamento Total</t>
  </si>
  <si>
    <t>Estorno de Créditos  101</t>
  </si>
  <si>
    <t>Base Pis /Cofins</t>
  </si>
  <si>
    <t>Venda de Ativo</t>
  </si>
  <si>
    <t>ST</t>
  </si>
  <si>
    <t>Não Tributado</t>
  </si>
  <si>
    <t>Receita de Serviços Prestados</t>
  </si>
  <si>
    <t>Devoluções de Vendas</t>
  </si>
  <si>
    <t>Revenda</t>
  </si>
  <si>
    <t>Serviços Prestados</t>
  </si>
  <si>
    <t>Detalhamento da Receita</t>
  </si>
  <si>
    <t>Aliquotas</t>
  </si>
  <si>
    <t>Valor Receita</t>
  </si>
  <si>
    <t>Imposto</t>
  </si>
  <si>
    <t>ISSQN</t>
  </si>
  <si>
    <t>Apuração do ISSQN</t>
  </si>
  <si>
    <t>Total ISSQN</t>
  </si>
  <si>
    <t>Base para calculo do imposto serviços prestados</t>
  </si>
  <si>
    <t>DEMONSTRAÇÃO DE VALORES PRESTAÇÃO DE SERVIÇOS</t>
  </si>
  <si>
    <t>DEMONSTRAÇÃO DE VALORES POR CFOP DEVOLUÇÃO</t>
  </si>
  <si>
    <t>Total de Receitas</t>
  </si>
  <si>
    <t>Base para calculo do imposto Comercio</t>
  </si>
  <si>
    <t>Revenda com ST</t>
  </si>
  <si>
    <t>DEMONSTRAÇÃO DE VALORES POR CFOP DE REVENDA COM ST</t>
  </si>
  <si>
    <t>DEMONSTRAÇÃO DE VALORES POR CFOP DE REVENDA</t>
  </si>
  <si>
    <t>Base para calculo do imposto Comercio com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</si>
</sst>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(* #,##0.00_);_(* \(#,##0.00\);_(* &quot;-&quot;??_);_(@_)"/>
    <numFmt numFmtId="166" formatCode="&quot;R$ &quot;#,##0.00_);[Red]\(&quot;R$ &quot;#,##0.00\)"/>
    <numFmt numFmtId="167" formatCode="&quot;R$&quot;#,##0.00_);[Red]\(&quot;R$&quot;#,##0.00\)"/>
    <numFmt numFmtId="168" formatCode="_-[$R$-416]\ * #,##0.00_-;\-[$R$-416]\ * #,##0.00_-;_-[$R$-416]\ * &quot;-&quot;??_-;_-@_-"/>
    <numFmt numFmtId="169" formatCode="_(* #,##0.00_);[Red]\-_(* \(#,##0.00\);_(* &quot;-&quot;??_);_(@_)"/>
    <numFmt numFmtId="170" formatCode="_-[$R$-416]* #,##0.00_-;\-[$R$-416]* #,##0.00_-;_-[$R$-416]* &quot;-&quot;??_-;_-@_-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61">
    <xf numFmtId="0" fontId="0" fillId="0" borderId="0"/>
    <xf numFmtId="0" fontId="27" fillId="0" borderId="0"/>
    <xf numFmtId="0" fontId="26" fillId="0" borderId="0"/>
    <xf numFmtId="13" fontId="27" fillId="0" borderId="0" applyFont="0" applyFill="0" applyProtection="0"/>
    <xf numFmtId="13" fontId="26" fillId="0" borderId="0" applyFont="0" applyFill="0" applyProtection="0"/>
    <xf numFmtId="167" fontId="27" fillId="0" borderId="0" applyFont="0" applyFill="0" applyProtection="0"/>
    <xf numFmtId="167" fontId="26" fillId="0" borderId="0" applyFont="0" applyFill="0" applyProtection="0"/>
    <xf numFmtId="166" fontId="26" fillId="0" borderId="0" applyFont="0" applyFill="0" applyProtection="0"/>
    <xf numFmtId="166" fontId="26" fillId="0" borderId="0" applyFont="0" applyFill="0" applyProtection="0"/>
    <xf numFmtId="8" fontId="26" fillId="0" borderId="0" applyFont="0" applyFill="0" applyProtection="0"/>
    <xf numFmtId="8" fontId="26" fillId="0" borderId="0" applyFont="0" applyFill="0" applyProtection="0"/>
    <xf numFmtId="8" fontId="26" fillId="0" borderId="0" applyFont="0" applyFill="0" applyProtection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6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9" fillId="2" borderId="3" applyNumberFormat="0" applyAlignment="0" applyProtection="0"/>
    <xf numFmtId="0" fontId="30" fillId="3" borderId="3" applyNumberFormat="0" applyAlignment="0" applyProtection="0"/>
    <xf numFmtId="44" fontId="16" fillId="0" borderId="0" applyFont="0" applyFill="0" applyBorder="0" applyAlignment="0" applyProtection="0"/>
    <xf numFmtId="0" fontId="26" fillId="0" borderId="0"/>
    <xf numFmtId="0" fontId="26" fillId="4" borderId="4" applyNumberFormat="0" applyFont="0" applyAlignment="0" applyProtection="0"/>
    <xf numFmtId="0" fontId="31" fillId="2" borderId="5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16" fillId="0" borderId="0"/>
    <xf numFmtId="0" fontId="15" fillId="0" borderId="0"/>
    <xf numFmtId="0" fontId="36" fillId="0" borderId="0"/>
    <xf numFmtId="167" fontId="26" fillId="0" borderId="0" applyFont="0" applyFill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44" fontId="26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>
      <alignment vertical="top"/>
    </xf>
    <xf numFmtId="9" fontId="28" fillId="0" borderId="0" applyFont="0" applyFill="0" applyBorder="0" applyAlignment="0" applyProtection="0"/>
    <xf numFmtId="0" fontId="10" fillId="0" borderId="0"/>
    <xf numFmtId="0" fontId="39" fillId="0" borderId="0"/>
    <xf numFmtId="167" fontId="26" fillId="0" borderId="0" applyFont="0" applyFill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4" fontId="26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26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26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9" fillId="0" borderId="0"/>
    <xf numFmtId="43" fontId="9" fillId="0" borderId="0" applyFont="0" applyFill="0" applyBorder="0" applyAlignment="0" applyProtection="0"/>
    <xf numFmtId="0" fontId="28" fillId="0" borderId="0">
      <alignment vertical="top"/>
    </xf>
    <xf numFmtId="0" fontId="40" fillId="0" borderId="0">
      <alignment vertical="top"/>
    </xf>
    <xf numFmtId="0" fontId="28" fillId="0" borderId="0">
      <alignment vertical="top"/>
    </xf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41" fillId="0" borderId="0">
      <alignment vertical="top"/>
    </xf>
    <xf numFmtId="44" fontId="2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42" fillId="0" borderId="0">
      <alignment vertical="top"/>
    </xf>
    <xf numFmtId="44" fontId="28" fillId="0" borderId="0" applyFont="0" applyFill="0" applyBorder="0" applyAlignment="0" applyProtection="0"/>
    <xf numFmtId="0" fontId="28" fillId="0" borderId="0">
      <alignment vertical="top"/>
    </xf>
    <xf numFmtId="164" fontId="26" fillId="0" borderId="0" applyFont="0" applyFill="0" applyProtection="0"/>
    <xf numFmtId="164" fontId="26" fillId="0" borderId="0" applyFont="0" applyFill="0" applyProtection="0"/>
    <xf numFmtId="164" fontId="26" fillId="0" borderId="0" applyFont="0" applyFill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26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164" fontId="26" fillId="0" borderId="0" applyFont="0" applyFill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2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6" fillId="0" borderId="0"/>
    <xf numFmtId="164" fontId="26" fillId="0" borderId="0" applyFont="0" applyFill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8" fillId="0" borderId="0">
      <alignment vertical="top"/>
    </xf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8" fillId="0" borderId="0">
      <alignment vertical="top"/>
    </xf>
    <xf numFmtId="0" fontId="5" fillId="0" borderId="0"/>
    <xf numFmtId="43" fontId="5" fillId="0" borderId="0" applyFont="0" applyFill="0" applyBorder="0" applyAlignment="0" applyProtection="0"/>
    <xf numFmtId="0" fontId="28" fillId="0" borderId="0">
      <alignment vertical="top"/>
    </xf>
    <xf numFmtId="0" fontId="65" fillId="0" borderId="0">
      <alignment vertical="top"/>
    </xf>
    <xf numFmtId="8" fontId="26" fillId="0" borderId="0" applyFont="0" applyFill="0" applyProtection="0"/>
    <xf numFmtId="8" fontId="26" fillId="0" borderId="0" applyFont="0" applyFill="0" applyProtection="0"/>
    <xf numFmtId="8" fontId="26" fillId="0" borderId="0" applyFont="0" applyFill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8" fontId="26" fillId="0" borderId="0" applyFont="0" applyFill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8" fontId="26" fillId="0" borderId="0" applyFont="0" applyFill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</cellStyleXfs>
  <cellXfs count="157">
    <xf numFmtId="0" fontId="0" fillId="0" borderId="0" xfId="0"/>
    <xf numFmtId="0" fontId="46" fillId="0" borderId="0" xfId="0" applyNumberFormat="1" applyFont="1" applyFill="1" applyBorder="1" applyAlignment="1" applyProtection="1"/>
    <xf numFmtId="0" fontId="47" fillId="0" borderId="0" xfId="0" applyNumberFormat="1" applyFont="1" applyFill="1" applyBorder="1" applyAlignment="1" applyProtection="1">
      <alignment horizontal="right" vertical="center"/>
    </xf>
    <xf numFmtId="40" fontId="46" fillId="0" borderId="0" xfId="0" applyNumberFormat="1" applyFont="1" applyFill="1" applyBorder="1" applyAlignment="1" applyProtection="1"/>
    <xf numFmtId="0" fontId="49" fillId="0" borderId="0" xfId="0" applyNumberFormat="1" applyFont="1" applyFill="1" applyBorder="1" applyAlignment="1" applyProtection="1"/>
    <xf numFmtId="49" fontId="46" fillId="0" borderId="0" xfId="0" applyNumberFormat="1" applyFont="1" applyFill="1" applyBorder="1" applyAlignment="1" applyProtection="1"/>
    <xf numFmtId="0" fontId="46" fillId="0" borderId="0" xfId="0" applyFont="1" applyFill="1"/>
    <xf numFmtId="40" fontId="55" fillId="0" borderId="0" xfId="0" applyNumberFormat="1" applyFont="1" applyFill="1" applyBorder="1" applyAlignment="1" applyProtection="1">
      <alignment horizontal="right"/>
    </xf>
    <xf numFmtId="168" fontId="46" fillId="0" borderId="0" xfId="0" applyNumberFormat="1" applyFont="1" applyFill="1" applyBorder="1" applyAlignment="1" applyProtection="1"/>
    <xf numFmtId="49" fontId="55" fillId="0" borderId="0" xfId="0" applyNumberFormat="1" applyFont="1" applyFill="1" applyBorder="1" applyAlignment="1" applyProtection="1">
      <alignment horizontal="right"/>
    </xf>
    <xf numFmtId="49" fontId="54" fillId="0" borderId="0" xfId="0" applyNumberFormat="1" applyFont="1" applyFill="1" applyBorder="1" applyAlignment="1" applyProtection="1">
      <alignment horizontal="right"/>
    </xf>
    <xf numFmtId="37" fontId="54" fillId="0" borderId="0" xfId="0" applyNumberFormat="1" applyFont="1" applyFill="1" applyBorder="1" applyAlignment="1" applyProtection="1">
      <alignment horizontal="left"/>
    </xf>
    <xf numFmtId="0" fontId="46" fillId="0" borderId="0" xfId="0" applyFont="1" applyFill="1" applyBorder="1"/>
    <xf numFmtId="40" fontId="55" fillId="0" borderId="0" xfId="0" applyNumberFormat="1" applyFont="1" applyFill="1" applyBorder="1" applyAlignment="1" applyProtection="1">
      <alignment horizontal="left"/>
    </xf>
    <xf numFmtId="43" fontId="57" fillId="0" borderId="0" xfId="0" applyNumberFormat="1" applyFont="1" applyFill="1" applyBorder="1" applyAlignment="1" applyProtection="1">
      <alignment horizontal="left" vertical="top"/>
    </xf>
    <xf numFmtId="168" fontId="55" fillId="0" borderId="0" xfId="0" applyNumberFormat="1" applyFont="1" applyFill="1" applyBorder="1" applyAlignment="1" applyProtection="1">
      <alignment horizontal="left"/>
    </xf>
    <xf numFmtId="40" fontId="54" fillId="0" borderId="0" xfId="0" applyNumberFormat="1" applyFont="1" applyFill="1" applyBorder="1" applyAlignment="1" applyProtection="1">
      <alignment horizontal="left" vertical="top"/>
    </xf>
    <xf numFmtId="165" fontId="49" fillId="0" borderId="0" xfId="0" applyNumberFormat="1" applyFont="1" applyFill="1" applyBorder="1" applyAlignment="1" applyProtection="1"/>
    <xf numFmtId="44" fontId="57" fillId="0" borderId="0" xfId="0" applyNumberFormat="1" applyFont="1" applyFill="1" applyBorder="1" applyAlignment="1" applyProtection="1">
      <alignment vertical="center"/>
    </xf>
    <xf numFmtId="44" fontId="46" fillId="0" borderId="0" xfId="0" applyNumberFormat="1" applyFont="1" applyFill="1" applyBorder="1" applyAlignment="1" applyProtection="1"/>
    <xf numFmtId="49" fontId="51" fillId="0" borderId="0" xfId="0" applyNumberFormat="1" applyFont="1" applyFill="1" applyBorder="1" applyAlignment="1" applyProtection="1">
      <alignment horizontal="center"/>
    </xf>
    <xf numFmtId="0" fontId="51" fillId="0" borderId="0" xfId="0" applyNumberFormat="1" applyFont="1" applyFill="1" applyBorder="1" applyAlignment="1" applyProtection="1"/>
    <xf numFmtId="168" fontId="59" fillId="0" borderId="0" xfId="11" applyNumberFormat="1" applyFont="1" applyFill="1" applyBorder="1" applyAlignment="1">
      <alignment vertical="center"/>
    </xf>
    <xf numFmtId="168" fontId="52" fillId="0" borderId="0" xfId="5" applyNumberFormat="1" applyFont="1" applyFill="1" applyBorder="1" applyAlignment="1">
      <alignment horizontal="right" vertical="center"/>
    </xf>
    <xf numFmtId="168" fontId="60" fillId="0" borderId="0" xfId="0" applyNumberFormat="1" applyFont="1" applyFill="1" applyBorder="1" applyAlignment="1" applyProtection="1"/>
    <xf numFmtId="168" fontId="61" fillId="0" borderId="0" xfId="0" applyNumberFormat="1" applyFont="1" applyFill="1" applyBorder="1" applyAlignment="1" applyProtection="1"/>
    <xf numFmtId="168" fontId="62" fillId="0" borderId="0" xfId="0" applyNumberFormat="1" applyFont="1" applyFill="1" applyBorder="1" applyAlignment="1" applyProtection="1"/>
    <xf numFmtId="170" fontId="51" fillId="0" borderId="0" xfId="0" applyNumberFormat="1" applyFont="1" applyFill="1" applyBorder="1" applyAlignment="1" applyProtection="1"/>
    <xf numFmtId="0" fontId="64" fillId="0" borderId="0" xfId="0" applyNumberFormat="1" applyFont="1" applyFill="1" applyBorder="1" applyAlignment="1" applyProtection="1">
      <alignment horizontal="center" vertical="center"/>
    </xf>
    <xf numFmtId="0" fontId="53" fillId="0" borderId="0" xfId="133" applyFont="1" applyFill="1" applyBorder="1" applyAlignment="1">
      <alignment horizontal="left" vertical="center"/>
    </xf>
    <xf numFmtId="165" fontId="52" fillId="0" borderId="10" xfId="0" applyNumberFormat="1" applyFont="1" applyFill="1" applyBorder="1" applyAlignment="1" applyProtection="1">
      <alignment vertical="center"/>
    </xf>
    <xf numFmtId="49" fontId="51" fillId="0" borderId="12" xfId="0" applyNumberFormat="1" applyFont="1" applyFill="1" applyBorder="1" applyAlignment="1" applyProtection="1">
      <alignment horizontal="left"/>
    </xf>
    <xf numFmtId="0" fontId="46" fillId="0" borderId="13" xfId="0" applyNumberFormat="1" applyFont="1" applyFill="1" applyBorder="1" applyAlignment="1" applyProtection="1"/>
    <xf numFmtId="0" fontId="46" fillId="0" borderId="12" xfId="0" applyFont="1" applyFill="1" applyBorder="1"/>
    <xf numFmtId="165" fontId="52" fillId="0" borderId="18" xfId="0" applyNumberFormat="1" applyFont="1" applyFill="1" applyBorder="1" applyAlignment="1" applyProtection="1">
      <alignment vertical="center"/>
    </xf>
    <xf numFmtId="49" fontId="51" fillId="0" borderId="15" xfId="0" applyNumberFormat="1" applyFont="1" applyFill="1" applyBorder="1" applyAlignment="1" applyProtection="1">
      <alignment horizontal="left"/>
    </xf>
    <xf numFmtId="0" fontId="51" fillId="0" borderId="16" xfId="0" applyNumberFormat="1" applyFont="1" applyFill="1" applyBorder="1" applyAlignment="1" applyProtection="1"/>
    <xf numFmtId="0" fontId="51" fillId="0" borderId="7" xfId="0" applyNumberFormat="1" applyFont="1" applyFill="1" applyBorder="1" applyAlignment="1" applyProtection="1"/>
    <xf numFmtId="169" fontId="51" fillId="0" borderId="17" xfId="0" applyNumberFormat="1" applyFont="1" applyFill="1" applyBorder="1" applyAlignment="1" applyProtection="1"/>
    <xf numFmtId="169" fontId="52" fillId="6" borderId="18" xfId="0" applyNumberFormat="1" applyFont="1" applyFill="1" applyBorder="1" applyAlignment="1" applyProtection="1">
      <alignment horizontal="right"/>
    </xf>
    <xf numFmtId="169" fontId="52" fillId="0" borderId="18" xfId="0" applyNumberFormat="1" applyFont="1" applyFill="1" applyBorder="1" applyAlignment="1" applyProtection="1">
      <alignment horizontal="right"/>
    </xf>
    <xf numFmtId="169" fontId="52" fillId="0" borderId="18" xfId="0" applyNumberFormat="1" applyFont="1" applyFill="1" applyBorder="1" applyAlignment="1" applyProtection="1"/>
    <xf numFmtId="0" fontId="44" fillId="0" borderId="0" xfId="0" applyNumberFormat="1" applyFont="1" applyFill="1" applyBorder="1" applyAlignment="1" applyProtection="1">
      <alignment horizontal="right"/>
    </xf>
    <xf numFmtId="0" fontId="66" fillId="5" borderId="29" xfId="0" applyNumberFormat="1" applyFont="1" applyFill="1" applyBorder="1" applyAlignment="1" applyProtection="1">
      <alignment horizontal="center"/>
    </xf>
    <xf numFmtId="0" fontId="66" fillId="5" borderId="30" xfId="0" applyNumberFormat="1" applyFont="1" applyFill="1" applyBorder="1" applyAlignment="1" applyProtection="1">
      <alignment horizontal="center"/>
    </xf>
    <xf numFmtId="0" fontId="66" fillId="5" borderId="31" xfId="0" applyNumberFormat="1" applyFont="1" applyFill="1" applyBorder="1" applyAlignment="1" applyProtection="1">
      <alignment horizontal="center"/>
    </xf>
    <xf numFmtId="3" fontId="66" fillId="0" borderId="26" xfId="0" applyNumberFormat="1" applyFont="1" applyFill="1" applyBorder="1" applyAlignment="1" applyProtection="1">
      <alignment horizontal="center"/>
    </xf>
    <xf numFmtId="168" fontId="3" fillId="0" borderId="27" xfId="0" applyNumberFormat="1" applyFont="1" applyFill="1" applyBorder="1" applyAlignment="1" applyProtection="1">
      <alignment vertical="center"/>
    </xf>
    <xf numFmtId="168" fontId="3" fillId="0" borderId="28" xfId="0" applyNumberFormat="1" applyFont="1" applyFill="1" applyBorder="1" applyAlignment="1" applyProtection="1">
      <alignment horizontal="center"/>
    </xf>
    <xf numFmtId="3" fontId="66" fillId="0" borderId="23" xfId="0" applyNumberFormat="1" applyFont="1" applyFill="1" applyBorder="1" applyAlignment="1" applyProtection="1">
      <alignment horizontal="center"/>
    </xf>
    <xf numFmtId="168" fontId="3" fillId="0" borderId="10" xfId="0" applyNumberFormat="1" applyFont="1" applyFill="1" applyBorder="1" applyAlignment="1" applyProtection="1">
      <alignment vertical="center"/>
    </xf>
    <xf numFmtId="0" fontId="66" fillId="0" borderId="23" xfId="0" applyNumberFormat="1" applyFont="1" applyFill="1" applyBorder="1" applyAlignment="1" applyProtection="1">
      <alignment horizontal="center"/>
    </xf>
    <xf numFmtId="168" fontId="66" fillId="0" borderId="10" xfId="0" applyNumberFormat="1" applyFont="1" applyFill="1" applyBorder="1" applyAlignment="1" applyProtection="1"/>
    <xf numFmtId="3" fontId="66" fillId="0" borderId="23" xfId="2" applyNumberFormat="1" applyFont="1" applyFill="1" applyBorder="1" applyAlignment="1" applyProtection="1">
      <alignment horizontal="center" vertical="center"/>
    </xf>
    <xf numFmtId="168" fontId="3" fillId="0" borderId="10" xfId="11" applyNumberFormat="1" applyFont="1" applyFill="1" applyBorder="1" applyAlignment="1">
      <alignment vertical="center"/>
    </xf>
    <xf numFmtId="168" fontId="3" fillId="0" borderId="10" xfId="5" applyNumberFormat="1" applyFont="1" applyFill="1" applyBorder="1" applyAlignment="1">
      <alignment horizontal="right" vertical="center"/>
    </xf>
    <xf numFmtId="3" fontId="66" fillId="0" borderId="32" xfId="2" applyNumberFormat="1" applyFont="1" applyFill="1" applyBorder="1" applyAlignment="1" applyProtection="1">
      <alignment horizontal="center" vertical="center"/>
    </xf>
    <xf numFmtId="168" fontId="3" fillId="0" borderId="33" xfId="11" applyNumberFormat="1" applyFont="1" applyFill="1" applyBorder="1" applyAlignment="1">
      <alignment vertical="center"/>
    </xf>
    <xf numFmtId="168" fontId="3" fillId="0" borderId="33" xfId="5" applyNumberFormat="1" applyFont="1" applyFill="1" applyBorder="1" applyAlignment="1">
      <alignment horizontal="right" vertical="center"/>
    </xf>
    <xf numFmtId="0" fontId="66" fillId="0" borderId="29" xfId="0" applyNumberFormat="1" applyFont="1" applyFill="1" applyBorder="1" applyAlignment="1" applyProtection="1">
      <alignment horizontal="center"/>
    </xf>
    <xf numFmtId="168" fontId="66" fillId="0" borderId="31" xfId="0" applyNumberFormat="1" applyFont="1" applyFill="1" applyBorder="1" applyAlignment="1" applyProtection="1"/>
    <xf numFmtId="0" fontId="66" fillId="0" borderId="0" xfId="0" quotePrefix="1" applyNumberFormat="1" applyFont="1" applyFill="1" applyBorder="1" applyAlignment="1" applyProtection="1"/>
    <xf numFmtId="3" fontId="51" fillId="0" borderId="23" xfId="0" applyNumberFormat="1" applyFont="1" applyFill="1" applyBorder="1" applyAlignment="1" applyProtection="1"/>
    <xf numFmtId="0" fontId="51" fillId="0" borderId="24" xfId="0" applyNumberFormat="1" applyFont="1" applyFill="1" applyBorder="1" applyAlignment="1" applyProtection="1">
      <alignment horizontal="center" vertical="center"/>
    </xf>
    <xf numFmtId="165" fontId="51" fillId="0" borderId="25" xfId="0" applyNumberFormat="1" applyFont="1" applyFill="1" applyBorder="1" applyAlignment="1" applyProtection="1">
      <alignment vertical="center"/>
    </xf>
    <xf numFmtId="165" fontId="51" fillId="0" borderId="19" xfId="0" applyNumberFormat="1" applyFont="1" applyFill="1" applyBorder="1" applyAlignment="1" applyProtection="1">
      <alignment vertical="center"/>
    </xf>
    <xf numFmtId="0" fontId="50" fillId="5" borderId="29" xfId="0" applyNumberFormat="1" applyFont="1" applyFill="1" applyBorder="1" applyAlignment="1" applyProtection="1">
      <alignment horizontal="center"/>
    </xf>
    <xf numFmtId="0" fontId="50" fillId="5" borderId="30" xfId="0" applyNumberFormat="1" applyFont="1" applyFill="1" applyBorder="1" applyAlignment="1" applyProtection="1">
      <alignment horizontal="center"/>
    </xf>
    <xf numFmtId="0" fontId="45" fillId="5" borderId="30" xfId="0" applyNumberFormat="1" applyFont="1" applyFill="1" applyBorder="1" applyAlignment="1" applyProtection="1">
      <alignment horizontal="center"/>
    </xf>
    <xf numFmtId="0" fontId="50" fillId="5" borderId="31" xfId="0" applyNumberFormat="1" applyFont="1" applyFill="1" applyBorder="1" applyAlignment="1" applyProtection="1">
      <alignment horizontal="center"/>
    </xf>
    <xf numFmtId="0" fontId="66" fillId="5" borderId="35" xfId="0" applyNumberFormat="1" applyFont="1" applyFill="1" applyBorder="1" applyAlignment="1" applyProtection="1">
      <alignment horizontal="center"/>
    </xf>
    <xf numFmtId="169" fontId="52" fillId="0" borderId="22" xfId="0" applyNumberFormat="1" applyFont="1" applyFill="1" applyBorder="1" applyAlignment="1" applyProtection="1">
      <alignment vertical="center"/>
    </xf>
    <xf numFmtId="169" fontId="52" fillId="0" borderId="18" xfId="0" applyNumberFormat="1" applyFont="1" applyFill="1" applyBorder="1" applyAlignment="1" applyProtection="1">
      <alignment vertical="center"/>
    </xf>
    <xf numFmtId="169" fontId="51" fillId="0" borderId="19" xfId="0" applyNumberFormat="1" applyFont="1" applyFill="1" applyBorder="1" applyAlignment="1" applyProtection="1">
      <alignment vertical="center"/>
    </xf>
    <xf numFmtId="165" fontId="56" fillId="0" borderId="0" xfId="0" applyNumberFormat="1" applyFont="1" applyFill="1" applyBorder="1" applyAlignment="1" applyProtection="1">
      <alignment vertical="center"/>
    </xf>
    <xf numFmtId="0" fontId="57" fillId="0" borderId="0" xfId="0" applyNumberFormat="1" applyFont="1" applyFill="1" applyBorder="1" applyAlignment="1" applyProtection="1"/>
    <xf numFmtId="165" fontId="58" fillId="0" borderId="0" xfId="0" applyNumberFormat="1" applyFont="1" applyFill="1" applyBorder="1" applyAlignment="1" applyProtection="1">
      <alignment horizontal="left" vertical="center"/>
    </xf>
    <xf numFmtId="0" fontId="56" fillId="0" borderId="0" xfId="0" applyNumberFormat="1" applyFont="1" applyFill="1" applyBorder="1" applyAlignment="1" applyProtection="1">
      <alignment horizontal="left"/>
    </xf>
    <xf numFmtId="3" fontId="51" fillId="0" borderId="20" xfId="0" applyNumberFormat="1" applyFont="1" applyFill="1" applyBorder="1" applyAlignment="1" applyProtection="1"/>
    <xf numFmtId="165" fontId="52" fillId="0" borderId="21" xfId="0" applyNumberFormat="1" applyFont="1" applyFill="1" applyBorder="1" applyAlignment="1" applyProtection="1">
      <alignment vertical="center"/>
    </xf>
    <xf numFmtId="165" fontId="52" fillId="0" borderId="22" xfId="0" applyNumberFormat="1" applyFont="1" applyFill="1" applyBorder="1" applyAlignment="1" applyProtection="1">
      <alignment vertical="center"/>
    </xf>
    <xf numFmtId="165" fontId="58" fillId="0" borderId="8" xfId="0" applyNumberFormat="1" applyFont="1" applyFill="1" applyBorder="1" applyAlignment="1" applyProtection="1">
      <alignment horizontal="left" vertical="center"/>
    </xf>
    <xf numFmtId="17" fontId="66" fillId="7" borderId="11" xfId="0" applyNumberFormat="1" applyFont="1" applyFill="1" applyBorder="1" applyAlignment="1" applyProtection="1">
      <alignment horizontal="center" vertical="center"/>
    </xf>
    <xf numFmtId="0" fontId="47" fillId="0" borderId="12" xfId="0" applyNumberFormat="1" applyFont="1" applyFill="1" applyBorder="1" applyAlignment="1" applyProtection="1">
      <alignment horizontal="right" vertical="center"/>
    </xf>
    <xf numFmtId="3" fontId="51" fillId="0" borderId="12" xfId="2" applyNumberFormat="1" applyFont="1" applyFill="1" applyBorder="1" applyAlignment="1" applyProtection="1">
      <alignment horizontal="center" vertical="center"/>
    </xf>
    <xf numFmtId="49" fontId="60" fillId="0" borderId="12" xfId="0" applyNumberFormat="1" applyFont="1" applyFill="1" applyBorder="1" applyAlignment="1" applyProtection="1">
      <alignment horizontal="right"/>
    </xf>
    <xf numFmtId="49" fontId="61" fillId="0" borderId="12" xfId="0" applyNumberFormat="1" applyFont="1" applyFill="1" applyBorder="1" applyAlignment="1" applyProtection="1">
      <alignment horizontal="right"/>
    </xf>
    <xf numFmtId="49" fontId="62" fillId="0" borderId="12" xfId="0" applyNumberFormat="1" applyFont="1" applyFill="1" applyBorder="1" applyAlignment="1" applyProtection="1">
      <alignment horizontal="right"/>
    </xf>
    <xf numFmtId="0" fontId="60" fillId="0" borderId="12" xfId="0" applyNumberFormat="1" applyFont="1" applyFill="1" applyBorder="1" applyAlignment="1" applyProtection="1">
      <alignment horizontal="right"/>
    </xf>
    <xf numFmtId="0" fontId="61" fillId="0" borderId="12" xfId="0" applyNumberFormat="1" applyFont="1" applyFill="1" applyBorder="1" applyAlignment="1" applyProtection="1">
      <alignment horizontal="right"/>
    </xf>
    <xf numFmtId="0" fontId="48" fillId="0" borderId="12" xfId="0" applyNumberFormat="1" applyFont="1" applyFill="1" applyBorder="1" applyAlignment="1" applyProtection="1">
      <alignment horizontal="right"/>
    </xf>
    <xf numFmtId="0" fontId="51" fillId="0" borderId="12" xfId="0" applyNumberFormat="1" applyFont="1" applyFill="1" applyBorder="1" applyAlignment="1" applyProtection="1">
      <alignment horizontal="center"/>
    </xf>
    <xf numFmtId="43" fontId="46" fillId="0" borderId="13" xfId="0" applyNumberFormat="1" applyFont="1" applyFill="1" applyBorder="1" applyAlignment="1" applyProtection="1"/>
    <xf numFmtId="0" fontId="46" fillId="0" borderId="8" xfId="0" applyNumberFormat="1" applyFont="1" applyFill="1" applyBorder="1" applyAlignment="1" applyProtection="1"/>
    <xf numFmtId="40" fontId="46" fillId="0" borderId="8" xfId="0" applyNumberFormat="1" applyFont="1" applyFill="1" applyBorder="1" applyAlignment="1" applyProtection="1"/>
    <xf numFmtId="0" fontId="46" fillId="0" borderId="9" xfId="0" applyNumberFormat="1" applyFont="1" applyFill="1" applyBorder="1" applyAlignment="1" applyProtection="1"/>
    <xf numFmtId="165" fontId="66" fillId="0" borderId="12" xfId="0" applyNumberFormat="1" applyFont="1" applyFill="1" applyBorder="1" applyAlignment="1" applyProtection="1">
      <alignment horizontal="left" vertical="center"/>
    </xf>
    <xf numFmtId="165" fontId="66" fillId="0" borderId="15" xfId="0" applyNumberFormat="1" applyFont="1" applyFill="1" applyBorder="1" applyAlignment="1" applyProtection="1">
      <alignment horizontal="left" vertical="center"/>
    </xf>
    <xf numFmtId="168" fontId="44" fillId="0" borderId="37" xfId="0" applyNumberFormat="1" applyFont="1" applyFill="1" applyBorder="1" applyAlignment="1" applyProtection="1">
      <alignment vertical="center"/>
    </xf>
    <xf numFmtId="168" fontId="44" fillId="0" borderId="37" xfId="0" applyNumberFormat="1" applyFont="1" applyFill="1" applyBorder="1" applyAlignment="1" applyProtection="1"/>
    <xf numFmtId="165" fontId="43" fillId="0" borderId="37" xfId="0" applyNumberFormat="1" applyFont="1" applyFill="1" applyBorder="1" applyAlignment="1" applyProtection="1">
      <alignment horizontal="left" vertical="center"/>
    </xf>
    <xf numFmtId="165" fontId="44" fillId="0" borderId="38" xfId="0" applyNumberFormat="1" applyFont="1" applyFill="1" applyBorder="1" applyAlignment="1" applyProtection="1">
      <alignment horizontal="left" vertical="center"/>
    </xf>
    <xf numFmtId="170" fontId="43" fillId="0" borderId="0" xfId="0" applyNumberFormat="1" applyFont="1" applyFill="1" applyBorder="1" applyAlignment="1" applyProtection="1"/>
    <xf numFmtId="10" fontId="60" fillId="0" borderId="0" xfId="96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center" vertical="center"/>
    </xf>
    <xf numFmtId="165" fontId="51" fillId="0" borderId="0" xfId="0" applyNumberFormat="1" applyFont="1" applyFill="1" applyBorder="1" applyAlignment="1" applyProtection="1">
      <alignment vertical="center"/>
    </xf>
    <xf numFmtId="169" fontId="51" fillId="0" borderId="13" xfId="0" applyNumberFormat="1" applyFont="1" applyFill="1" applyBorder="1" applyAlignment="1" applyProtection="1">
      <alignment vertical="center"/>
    </xf>
    <xf numFmtId="165" fontId="2" fillId="0" borderId="12" xfId="0" applyNumberFormat="1" applyFont="1" applyFill="1" applyBorder="1" applyAlignment="1" applyProtection="1">
      <alignment vertical="center"/>
    </xf>
    <xf numFmtId="168" fontId="44" fillId="0" borderId="39" xfId="0" applyNumberFormat="1" applyFont="1" applyFill="1" applyBorder="1" applyAlignment="1" applyProtection="1">
      <alignment vertical="center"/>
    </xf>
    <xf numFmtId="0" fontId="46" fillId="0" borderId="0" xfId="0" applyFont="1" applyFill="1" applyBorder="1" applyAlignment="1">
      <alignment horizontal="center"/>
    </xf>
    <xf numFmtId="169" fontId="44" fillId="0" borderId="36" xfId="0" applyNumberFormat="1" applyFont="1" applyFill="1" applyBorder="1" applyAlignment="1" applyProtection="1">
      <alignment vertical="center"/>
    </xf>
    <xf numFmtId="169" fontId="44" fillId="0" borderId="37" xfId="0" applyNumberFormat="1" applyFont="1" applyFill="1" applyBorder="1" applyAlignment="1" applyProtection="1">
      <alignment vertical="center"/>
    </xf>
    <xf numFmtId="169" fontId="46" fillId="0" borderId="38" xfId="6" applyNumberFormat="1" applyFont="1" applyFill="1" applyBorder="1"/>
    <xf numFmtId="10" fontId="44" fillId="0" borderId="39" xfId="960" applyNumberFormat="1" applyFont="1" applyFill="1" applyBorder="1" applyAlignment="1" applyProtection="1">
      <alignment horizontal="center" vertical="center"/>
    </xf>
    <xf numFmtId="10" fontId="44" fillId="0" borderId="37" xfId="960" applyNumberFormat="1" applyFont="1" applyFill="1" applyBorder="1" applyAlignment="1" applyProtection="1">
      <alignment horizontal="center" vertical="center"/>
    </xf>
    <xf numFmtId="10" fontId="44" fillId="0" borderId="37" xfId="960" applyNumberFormat="1" applyFont="1" applyFill="1" applyBorder="1" applyAlignment="1" applyProtection="1">
      <alignment horizontal="center"/>
    </xf>
    <xf numFmtId="10" fontId="43" fillId="0" borderId="37" xfId="960" applyNumberFormat="1" applyFont="1" applyFill="1" applyBorder="1" applyAlignment="1" applyProtection="1">
      <alignment horizontal="center" vertical="center"/>
    </xf>
    <xf numFmtId="10" fontId="44" fillId="0" borderId="38" xfId="960" applyNumberFormat="1" applyFont="1" applyFill="1" applyBorder="1" applyAlignment="1" applyProtection="1">
      <alignment horizontal="center" vertical="center"/>
    </xf>
    <xf numFmtId="0" fontId="43" fillId="0" borderId="40" xfId="0" applyNumberFormat="1" applyFont="1" applyFill="1" applyBorder="1" applyAlignment="1" applyProtection="1">
      <alignment horizontal="left"/>
    </xf>
    <xf numFmtId="168" fontId="43" fillId="0" borderId="41" xfId="0" applyNumberFormat="1" applyFont="1" applyFill="1" applyBorder="1" applyAlignment="1" applyProtection="1"/>
    <xf numFmtId="0" fontId="43" fillId="0" borderId="42" xfId="0" applyNumberFormat="1" applyFont="1" applyFill="1" applyBorder="1" applyAlignment="1" applyProtection="1">
      <alignment horizontal="left"/>
    </xf>
    <xf numFmtId="170" fontId="43" fillId="0" borderId="43" xfId="0" applyNumberFormat="1" applyFont="1" applyFill="1" applyBorder="1" applyAlignment="1" applyProtection="1"/>
    <xf numFmtId="0" fontId="43" fillId="0" borderId="44" xfId="0" applyNumberFormat="1" applyFont="1" applyFill="1" applyBorder="1" applyAlignment="1" applyProtection="1">
      <alignment horizontal="left"/>
    </xf>
    <xf numFmtId="168" fontId="43" fillId="0" borderId="45" xfId="0" applyNumberFormat="1" applyFont="1" applyFill="1" applyBorder="1" applyAlignment="1" applyProtection="1"/>
    <xf numFmtId="0" fontId="43" fillId="0" borderId="46" xfId="0" applyNumberFormat="1" applyFont="1" applyFill="1" applyBorder="1" applyAlignment="1" applyProtection="1">
      <alignment horizontal="left"/>
    </xf>
    <xf numFmtId="170" fontId="43" fillId="0" borderId="47" xfId="0" applyNumberFormat="1" applyFont="1" applyFill="1" applyBorder="1" applyAlignment="1" applyProtection="1"/>
    <xf numFmtId="168" fontId="43" fillId="0" borderId="13" xfId="0" applyNumberFormat="1" applyFont="1" applyFill="1" applyBorder="1" applyAlignment="1" applyProtection="1"/>
    <xf numFmtId="0" fontId="43" fillId="5" borderId="11" xfId="0" applyFont="1" applyFill="1" applyBorder="1" applyAlignment="1">
      <alignment horizontal="center"/>
    </xf>
    <xf numFmtId="0" fontId="46" fillId="0" borderId="0" xfId="0" applyNumberFormat="1" applyFont="1" applyFill="1" applyBorder="1" applyAlignment="1" applyProtection="1">
      <alignment horizontal="left"/>
    </xf>
    <xf numFmtId="0" fontId="51" fillId="0" borderId="0" xfId="0" applyNumberFormat="1" applyFont="1" applyFill="1" applyBorder="1" applyAlignment="1" applyProtection="1">
      <alignment horizontal="left"/>
    </xf>
    <xf numFmtId="0" fontId="66" fillId="6" borderId="34" xfId="0" applyNumberFormat="1" applyFont="1" applyFill="1" applyBorder="1" applyAlignment="1" applyProtection="1">
      <alignment horizontal="center"/>
    </xf>
    <xf numFmtId="0" fontId="43" fillId="5" borderId="2" xfId="0" applyFont="1" applyFill="1" applyBorder="1" applyAlignment="1">
      <alignment horizontal="center"/>
    </xf>
    <xf numFmtId="165" fontId="54" fillId="0" borderId="12" xfId="0" applyNumberFormat="1" applyFont="1" applyFill="1" applyBorder="1" applyAlignment="1" applyProtection="1">
      <alignment vertical="center"/>
    </xf>
    <xf numFmtId="165" fontId="54" fillId="0" borderId="0" xfId="0" applyNumberFormat="1" applyFont="1" applyFill="1" applyBorder="1" applyAlignment="1" applyProtection="1">
      <alignment vertical="center"/>
    </xf>
    <xf numFmtId="10" fontId="54" fillId="0" borderId="37" xfId="960" applyNumberFormat="1" applyFont="1" applyFill="1" applyBorder="1" applyAlignment="1" applyProtection="1">
      <alignment horizontal="center" vertical="center"/>
    </xf>
    <xf numFmtId="168" fontId="54" fillId="0" borderId="37" xfId="0" applyNumberFormat="1" applyFont="1" applyFill="1" applyBorder="1" applyAlignment="1" applyProtection="1">
      <alignment vertical="center"/>
    </xf>
    <xf numFmtId="0" fontId="46" fillId="0" borderId="8" xfId="0" applyNumberFormat="1" applyFont="1" applyFill="1" applyBorder="1" applyAlignment="1" applyProtection="1">
      <alignment horizontal="left"/>
    </xf>
    <xf numFmtId="169" fontId="63" fillId="6" borderId="19" xfId="0" applyNumberFormat="1" applyFont="1" applyFill="1" applyBorder="1" applyAlignment="1" applyProtection="1">
      <alignment horizontal="right"/>
    </xf>
    <xf numFmtId="0" fontId="43" fillId="0" borderId="8" xfId="0" applyNumberFormat="1" applyFont="1" applyFill="1" applyBorder="1" applyAlignment="1" applyProtection="1">
      <alignment horizontal="left"/>
    </xf>
    <xf numFmtId="10" fontId="60" fillId="0" borderId="0" xfId="960" applyNumberFormat="1" applyFont="1" applyFill="1" applyBorder="1" applyProtection="1"/>
    <xf numFmtId="49" fontId="51" fillId="0" borderId="15" xfId="0" applyNumberFormat="1" applyFont="1" applyFill="1" applyBorder="1" applyAlignment="1" applyProtection="1">
      <alignment horizontal="center"/>
    </xf>
    <xf numFmtId="165" fontId="1" fillId="0" borderId="12" xfId="0" applyNumberFormat="1" applyFont="1" applyFill="1" applyBorder="1" applyAlignment="1" applyProtection="1">
      <alignment vertical="center"/>
    </xf>
    <xf numFmtId="0" fontId="66" fillId="5" borderId="14" xfId="0" applyNumberFormat="1" applyFont="1" applyFill="1" applyBorder="1" applyAlignment="1" applyProtection="1">
      <alignment horizontal="center" vertical="center"/>
    </xf>
    <xf numFmtId="0" fontId="66" fillId="5" borderId="1" xfId="0" applyNumberFormat="1" applyFont="1" applyFill="1" applyBorder="1" applyAlignment="1" applyProtection="1">
      <alignment horizontal="center" vertical="center"/>
    </xf>
    <xf numFmtId="0" fontId="66" fillId="5" borderId="2" xfId="0" applyNumberFormat="1" applyFont="1" applyFill="1" applyBorder="1" applyAlignment="1" applyProtection="1">
      <alignment horizontal="center" vertical="center"/>
    </xf>
    <xf numFmtId="0" fontId="43" fillId="5" borderId="14" xfId="0" applyFont="1" applyFill="1" applyBorder="1" applyAlignment="1">
      <alignment horizontal="center"/>
    </xf>
    <xf numFmtId="0" fontId="43" fillId="5" borderId="1" xfId="0" applyFont="1" applyFill="1" applyBorder="1" applyAlignment="1">
      <alignment horizontal="center"/>
    </xf>
    <xf numFmtId="0" fontId="43" fillId="5" borderId="2" xfId="0" applyFont="1" applyFill="1" applyBorder="1" applyAlignment="1">
      <alignment horizontal="center"/>
    </xf>
    <xf numFmtId="0" fontId="66" fillId="7" borderId="11" xfId="0" applyNumberFormat="1" applyFont="1" applyFill="1" applyBorder="1" applyAlignment="1" applyProtection="1">
      <alignment horizontal="center" vertical="center"/>
    </xf>
    <xf numFmtId="0" fontId="66" fillId="8" borderId="29" xfId="0" applyNumberFormat="1" applyFont="1" applyFill="1" applyBorder="1" applyAlignment="1" applyProtection="1">
      <alignment horizontal="center"/>
    </xf>
    <xf numFmtId="0" fontId="66" fillId="8" borderId="30" xfId="0" applyNumberFormat="1" applyFont="1" applyFill="1" applyBorder="1" applyAlignment="1" applyProtection="1">
      <alignment horizontal="center"/>
    </xf>
    <xf numFmtId="0" fontId="66" fillId="8" borderId="31" xfId="0" applyNumberFormat="1" applyFont="1" applyFill="1" applyBorder="1" applyAlignment="1" applyProtection="1">
      <alignment horizontal="center"/>
    </xf>
    <xf numFmtId="0" fontId="66" fillId="6" borderId="29" xfId="0" applyNumberFormat="1" applyFont="1" applyFill="1" applyBorder="1" applyAlignment="1" applyProtection="1">
      <alignment horizontal="center"/>
    </xf>
    <xf numFmtId="0" fontId="66" fillId="6" borderId="30" xfId="0" applyNumberFormat="1" applyFont="1" applyFill="1" applyBorder="1" applyAlignment="1" applyProtection="1">
      <alignment horizontal="center"/>
    </xf>
    <xf numFmtId="0" fontId="66" fillId="6" borderId="31" xfId="0" applyNumberFormat="1" applyFont="1" applyFill="1" applyBorder="1" applyAlignment="1" applyProtection="1">
      <alignment horizontal="center"/>
    </xf>
    <xf numFmtId="0" fontId="51" fillId="5" borderId="14" xfId="0" applyNumberFormat="1" applyFont="1" applyFill="1" applyBorder="1" applyAlignment="1" applyProtection="1">
      <alignment horizontal="center"/>
    </xf>
    <xf numFmtId="0" fontId="51" fillId="5" borderId="2" xfId="0" applyNumberFormat="1" applyFont="1" applyFill="1" applyBorder="1" applyAlignment="1" applyProtection="1">
      <alignment horizontal="center"/>
    </xf>
  </cellXfs>
  <cellStyles count="961">
    <cellStyle name="Cálculo 2" xfId="59"/>
    <cellStyle name="Comma 2" xfId="270"/>
    <cellStyle name="Currency 2" xfId="293"/>
    <cellStyle name="Currency 2 2" xfId="758"/>
    <cellStyle name="Entrada 2" xfId="60"/>
    <cellStyle name="Hiperlink" xfId="133" builtinId="8"/>
    <cellStyle name="Moeda 2" xfId="45"/>
    <cellStyle name="Moeda 2 2" xfId="105"/>
    <cellStyle name="Moeda 2 2 2" xfId="220"/>
    <cellStyle name="Moeda 2 2 2 2" xfId="463"/>
    <cellStyle name="Moeda 2 2 2 2 2" xfId="924"/>
    <cellStyle name="Moeda 2 2 2 3" xfId="698"/>
    <cellStyle name="Moeda 2 2 3" xfId="352"/>
    <cellStyle name="Moeda 2 2 3 2" xfId="816"/>
    <cellStyle name="Moeda 2 2 4" xfId="588"/>
    <cellStyle name="Moeda 2 3" xfId="61"/>
    <cellStyle name="Moeda 2 3 2" xfId="119"/>
    <cellStyle name="Moeda 2 3 2 2" xfId="234"/>
    <cellStyle name="Moeda 2 3 2 2 2" xfId="477"/>
    <cellStyle name="Moeda 2 3 2 2 2 2" xfId="938"/>
    <cellStyle name="Moeda 2 3 2 2 3" xfId="712"/>
    <cellStyle name="Moeda 2 3 2 3" xfId="366"/>
    <cellStyle name="Moeda 2 3 2 3 2" xfId="830"/>
    <cellStyle name="Moeda 2 3 2 4" xfId="602"/>
    <cellStyle name="Moeda 2 3 3" xfId="185"/>
    <cellStyle name="Moeda 2 3 3 2" xfId="429"/>
    <cellStyle name="Moeda 2 3 3 2 2" xfId="890"/>
    <cellStyle name="Moeda 2 3 3 3" xfId="664"/>
    <cellStyle name="Moeda 2 3 4" xfId="317"/>
    <cellStyle name="Moeda 2 3 4 2" xfId="782"/>
    <cellStyle name="Moeda 2 3 5" xfId="552"/>
    <cellStyle name="Moeda 2 4" xfId="171"/>
    <cellStyle name="Moeda 2 4 2" xfId="415"/>
    <cellStyle name="Moeda 2 4 2 2" xfId="876"/>
    <cellStyle name="Moeda 2 4 3" xfId="650"/>
    <cellStyle name="Moeda 2 5" xfId="266"/>
    <cellStyle name="Moeda 2 5 2" xfId="735"/>
    <cellStyle name="Moeda 2 6" xfId="303"/>
    <cellStyle name="Moeda 2 6 2" xfId="768"/>
    <cellStyle name="Moeda 2 7" xfId="538"/>
    <cellStyle name="Moeda 3" xfId="54"/>
    <cellStyle name="Moeda 3 2" xfId="114"/>
    <cellStyle name="Moeda 3 2 2" xfId="229"/>
    <cellStyle name="Moeda 3 2 2 2" xfId="472"/>
    <cellStyle name="Moeda 3 2 2 2 2" xfId="933"/>
    <cellStyle name="Moeda 3 2 2 3" xfId="707"/>
    <cellStyle name="Moeda 3 2 3" xfId="361"/>
    <cellStyle name="Moeda 3 2 3 2" xfId="825"/>
    <cellStyle name="Moeda 3 2 4" xfId="597"/>
    <cellStyle name="Moeda 3 3" xfId="180"/>
    <cellStyle name="Moeda 3 3 2" xfId="424"/>
    <cellStyle name="Moeda 3 3 2 2" xfId="885"/>
    <cellStyle name="Moeda 3 3 3" xfId="659"/>
    <cellStyle name="Moeda 3 4" xfId="312"/>
    <cellStyle name="Moeda 3 4 2" xfId="777"/>
    <cellStyle name="Moeda 3 5" xfId="547"/>
    <cellStyle name="Moeda 4" xfId="95"/>
    <cellStyle name="Moeda 4 2" xfId="578"/>
    <cellStyle name="Moeda 5" xfId="124"/>
    <cellStyle name="Moeda 5 2" xfId="240"/>
    <cellStyle name="Moeda 5 2 2" xfId="482"/>
    <cellStyle name="Moeda 5 2 2 2" xfId="943"/>
    <cellStyle name="Moeda 5 2 3" xfId="717"/>
    <cellStyle name="Moeda 5 3" xfId="372"/>
    <cellStyle name="Moeda 5 3 2" xfId="835"/>
    <cellStyle name="Moeda 5 4" xfId="607"/>
    <cellStyle name="Moeda 6" xfId="161"/>
    <cellStyle name="Moeda 6 2" xfId="640"/>
    <cellStyle name="Moeda 7" xfId="262"/>
    <cellStyle name="Moeda 7 2" xfId="732"/>
    <cellStyle name="Moeda 8" xfId="528"/>
    <cellStyle name="Normal" xfId="0" builtinId="0"/>
    <cellStyle name="Normal 10" xfId="53"/>
    <cellStyle name="Normal 10 2" xfId="113"/>
    <cellStyle name="Normal 10 2 2" xfId="228"/>
    <cellStyle name="Normal 10 2 2 2" xfId="471"/>
    <cellStyle name="Normal 10 2 2 2 2" xfId="932"/>
    <cellStyle name="Normal 10 2 2 3" xfId="706"/>
    <cellStyle name="Normal 10 2 3" xfId="360"/>
    <cellStyle name="Normal 10 2 3 2" xfId="824"/>
    <cellStyle name="Normal 10 2 4" xfId="596"/>
    <cellStyle name="Normal 10 3" xfId="179"/>
    <cellStyle name="Normal 10 3 2" xfId="423"/>
    <cellStyle name="Normal 10 3 2 2" xfId="884"/>
    <cellStyle name="Normal 10 3 3" xfId="658"/>
    <cellStyle name="Normal 10 4" xfId="311"/>
    <cellStyle name="Normal 10 4 2" xfId="776"/>
    <cellStyle name="Normal 10 5" xfId="546"/>
    <cellStyle name="Normal 11" xfId="71"/>
    <cellStyle name="Normal 11 2" xfId="188"/>
    <cellStyle name="Normal 12" xfId="70"/>
    <cellStyle name="Normal 12 2" xfId="187"/>
    <cellStyle name="Normal 12 2 2" xfId="431"/>
    <cellStyle name="Normal 12 2 2 2" xfId="892"/>
    <cellStyle name="Normal 12 2 3" xfId="666"/>
    <cellStyle name="Normal 12 3" xfId="319"/>
    <cellStyle name="Normal 12 3 2" xfId="784"/>
    <cellStyle name="Normal 12 4" xfId="554"/>
    <cellStyle name="Normal 13" xfId="121"/>
    <cellStyle name="Normal 13 2" xfId="237"/>
    <cellStyle name="Normal 13 2 2" xfId="479"/>
    <cellStyle name="Normal 13 2 2 2" xfId="940"/>
    <cellStyle name="Normal 13 2 3" xfId="714"/>
    <cellStyle name="Normal 13 3" xfId="369"/>
    <cellStyle name="Normal 13 3 2" xfId="832"/>
    <cellStyle name="Normal 13 4" xfId="604"/>
    <cellStyle name="Normal 14" xfId="123"/>
    <cellStyle name="Normal 14 2" xfId="239"/>
    <cellStyle name="Normal 14 2 2" xfId="481"/>
    <cellStyle name="Normal 14 2 2 2" xfId="942"/>
    <cellStyle name="Normal 14 2 3" xfId="716"/>
    <cellStyle name="Normal 14 3" xfId="371"/>
    <cellStyle name="Normal 14 3 2" xfId="834"/>
    <cellStyle name="Normal 14 4" xfId="606"/>
    <cellStyle name="Normal 15" xfId="128"/>
    <cellStyle name="Normal 15 2" xfId="244"/>
    <cellStyle name="Normal 15 2 2" xfId="486"/>
    <cellStyle name="Normal 15 2 2 2" xfId="947"/>
    <cellStyle name="Normal 15 2 3" xfId="721"/>
    <cellStyle name="Normal 15 3" xfId="376"/>
    <cellStyle name="Normal 15 3 2" xfId="839"/>
    <cellStyle name="Normal 15 4" xfId="611"/>
    <cellStyle name="Normal 16" xfId="131"/>
    <cellStyle name="Normal 16 2" xfId="247"/>
    <cellStyle name="Normal 16 2 2" xfId="489"/>
    <cellStyle name="Normal 16 2 2 2" xfId="950"/>
    <cellStyle name="Normal 16 2 3" xfId="724"/>
    <cellStyle name="Normal 16 3" xfId="379"/>
    <cellStyle name="Normal 16 3 2" xfId="842"/>
    <cellStyle name="Normal 16 4" xfId="614"/>
    <cellStyle name="Normal 17" xfId="134"/>
    <cellStyle name="Normal 17 2" xfId="249"/>
    <cellStyle name="Normal 18" xfId="137"/>
    <cellStyle name="Normal 18 2" xfId="382"/>
    <cellStyle name="Normal 19" xfId="136"/>
    <cellStyle name="Normal 19 2" xfId="381"/>
    <cellStyle name="Normal 19 2 2" xfId="844"/>
    <cellStyle name="Normal 19 3" xfId="616"/>
    <cellStyle name="Normal 2" xfId="1"/>
    <cellStyle name="Normal 2 10" xfId="62"/>
    <cellStyle name="Normal 2 2" xfId="2"/>
    <cellStyle name="Normal 2 2 2" xfId="251"/>
    <cellStyle name="Normal 20" xfId="252"/>
    <cellStyle name="Normal 20 2" xfId="491"/>
    <cellStyle name="Normal 20 2 2" xfId="952"/>
    <cellStyle name="Normal 20 3" xfId="726"/>
    <cellStyle name="Normal 21" xfId="255"/>
    <cellStyle name="Normal 21 2" xfId="493"/>
    <cellStyle name="Normal 22" xfId="257"/>
    <cellStyle name="Normal 22 2" xfId="494"/>
    <cellStyle name="Normal 22 2 2" xfId="954"/>
    <cellStyle name="Normal 22 3" xfId="728"/>
    <cellStyle name="Normal 23" xfId="259"/>
    <cellStyle name="Normal 23 2" xfId="496"/>
    <cellStyle name="Normal 23 2 2" xfId="956"/>
    <cellStyle name="Normal 23 3" xfId="730"/>
    <cellStyle name="Normal 24" xfId="261"/>
    <cellStyle name="Normal 24 2" xfId="498"/>
    <cellStyle name="Normal 25" xfId="263"/>
    <cellStyle name="Normal 25 2" xfId="499"/>
    <cellStyle name="Normal 25 2 2" xfId="958"/>
    <cellStyle name="Normal 25 3" xfId="733"/>
    <cellStyle name="Normal 26" xfId="265"/>
    <cellStyle name="Normal 26 2" xfId="501"/>
    <cellStyle name="Normal 27" xfId="502"/>
    <cellStyle name="Normal 27 2" xfId="267"/>
    <cellStyle name="Normal 3" xfId="12"/>
    <cellStyle name="Normal 3 2" xfId="17"/>
    <cellStyle name="Normal 3 2 2" xfId="78"/>
    <cellStyle name="Normal 3 2 2 2" xfId="194"/>
    <cellStyle name="Normal 3 2 2 2 2" xfId="437"/>
    <cellStyle name="Normal 3 2 2 2 2 2" xfId="898"/>
    <cellStyle name="Normal 3 2 2 2 3" xfId="672"/>
    <cellStyle name="Normal 3 2 2 3" xfId="326"/>
    <cellStyle name="Normal 3 2 2 3 2" xfId="790"/>
    <cellStyle name="Normal 3 2 2 4" xfId="561"/>
    <cellStyle name="Normal 3 2 3" xfId="144"/>
    <cellStyle name="Normal 3 2 3 2" xfId="389"/>
    <cellStyle name="Normal 3 2 3 2 2" xfId="850"/>
    <cellStyle name="Normal 3 2 3 3" xfId="623"/>
    <cellStyle name="Normal 3 2 4" xfId="276"/>
    <cellStyle name="Normal 3 2 4 2" xfId="741"/>
    <cellStyle name="Normal 3 2 5" xfId="511"/>
    <cellStyle name="Normal 3 3" xfId="20"/>
    <cellStyle name="Normal 3 3 2" xfId="81"/>
    <cellStyle name="Normal 3 3 2 2" xfId="197"/>
    <cellStyle name="Normal 3 3 2 2 2" xfId="440"/>
    <cellStyle name="Normal 3 3 2 2 2 2" xfId="901"/>
    <cellStyle name="Normal 3 3 2 2 3" xfId="675"/>
    <cellStyle name="Normal 3 3 2 3" xfId="329"/>
    <cellStyle name="Normal 3 3 2 3 2" xfId="793"/>
    <cellStyle name="Normal 3 3 2 4" xfId="564"/>
    <cellStyle name="Normal 3 3 3" xfId="147"/>
    <cellStyle name="Normal 3 3 3 2" xfId="392"/>
    <cellStyle name="Normal 3 3 3 2 2" xfId="853"/>
    <cellStyle name="Normal 3 3 3 3" xfId="626"/>
    <cellStyle name="Normal 3 3 4" xfId="279"/>
    <cellStyle name="Normal 3 3 4 2" xfId="744"/>
    <cellStyle name="Normal 3 3 5" xfId="514"/>
    <cellStyle name="Normal 3 4" xfId="26"/>
    <cellStyle name="Normal 3 4 2" xfId="27"/>
    <cellStyle name="Normal 3 4 2 2" xfId="34"/>
    <cellStyle name="Normal 3 4 2 2 2" xfId="44"/>
    <cellStyle name="Normal 3 4 2 2 2 2" xfId="104"/>
    <cellStyle name="Normal 3 4 2 2 2 2 2" xfId="219"/>
    <cellStyle name="Normal 3 4 2 2 2 2 2 2" xfId="462"/>
    <cellStyle name="Normal 3 4 2 2 2 2 2 2 2" xfId="923"/>
    <cellStyle name="Normal 3 4 2 2 2 2 2 3" xfId="697"/>
    <cellStyle name="Normal 3 4 2 2 2 2 3" xfId="351"/>
    <cellStyle name="Normal 3 4 2 2 2 2 3 2" xfId="815"/>
    <cellStyle name="Normal 3 4 2 2 2 2 4" xfId="587"/>
    <cellStyle name="Normal 3 4 2 2 2 3" xfId="170"/>
    <cellStyle name="Normal 3 4 2 2 2 3 2" xfId="414"/>
    <cellStyle name="Normal 3 4 2 2 2 3 2 2" xfId="875"/>
    <cellStyle name="Normal 3 4 2 2 2 3 3" xfId="649"/>
    <cellStyle name="Normal 3 4 2 2 2 4" xfId="302"/>
    <cellStyle name="Normal 3 4 2 2 2 4 2" xfId="767"/>
    <cellStyle name="Normal 3 4 2 2 2 5" xfId="537"/>
    <cellStyle name="Normal 3 4 2 2 3" xfId="49"/>
    <cellStyle name="Normal 3 4 2 2 3 2" xfId="109"/>
    <cellStyle name="Normal 3 4 2 2 3 2 2" xfId="224"/>
    <cellStyle name="Normal 3 4 2 2 3 2 2 2" xfId="467"/>
    <cellStyle name="Normal 3 4 2 2 3 2 2 2 2" xfId="928"/>
    <cellStyle name="Normal 3 4 2 2 3 2 2 3" xfId="702"/>
    <cellStyle name="Normal 3 4 2 2 3 2 3" xfId="356"/>
    <cellStyle name="Normal 3 4 2 2 3 2 3 2" xfId="820"/>
    <cellStyle name="Normal 3 4 2 2 3 2 4" xfId="592"/>
    <cellStyle name="Normal 3 4 2 2 3 3" xfId="175"/>
    <cellStyle name="Normal 3 4 2 2 3 3 2" xfId="419"/>
    <cellStyle name="Normal 3 4 2 2 3 3 2 2" xfId="880"/>
    <cellStyle name="Normal 3 4 2 2 3 3 3" xfId="654"/>
    <cellStyle name="Normal 3 4 2 2 3 4" xfId="307"/>
    <cellStyle name="Normal 3 4 2 2 3 4 2" xfId="772"/>
    <cellStyle name="Normal 3 4 2 2 3 5" xfId="542"/>
    <cellStyle name="Normal 3 4 2 2 4" xfId="56"/>
    <cellStyle name="Normal 3 4 2 2 4 2" xfId="116"/>
    <cellStyle name="Normal 3 4 2 2 4 2 2" xfId="231"/>
    <cellStyle name="Normal 3 4 2 2 4 2 2 2" xfId="474"/>
    <cellStyle name="Normal 3 4 2 2 4 2 2 2 2" xfId="935"/>
    <cellStyle name="Normal 3 4 2 2 4 2 2 3" xfId="709"/>
    <cellStyle name="Normal 3 4 2 2 4 2 3" xfId="363"/>
    <cellStyle name="Normal 3 4 2 2 4 2 3 2" xfId="827"/>
    <cellStyle name="Normal 3 4 2 2 4 2 4" xfId="599"/>
    <cellStyle name="Normal 3 4 2 2 4 3" xfId="182"/>
    <cellStyle name="Normal 3 4 2 2 4 3 2" xfId="426"/>
    <cellStyle name="Normal 3 4 2 2 4 3 2 2" xfId="887"/>
    <cellStyle name="Normal 3 4 2 2 4 3 3" xfId="661"/>
    <cellStyle name="Normal 3 4 2 2 4 4" xfId="314"/>
    <cellStyle name="Normal 3 4 2 2 4 4 2" xfId="779"/>
    <cellStyle name="Normal 3 4 2 2 4 5" xfId="549"/>
    <cellStyle name="Normal 3 4 2 2 5" xfId="96"/>
    <cellStyle name="Normal 3 4 2 2 5 2" xfId="211"/>
    <cellStyle name="Normal 3 4 2 2 5 2 2" xfId="454"/>
    <cellStyle name="Normal 3 4 2 2 5 2 2 2" xfId="915"/>
    <cellStyle name="Normal 3 4 2 2 5 2 3" xfId="689"/>
    <cellStyle name="Normal 3 4 2 2 5 3" xfId="343"/>
    <cellStyle name="Normal 3 4 2 2 5 3 2" xfId="807"/>
    <cellStyle name="Normal 3 4 2 2 5 4" xfId="579"/>
    <cellStyle name="Normal 3 4 2 2 6" xfId="125"/>
    <cellStyle name="Normal 3 4 2 2 6 2" xfId="241"/>
    <cellStyle name="Normal 3 4 2 2 6 2 2" xfId="483"/>
    <cellStyle name="Normal 3 4 2 2 6 2 2 2" xfId="944"/>
    <cellStyle name="Normal 3 4 2 2 6 2 3" xfId="718"/>
    <cellStyle name="Normal 3 4 2 2 6 3" xfId="373"/>
    <cellStyle name="Normal 3 4 2 2 6 3 2" xfId="836"/>
    <cellStyle name="Normal 3 4 2 2 6 4" xfId="608"/>
    <cellStyle name="Normal 3 4 2 2 7" xfId="162"/>
    <cellStyle name="Normal 3 4 2 2 7 2" xfId="406"/>
    <cellStyle name="Normal 3 4 2 2 7 2 2" xfId="867"/>
    <cellStyle name="Normal 3 4 2 2 7 3" xfId="641"/>
    <cellStyle name="Normal 3 4 2 2 8" xfId="294"/>
    <cellStyle name="Normal 3 4 2 2 8 2" xfId="759"/>
    <cellStyle name="Normal 3 4 2 2 9" xfId="529"/>
    <cellStyle name="Normal 3 4 2 3" xfId="88"/>
    <cellStyle name="Normal 3 4 2 3 2" xfId="204"/>
    <cellStyle name="Normal 3 4 2 3 2 2" xfId="447"/>
    <cellStyle name="Normal 3 4 2 3 2 2 2" xfId="908"/>
    <cellStyle name="Normal 3 4 2 3 2 3" xfId="682"/>
    <cellStyle name="Normal 3 4 2 3 3" xfId="336"/>
    <cellStyle name="Normal 3 4 2 3 3 2" xfId="800"/>
    <cellStyle name="Normal 3 4 2 3 4" xfId="571"/>
    <cellStyle name="Normal 3 4 2 4" xfId="154"/>
    <cellStyle name="Normal 3 4 2 4 2" xfId="399"/>
    <cellStyle name="Normal 3 4 2 4 2 2" xfId="860"/>
    <cellStyle name="Normal 3 4 2 4 3" xfId="633"/>
    <cellStyle name="Normal 3 4 2 5" xfId="286"/>
    <cellStyle name="Normal 3 4 2 5 2" xfId="751"/>
    <cellStyle name="Normal 3 4 2 6" xfId="521"/>
    <cellStyle name="Normal 3 4 3" xfId="87"/>
    <cellStyle name="Normal 3 4 3 2" xfId="203"/>
    <cellStyle name="Normal 3 4 3 2 2" xfId="446"/>
    <cellStyle name="Normal 3 4 3 2 2 2" xfId="907"/>
    <cellStyle name="Normal 3 4 3 2 3" xfId="681"/>
    <cellStyle name="Normal 3 4 3 3" xfId="335"/>
    <cellStyle name="Normal 3 4 3 3 2" xfId="799"/>
    <cellStyle name="Normal 3 4 3 4" xfId="570"/>
    <cellStyle name="Normal 3 4 4" xfId="153"/>
    <cellStyle name="Normal 3 4 4 2" xfId="398"/>
    <cellStyle name="Normal 3 4 4 2 2" xfId="859"/>
    <cellStyle name="Normal 3 4 4 3" xfId="632"/>
    <cellStyle name="Normal 3 4 5" xfId="285"/>
    <cellStyle name="Normal 3 4 5 2" xfId="750"/>
    <cellStyle name="Normal 3 4 6" xfId="520"/>
    <cellStyle name="Normal 3 5" xfId="33"/>
    <cellStyle name="Normal 3 5 2" xfId="47"/>
    <cellStyle name="Normal 3 5 2 2" xfId="107"/>
    <cellStyle name="Normal 3 5 2 2 2" xfId="222"/>
    <cellStyle name="Normal 3 5 2 2 2 2" xfId="465"/>
    <cellStyle name="Normal 3 5 2 2 2 2 2" xfId="926"/>
    <cellStyle name="Normal 3 5 2 2 2 3" xfId="700"/>
    <cellStyle name="Normal 3 5 2 2 3" xfId="354"/>
    <cellStyle name="Normal 3 5 2 2 3 2" xfId="818"/>
    <cellStyle name="Normal 3 5 2 2 4" xfId="590"/>
    <cellStyle name="Normal 3 5 2 3" xfId="173"/>
    <cellStyle name="Normal 3 5 2 3 2" xfId="417"/>
    <cellStyle name="Normal 3 5 2 3 2 2" xfId="878"/>
    <cellStyle name="Normal 3 5 2 3 3" xfId="652"/>
    <cellStyle name="Normal 3 5 2 4" xfId="305"/>
    <cellStyle name="Normal 3 5 2 4 2" xfId="770"/>
    <cellStyle name="Normal 3 5 2 5" xfId="540"/>
    <cellStyle name="Normal 3 5 3" xfId="94"/>
    <cellStyle name="Normal 3 5 3 2" xfId="210"/>
    <cellStyle name="Normal 3 5 3 2 2" xfId="453"/>
    <cellStyle name="Normal 3 5 3 2 2 2" xfId="914"/>
    <cellStyle name="Normal 3 5 3 2 3" xfId="688"/>
    <cellStyle name="Normal 3 5 3 3" xfId="342"/>
    <cellStyle name="Normal 3 5 3 3 2" xfId="806"/>
    <cellStyle name="Normal 3 5 3 4" xfId="577"/>
    <cellStyle name="Normal 3 5 4" xfId="160"/>
    <cellStyle name="Normal 3 5 4 2" xfId="405"/>
    <cellStyle name="Normal 3 5 4 2 2" xfId="866"/>
    <cellStyle name="Normal 3 5 4 3" xfId="639"/>
    <cellStyle name="Normal 3 5 5" xfId="292"/>
    <cellStyle name="Normal 3 5 5 2" xfId="757"/>
    <cellStyle name="Normal 3 5 6" xfId="527"/>
    <cellStyle name="Normal 3 6" xfId="73"/>
    <cellStyle name="Normal 3 6 2" xfId="189"/>
    <cellStyle name="Normal 3 6 2 2" xfId="432"/>
    <cellStyle name="Normal 3 6 2 2 2" xfId="893"/>
    <cellStyle name="Normal 3 6 2 3" xfId="667"/>
    <cellStyle name="Normal 3 6 3" xfId="321"/>
    <cellStyle name="Normal 3 6 3 2" xfId="785"/>
    <cellStyle name="Normal 3 6 4" xfId="556"/>
    <cellStyle name="Normal 3 7" xfId="139"/>
    <cellStyle name="Normal 3 7 2" xfId="384"/>
    <cellStyle name="Normal 3 7 2 2" xfId="845"/>
    <cellStyle name="Normal 3 7 3" xfId="618"/>
    <cellStyle name="Normal 3 8" xfId="271"/>
    <cellStyle name="Normal 3 8 2" xfId="736"/>
    <cellStyle name="Normal 3 9" xfId="506"/>
    <cellStyle name="Normal 4" xfId="14"/>
    <cellStyle name="Normal 4 2" xfId="75"/>
    <cellStyle name="Normal 4 2 2" xfId="191"/>
    <cellStyle name="Normal 4 2 2 2" xfId="434"/>
    <cellStyle name="Normal 4 2 2 2 2" xfId="895"/>
    <cellStyle name="Normal 4 2 2 3" xfId="669"/>
    <cellStyle name="Normal 4 2 3" xfId="323"/>
    <cellStyle name="Normal 4 2 3 2" xfId="787"/>
    <cellStyle name="Normal 4 2 4" xfId="558"/>
    <cellStyle name="Normal 4 3" xfId="141"/>
    <cellStyle name="Normal 4 3 2" xfId="386"/>
    <cellStyle name="Normal 4 3 2 2" xfId="847"/>
    <cellStyle name="Normal 4 3 3" xfId="620"/>
    <cellStyle name="Normal 4 4" xfId="273"/>
    <cellStyle name="Normal 4 4 2" xfId="738"/>
    <cellStyle name="Normal 4 5" xfId="508"/>
    <cellStyle name="Normal 5" xfId="18"/>
    <cellStyle name="Normal 5 2" xfId="22"/>
    <cellStyle name="Normal 5 2 2" xfId="28"/>
    <cellStyle name="Normal 5 2 2 2" xfId="35"/>
    <cellStyle name="Normal 5 2 2 2 2" xfId="42"/>
    <cellStyle name="Normal 5 2 2 2 2 2" xfId="102"/>
    <cellStyle name="Normal 5 2 2 2 2 2 2" xfId="217"/>
    <cellStyle name="Normal 5 2 2 2 2 2 2 2" xfId="460"/>
    <cellStyle name="Normal 5 2 2 2 2 2 2 2 2" xfId="921"/>
    <cellStyle name="Normal 5 2 2 2 2 2 2 3" xfId="695"/>
    <cellStyle name="Normal 5 2 2 2 2 2 3" xfId="349"/>
    <cellStyle name="Normal 5 2 2 2 2 2 3 2" xfId="813"/>
    <cellStyle name="Normal 5 2 2 2 2 2 4" xfId="585"/>
    <cellStyle name="Normal 5 2 2 2 2 3" xfId="168"/>
    <cellStyle name="Normal 5 2 2 2 2 3 2" xfId="412"/>
    <cellStyle name="Normal 5 2 2 2 2 3 2 2" xfId="873"/>
    <cellStyle name="Normal 5 2 2 2 2 3 3" xfId="647"/>
    <cellStyle name="Normal 5 2 2 2 2 4" xfId="300"/>
    <cellStyle name="Normal 5 2 2 2 2 4 2" xfId="765"/>
    <cellStyle name="Normal 5 2 2 2 2 5" xfId="535"/>
    <cellStyle name="Normal 5 2 2 2 3" xfId="52"/>
    <cellStyle name="Normal 5 2 2 2 3 2" xfId="112"/>
    <cellStyle name="Normal 5 2 2 2 3 2 2" xfId="227"/>
    <cellStyle name="Normal 5 2 2 2 3 2 2 2" xfId="470"/>
    <cellStyle name="Normal 5 2 2 2 3 2 2 2 2" xfId="931"/>
    <cellStyle name="Normal 5 2 2 2 3 2 2 3" xfId="705"/>
    <cellStyle name="Normal 5 2 2 2 3 2 3" xfId="359"/>
    <cellStyle name="Normal 5 2 2 2 3 2 3 2" xfId="823"/>
    <cellStyle name="Normal 5 2 2 2 3 2 4" xfId="595"/>
    <cellStyle name="Normal 5 2 2 2 3 3" xfId="178"/>
    <cellStyle name="Normal 5 2 2 2 3 3 2" xfId="422"/>
    <cellStyle name="Normal 5 2 2 2 3 3 2 2" xfId="883"/>
    <cellStyle name="Normal 5 2 2 2 3 3 3" xfId="657"/>
    <cellStyle name="Normal 5 2 2 2 3 4" xfId="310"/>
    <cellStyle name="Normal 5 2 2 2 3 4 2" xfId="775"/>
    <cellStyle name="Normal 5 2 2 2 3 5" xfId="545"/>
    <cellStyle name="Normal 5 2 2 2 4" xfId="69"/>
    <cellStyle name="Normal 5 2 2 2 4 2" xfId="120"/>
    <cellStyle name="Normal 5 2 2 2 4 2 2" xfId="235"/>
    <cellStyle name="Normal 5 2 2 2 4 2 2 2" xfId="478"/>
    <cellStyle name="Normal 5 2 2 2 4 2 2 2 2" xfId="939"/>
    <cellStyle name="Normal 5 2 2 2 4 2 2 3" xfId="713"/>
    <cellStyle name="Normal 5 2 2 2 4 2 3" xfId="367"/>
    <cellStyle name="Normal 5 2 2 2 4 2 3 2" xfId="831"/>
    <cellStyle name="Normal 5 2 2 2 4 2 4" xfId="603"/>
    <cellStyle name="Normal 5 2 2 2 4 3" xfId="186"/>
    <cellStyle name="Normal 5 2 2 2 4 3 2" xfId="430"/>
    <cellStyle name="Normal 5 2 2 2 4 3 2 2" xfId="891"/>
    <cellStyle name="Normal 5 2 2 2 4 3 3" xfId="665"/>
    <cellStyle name="Normal 5 2 2 2 4 4" xfId="318"/>
    <cellStyle name="Normal 5 2 2 2 4 4 2" xfId="783"/>
    <cellStyle name="Normal 5 2 2 2 4 5" xfId="553"/>
    <cellStyle name="Normal 5 2 2 2 5" xfId="97"/>
    <cellStyle name="Normal 5 2 2 2 5 2" xfId="212"/>
    <cellStyle name="Normal 5 2 2 2 5 2 2" xfId="455"/>
    <cellStyle name="Normal 5 2 2 2 5 2 2 2" xfId="916"/>
    <cellStyle name="Normal 5 2 2 2 5 2 3" xfId="690"/>
    <cellStyle name="Normal 5 2 2 2 5 3" xfId="344"/>
    <cellStyle name="Normal 5 2 2 2 5 3 2" xfId="808"/>
    <cellStyle name="Normal 5 2 2 2 5 4" xfId="580"/>
    <cellStyle name="Normal 5 2 2 2 6" xfId="163"/>
    <cellStyle name="Normal 5 2 2 2 6 2" xfId="407"/>
    <cellStyle name="Normal 5 2 2 2 6 2 2" xfId="868"/>
    <cellStyle name="Normal 5 2 2 2 6 3" xfId="642"/>
    <cellStyle name="Normal 5 2 2 2 7" xfId="295"/>
    <cellStyle name="Normal 5 2 2 2 7 2" xfId="760"/>
    <cellStyle name="Normal 5 2 2 2 8" xfId="530"/>
    <cellStyle name="Normal 5 2 2 3" xfId="89"/>
    <cellStyle name="Normal 5 2 2 3 2" xfId="205"/>
    <cellStyle name="Normal 5 2 2 3 2 2" xfId="448"/>
    <cellStyle name="Normal 5 2 2 3 2 2 2" xfId="909"/>
    <cellStyle name="Normal 5 2 2 3 2 3" xfId="683"/>
    <cellStyle name="Normal 5 2 2 3 3" xfId="337"/>
    <cellStyle name="Normal 5 2 2 3 3 2" xfId="801"/>
    <cellStyle name="Normal 5 2 2 3 4" xfId="572"/>
    <cellStyle name="Normal 5 2 2 4" xfId="155"/>
    <cellStyle name="Normal 5 2 2 4 2" xfId="400"/>
    <cellStyle name="Normal 5 2 2 4 2 2" xfId="861"/>
    <cellStyle name="Normal 5 2 2 4 3" xfId="634"/>
    <cellStyle name="Normal 5 2 2 5" xfId="287"/>
    <cellStyle name="Normal 5 2 2 5 2" xfId="752"/>
    <cellStyle name="Normal 5 2 2 6" xfId="522"/>
    <cellStyle name="Normal 5 2 3" xfId="83"/>
    <cellStyle name="Normal 5 2 3 2" xfId="199"/>
    <cellStyle name="Normal 5 2 3 2 2" xfId="442"/>
    <cellStyle name="Normal 5 2 3 2 2 2" xfId="903"/>
    <cellStyle name="Normal 5 2 3 2 3" xfId="677"/>
    <cellStyle name="Normal 5 2 3 3" xfId="331"/>
    <cellStyle name="Normal 5 2 3 3 2" xfId="795"/>
    <cellStyle name="Normal 5 2 3 4" xfId="566"/>
    <cellStyle name="Normal 5 2 4" xfId="149"/>
    <cellStyle name="Normal 5 2 4 2" xfId="394"/>
    <cellStyle name="Normal 5 2 4 2 2" xfId="855"/>
    <cellStyle name="Normal 5 2 4 3" xfId="628"/>
    <cellStyle name="Normal 5 2 5" xfId="281"/>
    <cellStyle name="Normal 5 2 5 2" xfId="746"/>
    <cellStyle name="Normal 5 2 6" xfId="516"/>
    <cellStyle name="Normal 5 3" xfId="79"/>
    <cellStyle name="Normal 5 3 2" xfId="195"/>
    <cellStyle name="Normal 5 3 2 2" xfId="438"/>
    <cellStyle name="Normal 5 3 2 2 2" xfId="899"/>
    <cellStyle name="Normal 5 3 2 3" xfId="673"/>
    <cellStyle name="Normal 5 3 3" xfId="327"/>
    <cellStyle name="Normal 5 3 3 2" xfId="791"/>
    <cellStyle name="Normal 5 3 4" xfId="562"/>
    <cellStyle name="Normal 5 4" xfId="145"/>
    <cellStyle name="Normal 5 4 2" xfId="390"/>
    <cellStyle name="Normal 5 4 2 2" xfId="851"/>
    <cellStyle name="Normal 5 4 3" xfId="624"/>
    <cellStyle name="Normal 5 5" xfId="277"/>
    <cellStyle name="Normal 5 5 2" xfId="742"/>
    <cellStyle name="Normal 5 6" xfId="512"/>
    <cellStyle name="Normal 6" xfId="21"/>
    <cellStyle name="Normal 6 2" xfId="48"/>
    <cellStyle name="Normal 6 2 2" xfId="108"/>
    <cellStyle name="Normal 6 2 2 2" xfId="223"/>
    <cellStyle name="Normal 6 2 2 2 2" xfId="466"/>
    <cellStyle name="Normal 6 2 2 2 2 2" xfId="927"/>
    <cellStyle name="Normal 6 2 2 2 3" xfId="701"/>
    <cellStyle name="Normal 6 2 2 3" xfId="355"/>
    <cellStyle name="Normal 6 2 2 3 2" xfId="819"/>
    <cellStyle name="Normal 6 2 2 4" xfId="591"/>
    <cellStyle name="Normal 6 2 3" xfId="174"/>
    <cellStyle name="Normal 6 2 3 2" xfId="418"/>
    <cellStyle name="Normal 6 2 3 2 2" xfId="879"/>
    <cellStyle name="Normal 6 2 3 3" xfId="653"/>
    <cellStyle name="Normal 6 2 4" xfId="306"/>
    <cellStyle name="Normal 6 2 4 2" xfId="771"/>
    <cellStyle name="Normal 6 2 5" xfId="541"/>
    <cellStyle name="Normal 6 3" xfId="82"/>
    <cellStyle name="Normal 6 3 2" xfId="198"/>
    <cellStyle name="Normal 6 3 2 2" xfId="441"/>
    <cellStyle name="Normal 6 3 2 2 2" xfId="902"/>
    <cellStyle name="Normal 6 3 2 3" xfId="676"/>
    <cellStyle name="Normal 6 3 3" xfId="330"/>
    <cellStyle name="Normal 6 3 3 2" xfId="794"/>
    <cellStyle name="Normal 6 3 4" xfId="565"/>
    <cellStyle name="Normal 6 4" xfId="148"/>
    <cellStyle name="Normal 6 4 2" xfId="393"/>
    <cellStyle name="Normal 6 4 2 2" xfId="854"/>
    <cellStyle name="Normal 6 4 3" xfId="627"/>
    <cellStyle name="Normal 6 5" xfId="280"/>
    <cellStyle name="Normal 6 5 2" xfId="745"/>
    <cellStyle name="Normal 6 6" xfId="515"/>
    <cellStyle name="Normal 7" xfId="31"/>
    <cellStyle name="Normal 7 2" xfId="92"/>
    <cellStyle name="Normal 7 2 2" xfId="208"/>
    <cellStyle name="Normal 7 2 2 2" xfId="451"/>
    <cellStyle name="Normal 7 2 2 2 2" xfId="912"/>
    <cellStyle name="Normal 7 2 2 3" xfId="686"/>
    <cellStyle name="Normal 7 2 3" xfId="340"/>
    <cellStyle name="Normal 7 2 3 2" xfId="804"/>
    <cellStyle name="Normal 7 2 4" xfId="575"/>
    <cellStyle name="Normal 7 3" xfId="158"/>
    <cellStyle name="Normal 7 3 2" xfId="403"/>
    <cellStyle name="Normal 7 3 2 2" xfId="864"/>
    <cellStyle name="Normal 7 3 3" xfId="637"/>
    <cellStyle name="Normal 7 4" xfId="290"/>
    <cellStyle name="Normal 7 4 2" xfId="755"/>
    <cellStyle name="Normal 7 5" xfId="525"/>
    <cellStyle name="Normal 8" xfId="38"/>
    <cellStyle name="Normal 9" xfId="40"/>
    <cellStyle name="Normal 9 2" xfId="100"/>
    <cellStyle name="Normal 9 2 2" xfId="215"/>
    <cellStyle name="Normal 9 2 2 2" xfId="458"/>
    <cellStyle name="Normal 9 2 2 2 2" xfId="919"/>
    <cellStyle name="Normal 9 2 2 3" xfId="693"/>
    <cellStyle name="Normal 9 2 3" xfId="347"/>
    <cellStyle name="Normal 9 2 3 2" xfId="811"/>
    <cellStyle name="Normal 9 2 4" xfId="583"/>
    <cellStyle name="Normal 9 3" xfId="166"/>
    <cellStyle name="Normal 9 3 2" xfId="410"/>
    <cellStyle name="Normal 9 3 2 2" xfId="871"/>
    <cellStyle name="Normal 9 3 3" xfId="645"/>
    <cellStyle name="Normal 9 4" xfId="298"/>
    <cellStyle name="Normal 9 4 2" xfId="763"/>
    <cellStyle name="Normal 9 5" xfId="533"/>
    <cellStyle name="Nota 2" xfId="63"/>
    <cellStyle name="Percent 2" xfId="368"/>
    <cellStyle name="Porcentagem" xfId="960" builtinId="5"/>
    <cellStyle name="Porcentagem 10" xfId="135"/>
    <cellStyle name="Porcentagem 11" xfId="236"/>
    <cellStyle name="Porcentagem 2" xfId="3"/>
    <cellStyle name="Porcentagem 2 2" xfId="4"/>
    <cellStyle name="Porcentagem 3" xfId="15"/>
    <cellStyle name="Porcentagem 3 2" xfId="76"/>
    <cellStyle name="Porcentagem 3 2 2" xfId="192"/>
    <cellStyle name="Porcentagem 3 2 2 2" xfId="435"/>
    <cellStyle name="Porcentagem 3 2 2 2 2" xfId="896"/>
    <cellStyle name="Porcentagem 3 2 2 3" xfId="670"/>
    <cellStyle name="Porcentagem 3 2 3" xfId="324"/>
    <cellStyle name="Porcentagem 3 2 3 2" xfId="788"/>
    <cellStyle name="Porcentagem 3 2 4" xfId="559"/>
    <cellStyle name="Porcentagem 3 3" xfId="142"/>
    <cellStyle name="Porcentagem 3 3 2" xfId="387"/>
    <cellStyle name="Porcentagem 3 3 2 2" xfId="848"/>
    <cellStyle name="Porcentagem 3 3 3" xfId="621"/>
    <cellStyle name="Porcentagem 3 4" xfId="274"/>
    <cellStyle name="Porcentagem 3 4 2" xfId="739"/>
    <cellStyle name="Porcentagem 3 5" xfId="509"/>
    <cellStyle name="Porcentagem 4" xfId="19"/>
    <cellStyle name="Porcentagem 4 2" xfId="25"/>
    <cellStyle name="Porcentagem 4 2 2" xfId="30"/>
    <cellStyle name="Porcentagem 4 2 2 2" xfId="37"/>
    <cellStyle name="Porcentagem 4 2 2 2 2" xfId="46"/>
    <cellStyle name="Porcentagem 4 2 2 2 2 2" xfId="106"/>
    <cellStyle name="Porcentagem 4 2 2 2 2 2 2" xfId="221"/>
    <cellStyle name="Porcentagem 4 2 2 2 2 2 2 2" xfId="464"/>
    <cellStyle name="Porcentagem 4 2 2 2 2 2 2 2 2" xfId="925"/>
    <cellStyle name="Porcentagem 4 2 2 2 2 2 2 3" xfId="699"/>
    <cellStyle name="Porcentagem 4 2 2 2 2 2 3" xfId="353"/>
    <cellStyle name="Porcentagem 4 2 2 2 2 2 3 2" xfId="817"/>
    <cellStyle name="Porcentagem 4 2 2 2 2 2 4" xfId="589"/>
    <cellStyle name="Porcentagem 4 2 2 2 2 3" xfId="172"/>
    <cellStyle name="Porcentagem 4 2 2 2 2 3 2" xfId="416"/>
    <cellStyle name="Porcentagem 4 2 2 2 2 3 2 2" xfId="877"/>
    <cellStyle name="Porcentagem 4 2 2 2 2 3 3" xfId="651"/>
    <cellStyle name="Porcentagem 4 2 2 2 2 4" xfId="304"/>
    <cellStyle name="Porcentagem 4 2 2 2 2 4 2" xfId="769"/>
    <cellStyle name="Porcentagem 4 2 2 2 2 5" xfId="539"/>
    <cellStyle name="Porcentagem 4 2 2 2 3" xfId="51"/>
    <cellStyle name="Porcentagem 4 2 2 2 3 2" xfId="111"/>
    <cellStyle name="Porcentagem 4 2 2 2 3 2 2" xfId="226"/>
    <cellStyle name="Porcentagem 4 2 2 2 3 2 2 2" xfId="469"/>
    <cellStyle name="Porcentagem 4 2 2 2 3 2 2 2 2" xfId="930"/>
    <cellStyle name="Porcentagem 4 2 2 2 3 2 2 3" xfId="704"/>
    <cellStyle name="Porcentagem 4 2 2 2 3 2 3" xfId="358"/>
    <cellStyle name="Porcentagem 4 2 2 2 3 2 3 2" xfId="822"/>
    <cellStyle name="Porcentagem 4 2 2 2 3 2 4" xfId="594"/>
    <cellStyle name="Porcentagem 4 2 2 2 3 3" xfId="177"/>
    <cellStyle name="Porcentagem 4 2 2 2 3 3 2" xfId="421"/>
    <cellStyle name="Porcentagem 4 2 2 2 3 3 2 2" xfId="882"/>
    <cellStyle name="Porcentagem 4 2 2 2 3 3 3" xfId="656"/>
    <cellStyle name="Porcentagem 4 2 2 2 3 4" xfId="309"/>
    <cellStyle name="Porcentagem 4 2 2 2 3 4 2" xfId="774"/>
    <cellStyle name="Porcentagem 4 2 2 2 3 5" xfId="544"/>
    <cellStyle name="Porcentagem 4 2 2 2 4" xfId="58"/>
    <cellStyle name="Porcentagem 4 2 2 2 4 2" xfId="118"/>
    <cellStyle name="Porcentagem 4 2 2 2 4 2 2" xfId="233"/>
    <cellStyle name="Porcentagem 4 2 2 2 4 2 2 2" xfId="476"/>
    <cellStyle name="Porcentagem 4 2 2 2 4 2 2 2 2" xfId="937"/>
    <cellStyle name="Porcentagem 4 2 2 2 4 2 2 3" xfId="711"/>
    <cellStyle name="Porcentagem 4 2 2 2 4 2 3" xfId="365"/>
    <cellStyle name="Porcentagem 4 2 2 2 4 2 3 2" xfId="829"/>
    <cellStyle name="Porcentagem 4 2 2 2 4 2 4" xfId="601"/>
    <cellStyle name="Porcentagem 4 2 2 2 4 3" xfId="184"/>
    <cellStyle name="Porcentagem 4 2 2 2 4 3 2" xfId="428"/>
    <cellStyle name="Porcentagem 4 2 2 2 4 3 2 2" xfId="889"/>
    <cellStyle name="Porcentagem 4 2 2 2 4 3 3" xfId="663"/>
    <cellStyle name="Porcentagem 4 2 2 2 4 4" xfId="316"/>
    <cellStyle name="Porcentagem 4 2 2 2 4 4 2" xfId="781"/>
    <cellStyle name="Porcentagem 4 2 2 2 4 5" xfId="551"/>
    <cellStyle name="Porcentagem 4 2 2 2 5" xfId="99"/>
    <cellStyle name="Porcentagem 4 2 2 2 5 2" xfId="214"/>
    <cellStyle name="Porcentagem 4 2 2 2 5 2 2" xfId="457"/>
    <cellStyle name="Porcentagem 4 2 2 2 5 2 2 2" xfId="918"/>
    <cellStyle name="Porcentagem 4 2 2 2 5 2 3" xfId="692"/>
    <cellStyle name="Porcentagem 4 2 2 2 5 3" xfId="346"/>
    <cellStyle name="Porcentagem 4 2 2 2 5 3 2" xfId="810"/>
    <cellStyle name="Porcentagem 4 2 2 2 5 4" xfId="582"/>
    <cellStyle name="Porcentagem 4 2 2 2 6" xfId="127"/>
    <cellStyle name="Porcentagem 4 2 2 2 6 2" xfId="243"/>
    <cellStyle name="Porcentagem 4 2 2 2 6 2 2" xfId="485"/>
    <cellStyle name="Porcentagem 4 2 2 2 6 2 2 2" xfId="946"/>
    <cellStyle name="Porcentagem 4 2 2 2 6 2 3" xfId="720"/>
    <cellStyle name="Porcentagem 4 2 2 2 6 3" xfId="375"/>
    <cellStyle name="Porcentagem 4 2 2 2 6 3 2" xfId="838"/>
    <cellStyle name="Porcentagem 4 2 2 2 6 4" xfId="610"/>
    <cellStyle name="Porcentagem 4 2 2 2 7" xfId="165"/>
    <cellStyle name="Porcentagem 4 2 2 2 7 2" xfId="409"/>
    <cellStyle name="Porcentagem 4 2 2 2 7 2 2" xfId="870"/>
    <cellStyle name="Porcentagem 4 2 2 2 7 3" xfId="644"/>
    <cellStyle name="Porcentagem 4 2 2 2 8" xfId="297"/>
    <cellStyle name="Porcentagem 4 2 2 2 8 2" xfId="762"/>
    <cellStyle name="Porcentagem 4 2 2 2 9" xfId="532"/>
    <cellStyle name="Porcentagem 4 2 2 3" xfId="91"/>
    <cellStyle name="Porcentagem 4 2 2 3 2" xfId="207"/>
    <cellStyle name="Porcentagem 4 2 2 3 2 2" xfId="450"/>
    <cellStyle name="Porcentagem 4 2 2 3 2 2 2" xfId="911"/>
    <cellStyle name="Porcentagem 4 2 2 3 2 3" xfId="685"/>
    <cellStyle name="Porcentagem 4 2 2 3 3" xfId="339"/>
    <cellStyle name="Porcentagem 4 2 2 3 3 2" xfId="803"/>
    <cellStyle name="Porcentagem 4 2 2 3 4" xfId="574"/>
    <cellStyle name="Porcentagem 4 2 2 4" xfId="157"/>
    <cellStyle name="Porcentagem 4 2 2 4 2" xfId="402"/>
    <cellStyle name="Porcentagem 4 2 2 4 2 2" xfId="863"/>
    <cellStyle name="Porcentagem 4 2 2 4 3" xfId="636"/>
    <cellStyle name="Porcentagem 4 2 2 5" xfId="289"/>
    <cellStyle name="Porcentagem 4 2 2 5 2" xfId="754"/>
    <cellStyle name="Porcentagem 4 2 2 6" xfId="524"/>
    <cellStyle name="Porcentagem 4 2 3" xfId="86"/>
    <cellStyle name="Porcentagem 4 2 3 2" xfId="202"/>
    <cellStyle name="Porcentagem 4 2 3 2 2" xfId="445"/>
    <cellStyle name="Porcentagem 4 2 3 2 2 2" xfId="906"/>
    <cellStyle name="Porcentagem 4 2 3 2 3" xfId="680"/>
    <cellStyle name="Porcentagem 4 2 3 3" xfId="334"/>
    <cellStyle name="Porcentagem 4 2 3 3 2" xfId="798"/>
    <cellStyle name="Porcentagem 4 2 3 4" xfId="569"/>
    <cellStyle name="Porcentagem 4 2 4" xfId="152"/>
    <cellStyle name="Porcentagem 4 2 4 2" xfId="397"/>
    <cellStyle name="Porcentagem 4 2 4 2 2" xfId="858"/>
    <cellStyle name="Porcentagem 4 2 4 3" xfId="631"/>
    <cellStyle name="Porcentagem 4 2 5" xfId="284"/>
    <cellStyle name="Porcentagem 4 2 5 2" xfId="749"/>
    <cellStyle name="Porcentagem 4 2 6" xfId="519"/>
    <cellStyle name="Porcentagem 4 3" xfId="80"/>
    <cellStyle name="Porcentagem 4 3 2" xfId="196"/>
    <cellStyle name="Porcentagem 4 3 2 2" xfId="439"/>
    <cellStyle name="Porcentagem 4 3 2 2 2" xfId="900"/>
    <cellStyle name="Porcentagem 4 3 2 3" xfId="674"/>
    <cellStyle name="Porcentagem 4 3 3" xfId="328"/>
    <cellStyle name="Porcentagem 4 3 3 2" xfId="792"/>
    <cellStyle name="Porcentagem 4 3 4" xfId="563"/>
    <cellStyle name="Porcentagem 4 4" xfId="146"/>
    <cellStyle name="Porcentagem 4 4 2" xfId="391"/>
    <cellStyle name="Porcentagem 4 4 2 2" xfId="852"/>
    <cellStyle name="Porcentagem 4 4 3" xfId="625"/>
    <cellStyle name="Porcentagem 4 5" xfId="278"/>
    <cellStyle name="Porcentagem 4 5 2" xfId="743"/>
    <cellStyle name="Porcentagem 4 6" xfId="513"/>
    <cellStyle name="Porcentagem 5" xfId="24"/>
    <cellStyle name="Porcentagem 5 2" xfId="85"/>
    <cellStyle name="Porcentagem 5 2 2" xfId="201"/>
    <cellStyle name="Porcentagem 5 2 2 2" xfId="444"/>
    <cellStyle name="Porcentagem 5 2 2 2 2" xfId="905"/>
    <cellStyle name="Porcentagem 5 2 2 3" xfId="679"/>
    <cellStyle name="Porcentagem 5 2 3" xfId="333"/>
    <cellStyle name="Porcentagem 5 2 3 2" xfId="797"/>
    <cellStyle name="Porcentagem 5 2 4" xfId="568"/>
    <cellStyle name="Porcentagem 5 3" xfId="151"/>
    <cellStyle name="Porcentagem 5 3 2" xfId="396"/>
    <cellStyle name="Porcentagem 5 3 2 2" xfId="857"/>
    <cellStyle name="Porcentagem 5 3 3" xfId="630"/>
    <cellStyle name="Porcentagem 5 4" xfId="283"/>
    <cellStyle name="Porcentagem 5 4 2" xfId="748"/>
    <cellStyle name="Porcentagem 5 5" xfId="518"/>
    <cellStyle name="Porcentagem 6" xfId="32"/>
    <cellStyle name="Porcentagem 6 2" xfId="93"/>
    <cellStyle name="Porcentagem 6 2 2" xfId="209"/>
    <cellStyle name="Porcentagem 6 2 2 2" xfId="452"/>
    <cellStyle name="Porcentagem 6 2 2 2 2" xfId="913"/>
    <cellStyle name="Porcentagem 6 2 2 3" xfId="687"/>
    <cellStyle name="Porcentagem 6 2 3" xfId="341"/>
    <cellStyle name="Porcentagem 6 2 3 2" xfId="805"/>
    <cellStyle name="Porcentagem 6 2 4" xfId="576"/>
    <cellStyle name="Porcentagem 6 3" xfId="159"/>
    <cellStyle name="Porcentagem 6 3 2" xfId="404"/>
    <cellStyle name="Porcentagem 6 3 2 2" xfId="865"/>
    <cellStyle name="Porcentagem 6 3 3" xfId="638"/>
    <cellStyle name="Porcentagem 6 4" xfId="291"/>
    <cellStyle name="Porcentagem 6 4 2" xfId="756"/>
    <cellStyle name="Porcentagem 6 5" xfId="526"/>
    <cellStyle name="Porcentagem 7" xfId="41"/>
    <cellStyle name="Porcentagem 7 2" xfId="101"/>
    <cellStyle name="Porcentagem 7 2 2" xfId="216"/>
    <cellStyle name="Porcentagem 7 2 2 2" xfId="459"/>
    <cellStyle name="Porcentagem 7 2 2 2 2" xfId="920"/>
    <cellStyle name="Porcentagem 7 2 2 3" xfId="694"/>
    <cellStyle name="Porcentagem 7 2 3" xfId="348"/>
    <cellStyle name="Porcentagem 7 2 3 2" xfId="812"/>
    <cellStyle name="Porcentagem 7 2 4" xfId="584"/>
    <cellStyle name="Porcentagem 7 3" xfId="167"/>
    <cellStyle name="Porcentagem 7 3 2" xfId="411"/>
    <cellStyle name="Porcentagem 7 3 2 2" xfId="872"/>
    <cellStyle name="Porcentagem 7 3 3" xfId="646"/>
    <cellStyle name="Porcentagem 7 4" xfId="299"/>
    <cellStyle name="Porcentagem 7 4 2" xfId="764"/>
    <cellStyle name="Porcentagem 7 5" xfId="534"/>
    <cellStyle name="Porcentagem 8" xfId="55"/>
    <cellStyle name="Porcentagem 8 2" xfId="115"/>
    <cellStyle name="Porcentagem 8 2 2" xfId="230"/>
    <cellStyle name="Porcentagem 8 2 2 2" xfId="473"/>
    <cellStyle name="Porcentagem 8 2 2 2 2" xfId="934"/>
    <cellStyle name="Porcentagem 8 2 2 3" xfId="708"/>
    <cellStyle name="Porcentagem 8 2 3" xfId="362"/>
    <cellStyle name="Porcentagem 8 2 3 2" xfId="826"/>
    <cellStyle name="Porcentagem 8 2 4" xfId="598"/>
    <cellStyle name="Porcentagem 8 3" xfId="181"/>
    <cellStyle name="Porcentagem 8 3 2" xfId="425"/>
    <cellStyle name="Porcentagem 8 3 2 2" xfId="886"/>
    <cellStyle name="Porcentagem 8 3 3" xfId="660"/>
    <cellStyle name="Porcentagem 8 4" xfId="313"/>
    <cellStyle name="Porcentagem 8 4 2" xfId="778"/>
    <cellStyle name="Porcentagem 8 5" xfId="548"/>
    <cellStyle name="Porcentagem 9" xfId="130"/>
    <cellStyle name="Porcentagem 9 2" xfId="246"/>
    <cellStyle name="Porcentagem 9 2 2" xfId="488"/>
    <cellStyle name="Porcentagem 9 2 2 2" xfId="949"/>
    <cellStyle name="Porcentagem 9 2 3" xfId="723"/>
    <cellStyle name="Porcentagem 9 3" xfId="378"/>
    <cellStyle name="Porcentagem 9 3 2" xfId="841"/>
    <cellStyle name="Porcentagem 9 4" xfId="613"/>
    <cellStyle name="Saída 2" xfId="64"/>
    <cellStyle name="Separador de milhares 2" xfId="5"/>
    <cellStyle name="Separador de milhares 2 2" xfId="6"/>
    <cellStyle name="Separador de milhares 2 2 2" xfId="10"/>
    <cellStyle name="Separador de milhares 2 2 2 2" xfId="504"/>
    <cellStyle name="Separador de milhares 2 2 3" xfId="269"/>
    <cellStyle name="Separador de milhares 2 3" xfId="9"/>
    <cellStyle name="Separador de milhares 2 3 2" xfId="503"/>
    <cellStyle name="Separador de milhares 2 4" xfId="268"/>
    <cellStyle name="Separador de milhares 3" xfId="7"/>
    <cellStyle name="Separador de milhares 4" xfId="8"/>
    <cellStyle name="Texto de Aviso 2" xfId="65"/>
    <cellStyle name="Texto Explicativo 2" xfId="66"/>
    <cellStyle name="Título 5" xfId="67"/>
    <cellStyle name="Total 2" xfId="68"/>
    <cellStyle name="Vírgula 10" xfId="132"/>
    <cellStyle name="Vírgula 10 2" xfId="248"/>
    <cellStyle name="Vírgula 10 2 2" xfId="490"/>
    <cellStyle name="Vírgula 10 2 2 2" xfId="951"/>
    <cellStyle name="Vírgula 10 2 3" xfId="725"/>
    <cellStyle name="Vírgula 10 3" xfId="380"/>
    <cellStyle name="Vírgula 10 3 2" xfId="843"/>
    <cellStyle name="Vírgula 10 4" xfId="615"/>
    <cellStyle name="Vírgula 11" xfId="138"/>
    <cellStyle name="Vírgula 11 2" xfId="383"/>
    <cellStyle name="Vírgula 11 3" xfId="617"/>
    <cellStyle name="Vírgula 12" xfId="253"/>
    <cellStyle name="Vírgula 12 2" xfId="492"/>
    <cellStyle name="Vírgula 12 2 2" xfId="953"/>
    <cellStyle name="Vírgula 12 3" xfId="727"/>
    <cellStyle name="Vírgula 13" xfId="258"/>
    <cellStyle name="Vírgula 13 2" xfId="495"/>
    <cellStyle name="Vírgula 13 2 2" xfId="955"/>
    <cellStyle name="Vírgula 13 3" xfId="729"/>
    <cellStyle name="Vírgula 14" xfId="260"/>
    <cellStyle name="Vírgula 14 2" xfId="497"/>
    <cellStyle name="Vírgula 14 2 2" xfId="957"/>
    <cellStyle name="Vírgula 14 3" xfId="731"/>
    <cellStyle name="Vírgula 15" xfId="264"/>
    <cellStyle name="Vírgula 15 2" xfId="500"/>
    <cellStyle name="Vírgula 15 2 2" xfId="959"/>
    <cellStyle name="Vírgula 15 3" xfId="734"/>
    <cellStyle name="Vírgula 2" xfId="11"/>
    <cellStyle name="Vírgula 2 2" xfId="250"/>
    <cellStyle name="Vírgula 2 2 2" xfId="254"/>
    <cellStyle name="Vírgula 2 3" xfId="505"/>
    <cellStyle name="Vírgula 3" xfId="13"/>
    <cellStyle name="Vírgula 3 2" xfId="74"/>
    <cellStyle name="Vírgula 3 2 2" xfId="190"/>
    <cellStyle name="Vírgula 3 2 2 2" xfId="433"/>
    <cellStyle name="Vírgula 3 2 2 2 2" xfId="894"/>
    <cellStyle name="Vírgula 3 2 2 3" xfId="668"/>
    <cellStyle name="Vírgula 3 2 3" xfId="322"/>
    <cellStyle name="Vírgula 3 2 3 2" xfId="786"/>
    <cellStyle name="Vírgula 3 2 4" xfId="557"/>
    <cellStyle name="Vírgula 3 3" xfId="140"/>
    <cellStyle name="Vírgula 3 3 2" xfId="385"/>
    <cellStyle name="Vírgula 3 3 2 2" xfId="846"/>
    <cellStyle name="Vírgula 3 3 3" xfId="619"/>
    <cellStyle name="Vírgula 3 4" xfId="272"/>
    <cellStyle name="Vírgula 3 4 2" xfId="737"/>
    <cellStyle name="Vírgula 3 5" xfId="507"/>
    <cellStyle name="Vírgula 4" xfId="16"/>
    <cellStyle name="Vírgula 4 2" xfId="77"/>
    <cellStyle name="Vírgula 4 2 2" xfId="193"/>
    <cellStyle name="Vírgula 4 2 2 2" xfId="436"/>
    <cellStyle name="Vírgula 4 2 2 2 2" xfId="897"/>
    <cellStyle name="Vírgula 4 2 2 3" xfId="671"/>
    <cellStyle name="Vírgula 4 2 3" xfId="325"/>
    <cellStyle name="Vírgula 4 2 3 2" xfId="789"/>
    <cellStyle name="Vírgula 4 2 4" xfId="560"/>
    <cellStyle name="Vírgula 4 3" xfId="143"/>
    <cellStyle name="Vírgula 4 3 2" xfId="388"/>
    <cellStyle name="Vírgula 4 3 2 2" xfId="849"/>
    <cellStyle name="Vírgula 4 3 3" xfId="622"/>
    <cellStyle name="Vírgula 4 4" xfId="275"/>
    <cellStyle name="Vírgula 4 4 2" xfId="740"/>
    <cellStyle name="Vírgula 4 5" xfId="510"/>
    <cellStyle name="Vírgula 5" xfId="23"/>
    <cellStyle name="Vírgula 5 2" xfId="29"/>
    <cellStyle name="Vírgula 5 2 2" xfId="36"/>
    <cellStyle name="Vírgula 5 2 2 2" xfId="43"/>
    <cellStyle name="Vírgula 5 2 2 2 2" xfId="103"/>
    <cellStyle name="Vírgula 5 2 2 2 2 2" xfId="218"/>
    <cellStyle name="Vírgula 5 2 2 2 2 2 2" xfId="461"/>
    <cellStyle name="Vírgula 5 2 2 2 2 2 2 2" xfId="922"/>
    <cellStyle name="Vírgula 5 2 2 2 2 2 3" xfId="696"/>
    <cellStyle name="Vírgula 5 2 2 2 2 3" xfId="350"/>
    <cellStyle name="Vírgula 5 2 2 2 2 3 2" xfId="814"/>
    <cellStyle name="Vírgula 5 2 2 2 2 4" xfId="586"/>
    <cellStyle name="Vírgula 5 2 2 2 3" xfId="169"/>
    <cellStyle name="Vírgula 5 2 2 2 3 2" xfId="413"/>
    <cellStyle name="Vírgula 5 2 2 2 3 2 2" xfId="874"/>
    <cellStyle name="Vírgula 5 2 2 2 3 3" xfId="648"/>
    <cellStyle name="Vírgula 5 2 2 2 4" xfId="301"/>
    <cellStyle name="Vírgula 5 2 2 2 4 2" xfId="766"/>
    <cellStyle name="Vírgula 5 2 2 2 5" xfId="536"/>
    <cellStyle name="Vírgula 5 2 2 3" xfId="50"/>
    <cellStyle name="Vírgula 5 2 2 3 2" xfId="110"/>
    <cellStyle name="Vírgula 5 2 2 3 2 2" xfId="225"/>
    <cellStyle name="Vírgula 5 2 2 3 2 2 2" xfId="468"/>
    <cellStyle name="Vírgula 5 2 2 3 2 2 2 2" xfId="929"/>
    <cellStyle name="Vírgula 5 2 2 3 2 2 3" xfId="703"/>
    <cellStyle name="Vírgula 5 2 2 3 2 3" xfId="357"/>
    <cellStyle name="Vírgula 5 2 2 3 2 3 2" xfId="821"/>
    <cellStyle name="Vírgula 5 2 2 3 2 4" xfId="593"/>
    <cellStyle name="Vírgula 5 2 2 3 3" xfId="176"/>
    <cellStyle name="Vírgula 5 2 2 3 3 2" xfId="420"/>
    <cellStyle name="Vírgula 5 2 2 3 3 2 2" xfId="881"/>
    <cellStyle name="Vírgula 5 2 2 3 3 3" xfId="655"/>
    <cellStyle name="Vírgula 5 2 2 3 4" xfId="308"/>
    <cellStyle name="Vírgula 5 2 2 3 4 2" xfId="773"/>
    <cellStyle name="Vírgula 5 2 2 3 5" xfId="543"/>
    <cellStyle name="Vírgula 5 2 2 4" xfId="57"/>
    <cellStyle name="Vírgula 5 2 2 4 2" xfId="117"/>
    <cellStyle name="Vírgula 5 2 2 4 2 2" xfId="232"/>
    <cellStyle name="Vírgula 5 2 2 4 2 2 2" xfId="475"/>
    <cellStyle name="Vírgula 5 2 2 4 2 2 2 2" xfId="936"/>
    <cellStyle name="Vírgula 5 2 2 4 2 2 3" xfId="710"/>
    <cellStyle name="Vírgula 5 2 2 4 2 3" xfId="364"/>
    <cellStyle name="Vírgula 5 2 2 4 2 3 2" xfId="828"/>
    <cellStyle name="Vírgula 5 2 2 4 2 4" xfId="600"/>
    <cellStyle name="Vírgula 5 2 2 4 3" xfId="183"/>
    <cellStyle name="Vírgula 5 2 2 4 3 2" xfId="427"/>
    <cellStyle name="Vírgula 5 2 2 4 3 2 2" xfId="888"/>
    <cellStyle name="Vírgula 5 2 2 4 3 3" xfId="662"/>
    <cellStyle name="Vírgula 5 2 2 4 4" xfId="315"/>
    <cellStyle name="Vírgula 5 2 2 4 4 2" xfId="780"/>
    <cellStyle name="Vírgula 5 2 2 4 5" xfId="550"/>
    <cellStyle name="Vírgula 5 2 2 5" xfId="98"/>
    <cellStyle name="Vírgula 5 2 2 5 2" xfId="213"/>
    <cellStyle name="Vírgula 5 2 2 5 2 2" xfId="456"/>
    <cellStyle name="Vírgula 5 2 2 5 2 2 2" xfId="917"/>
    <cellStyle name="Vírgula 5 2 2 5 2 3" xfId="691"/>
    <cellStyle name="Vírgula 5 2 2 5 3" xfId="345"/>
    <cellStyle name="Vírgula 5 2 2 5 3 2" xfId="809"/>
    <cellStyle name="Vírgula 5 2 2 5 4" xfId="581"/>
    <cellStyle name="Vírgula 5 2 2 6" xfId="126"/>
    <cellStyle name="Vírgula 5 2 2 6 2" xfId="242"/>
    <cellStyle name="Vírgula 5 2 2 6 2 2" xfId="484"/>
    <cellStyle name="Vírgula 5 2 2 6 2 2 2" xfId="945"/>
    <cellStyle name="Vírgula 5 2 2 6 2 3" xfId="719"/>
    <cellStyle name="Vírgula 5 2 2 6 3" xfId="374"/>
    <cellStyle name="Vírgula 5 2 2 6 3 2" xfId="837"/>
    <cellStyle name="Vírgula 5 2 2 6 4" xfId="609"/>
    <cellStyle name="Vírgula 5 2 2 7" xfId="164"/>
    <cellStyle name="Vírgula 5 2 2 7 2" xfId="408"/>
    <cellStyle name="Vírgula 5 2 2 7 2 2" xfId="869"/>
    <cellStyle name="Vírgula 5 2 2 7 3" xfId="643"/>
    <cellStyle name="Vírgula 5 2 2 8" xfId="296"/>
    <cellStyle name="Vírgula 5 2 2 8 2" xfId="761"/>
    <cellStyle name="Vírgula 5 2 2 9" xfId="531"/>
    <cellStyle name="Vírgula 5 2 3" xfId="90"/>
    <cellStyle name="Vírgula 5 2 3 2" xfId="206"/>
    <cellStyle name="Vírgula 5 2 3 2 2" xfId="449"/>
    <cellStyle name="Vírgula 5 2 3 2 2 2" xfId="910"/>
    <cellStyle name="Vírgula 5 2 3 2 3" xfId="684"/>
    <cellStyle name="Vírgula 5 2 3 3" xfId="338"/>
    <cellStyle name="Vírgula 5 2 3 3 2" xfId="802"/>
    <cellStyle name="Vírgula 5 2 3 4" xfId="573"/>
    <cellStyle name="Vírgula 5 2 4" xfId="156"/>
    <cellStyle name="Vírgula 5 2 4 2" xfId="401"/>
    <cellStyle name="Vírgula 5 2 4 2 2" xfId="862"/>
    <cellStyle name="Vírgula 5 2 4 3" xfId="635"/>
    <cellStyle name="Vírgula 5 2 5" xfId="288"/>
    <cellStyle name="Vírgula 5 2 5 2" xfId="753"/>
    <cellStyle name="Vírgula 5 2 6" xfId="523"/>
    <cellStyle name="Vírgula 5 3" xfId="84"/>
    <cellStyle name="Vírgula 5 3 2" xfId="200"/>
    <cellStyle name="Vírgula 5 3 2 2" xfId="443"/>
    <cellStyle name="Vírgula 5 3 2 2 2" xfId="904"/>
    <cellStyle name="Vírgula 5 3 2 3" xfId="678"/>
    <cellStyle name="Vírgula 5 3 3" xfId="332"/>
    <cellStyle name="Vírgula 5 3 3 2" xfId="796"/>
    <cellStyle name="Vírgula 5 3 4" xfId="567"/>
    <cellStyle name="Vírgula 5 4" xfId="150"/>
    <cellStyle name="Vírgula 5 4 2" xfId="395"/>
    <cellStyle name="Vírgula 5 4 2 2" xfId="856"/>
    <cellStyle name="Vírgula 5 4 3" xfId="629"/>
    <cellStyle name="Vírgula 5 5" xfId="282"/>
    <cellStyle name="Vírgula 5 5 2" xfId="747"/>
    <cellStyle name="Vírgula 5 6" xfId="517"/>
    <cellStyle name="Vírgula 6" xfId="39"/>
    <cellStyle name="Vírgula 7" xfId="72"/>
    <cellStyle name="Vírgula 7 2" xfId="256"/>
    <cellStyle name="Vírgula 7 3" xfId="320"/>
    <cellStyle name="Vírgula 7 4" xfId="555"/>
    <cellStyle name="Vírgula 8" xfId="122"/>
    <cellStyle name="Vírgula 8 2" xfId="238"/>
    <cellStyle name="Vírgula 8 2 2" xfId="480"/>
    <cellStyle name="Vírgula 8 2 2 2" xfId="941"/>
    <cellStyle name="Vírgula 8 2 3" xfId="715"/>
    <cellStyle name="Vírgula 8 3" xfId="370"/>
    <cellStyle name="Vírgula 8 3 2" xfId="833"/>
    <cellStyle name="Vírgula 8 4" xfId="605"/>
    <cellStyle name="Vírgula 9" xfId="129"/>
    <cellStyle name="Vírgula 9 2" xfId="245"/>
    <cellStyle name="Vírgula 9 2 2" xfId="487"/>
    <cellStyle name="Vírgula 9 2 2 2" xfId="948"/>
    <cellStyle name="Vírgula 9 2 3" xfId="722"/>
    <cellStyle name="Vírgula 9 3" xfId="377"/>
    <cellStyle name="Vírgula 9 3 2" xfId="840"/>
    <cellStyle name="Vírgula 9 4" xfId="61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8F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p.%20Cont&#225;bil\Ademir\VENDAP\2015_12_FECHAMENTO%20FISCAL\FATURAMENTO\LOCA&#199;&#195;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5%20-%20ATUAL%20FOTOGRAFIAS/2018/FISCAL/04%20ABR/01%20APURACOES/015_C&#225;lculo%20Simples%20Nacional_04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7%20-%20HCG/013%20-%20ANDREIA%20MALVEIRO/015%20-%20ATUAL%20FOTOGRAFIAS/2018/FISCAL/04%20MAR/01%20APURACOES/015_C&#225;lculo%20Simples%20Nacional_0420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7%20-%20HCG/013%20-%20ANDREIA%20MALVEIRO/015%20-%20ATUAL%20FOTOGRAFIAS/2018/FISCAL/03%20MAR/01%20APURACOES/015_C&#225;lculo%20Simples%20Nacional_03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"/>
    </sheetNames>
    <sheetDataSet>
      <sheetData sheetId="0">
        <row r="1">
          <cell r="B1" t="str">
            <v>Nº Nota</v>
          </cell>
          <cell r="C1" t="str">
            <v>Emissão</v>
          </cell>
          <cell r="D1" t="str">
            <v>Tipo da Nota</v>
          </cell>
          <cell r="F1" t="str">
            <v>Cliente</v>
          </cell>
          <cell r="K1" t="str">
            <v>Origem</v>
          </cell>
          <cell r="L1" t="str">
            <v>Representante</v>
          </cell>
          <cell r="N1" t="str">
            <v>Situação</v>
          </cell>
          <cell r="P1" t="str">
            <v>CFOP</v>
          </cell>
          <cell r="Q1" t="str">
            <v>(+) Valor Total Produtos</v>
          </cell>
          <cell r="S1" t="str">
            <v>(+) Valor TotalServiços</v>
          </cell>
          <cell r="U1" t="str">
            <v>(-) Descontos +Impostos Retidos</v>
          </cell>
          <cell r="W1" t="str">
            <v>Valor Total</v>
          </cell>
        </row>
        <row r="2">
          <cell r="A2">
            <v>1</v>
          </cell>
          <cell r="B2">
            <v>2012</v>
          </cell>
          <cell r="C2">
            <v>42340</v>
          </cell>
          <cell r="D2" t="str">
            <v>Fatura de Locação</v>
          </cell>
          <cell r="F2" t="str">
            <v xml:space="preserve">ASSOCIACAO ESCOLA GRADUADA DE SAO </v>
          </cell>
          <cell r="K2" t="str">
            <v>Locação</v>
          </cell>
          <cell r="L2" t="str">
            <v>WELLINGTON ARAUJO</v>
          </cell>
          <cell r="N2" t="str">
            <v>Impressa</v>
          </cell>
          <cell r="P2" t="str">
            <v>5949/9</v>
          </cell>
          <cell r="Q2">
            <v>1740.2</v>
          </cell>
          <cell r="S2">
            <v>0</v>
          </cell>
          <cell r="U2">
            <v>0</v>
          </cell>
          <cell r="W2">
            <v>1740.2</v>
          </cell>
          <cell r="X2">
            <v>1740.2</v>
          </cell>
        </row>
        <row r="3">
          <cell r="A3">
            <v>2</v>
          </cell>
          <cell r="B3">
            <v>2013</v>
          </cell>
          <cell r="C3">
            <v>42340</v>
          </cell>
          <cell r="D3" t="str">
            <v>Fatura de Locação</v>
          </cell>
          <cell r="F3" t="str">
            <v xml:space="preserve">BIOS SAO PAULO EMPREENDIMENTOS </v>
          </cell>
          <cell r="K3" t="str">
            <v>Locação</v>
          </cell>
          <cell r="L3" t="str">
            <v>WESLEY RANCAN</v>
          </cell>
          <cell r="N3" t="str">
            <v>Impressa</v>
          </cell>
          <cell r="P3" t="str">
            <v>5949/9</v>
          </cell>
          <cell r="Q3">
            <v>3315.9900000000002</v>
          </cell>
          <cell r="S3">
            <v>0</v>
          </cell>
          <cell r="U3">
            <v>0</v>
          </cell>
          <cell r="W3">
            <v>3315.9900000000002</v>
          </cell>
          <cell r="X3">
            <v>3315.9900000000002</v>
          </cell>
        </row>
        <row r="4">
          <cell r="A4">
            <v>3</v>
          </cell>
          <cell r="B4">
            <v>2014</v>
          </cell>
          <cell r="C4">
            <v>42340</v>
          </cell>
          <cell r="D4" t="str">
            <v>Fatura de Locação</v>
          </cell>
          <cell r="F4" t="str">
            <v>CONSORCIO LIGAÇÃO IMIGRANTES</v>
          </cell>
          <cell r="K4" t="str">
            <v>Locação</v>
          </cell>
          <cell r="L4" t="str">
            <v>RODRIGO GOMES</v>
          </cell>
          <cell r="N4" t="str">
            <v>Impressa</v>
          </cell>
          <cell r="P4" t="str">
            <v>5949/9</v>
          </cell>
          <cell r="Q4">
            <v>600</v>
          </cell>
          <cell r="S4">
            <v>0</v>
          </cell>
          <cell r="U4">
            <v>0</v>
          </cell>
          <cell r="W4">
            <v>600</v>
          </cell>
          <cell r="X4">
            <v>600</v>
          </cell>
        </row>
        <row r="5">
          <cell r="A5">
            <v>4</v>
          </cell>
          <cell r="B5">
            <v>2015</v>
          </cell>
          <cell r="C5">
            <v>42340</v>
          </cell>
          <cell r="D5" t="str">
            <v>Fatura de Locação</v>
          </cell>
          <cell r="F5" t="str">
            <v>CONSTRUTORA ITAJAI LTDA</v>
          </cell>
          <cell r="K5" t="str">
            <v>Locação</v>
          </cell>
          <cell r="L5" t="str">
            <v>MICHELE CRUZ</v>
          </cell>
          <cell r="N5" t="str">
            <v>Impressa</v>
          </cell>
          <cell r="P5" t="str">
            <v>5949/9</v>
          </cell>
          <cell r="Q5">
            <v>780</v>
          </cell>
          <cell r="S5">
            <v>0</v>
          </cell>
          <cell r="U5">
            <v>0</v>
          </cell>
          <cell r="W5">
            <v>780</v>
          </cell>
          <cell r="X5">
            <v>780</v>
          </cell>
        </row>
        <row r="6">
          <cell r="A6">
            <v>5</v>
          </cell>
          <cell r="B6">
            <v>2016</v>
          </cell>
          <cell r="C6">
            <v>42340</v>
          </cell>
          <cell r="D6" t="str">
            <v>Fatura de Locação</v>
          </cell>
          <cell r="F6" t="str">
            <v>ENGENHARIA E CONSTRUCAO CSO LTDA</v>
          </cell>
          <cell r="K6" t="str">
            <v>Locação</v>
          </cell>
          <cell r="L6" t="str">
            <v>MICHELE CRUZ</v>
          </cell>
          <cell r="N6" t="str">
            <v>Impressa</v>
          </cell>
          <cell r="P6" t="str">
            <v>5949/9</v>
          </cell>
          <cell r="Q6">
            <v>980</v>
          </cell>
          <cell r="S6">
            <v>0</v>
          </cell>
          <cell r="U6">
            <v>0</v>
          </cell>
          <cell r="W6">
            <v>980</v>
          </cell>
          <cell r="X6">
            <v>980</v>
          </cell>
        </row>
        <row r="7">
          <cell r="A7">
            <v>6</v>
          </cell>
          <cell r="B7">
            <v>2017</v>
          </cell>
          <cell r="C7">
            <v>42340</v>
          </cell>
          <cell r="D7" t="str">
            <v>Fatura de Locação</v>
          </cell>
          <cell r="F7" t="str">
            <v>INOVA TS ENGENHARIA LTDA</v>
          </cell>
          <cell r="K7" t="str">
            <v>Locação</v>
          </cell>
          <cell r="L7" t="str">
            <v>RODRIGO GOMES</v>
          </cell>
          <cell r="N7" t="str">
            <v>Impressa</v>
          </cell>
          <cell r="P7" t="str">
            <v>5949/9</v>
          </cell>
          <cell r="Q7">
            <v>5799.5</v>
          </cell>
          <cell r="S7">
            <v>0</v>
          </cell>
          <cell r="U7">
            <v>0</v>
          </cell>
          <cell r="W7">
            <v>5799.5</v>
          </cell>
          <cell r="X7">
            <v>5799.5</v>
          </cell>
        </row>
        <row r="8">
          <cell r="A8">
            <v>7</v>
          </cell>
          <cell r="B8">
            <v>2018</v>
          </cell>
          <cell r="C8">
            <v>42340</v>
          </cell>
          <cell r="D8" t="str">
            <v>Fatura de Locação</v>
          </cell>
          <cell r="F8" t="str">
            <v xml:space="preserve">INSTALPROJEÇÃO ENGENHARIA DE </v>
          </cell>
          <cell r="K8" t="str">
            <v>Locação</v>
          </cell>
          <cell r="L8" t="str">
            <v>FÁBIO SIMÕES</v>
          </cell>
          <cell r="N8" t="str">
            <v>Impressa</v>
          </cell>
          <cell r="P8" t="str">
            <v>5949/9</v>
          </cell>
          <cell r="Q8">
            <v>1300</v>
          </cell>
          <cell r="S8">
            <v>0</v>
          </cell>
          <cell r="U8">
            <v>0</v>
          </cell>
          <cell r="W8">
            <v>1300</v>
          </cell>
          <cell r="X8">
            <v>1300</v>
          </cell>
        </row>
        <row r="9">
          <cell r="A9">
            <v>8</v>
          </cell>
          <cell r="B9">
            <v>2019</v>
          </cell>
          <cell r="C9">
            <v>42340</v>
          </cell>
          <cell r="D9" t="str">
            <v>Fatura de Locação</v>
          </cell>
          <cell r="F9" t="str">
            <v xml:space="preserve">KMS ENGENHARIA E MONATGENS </v>
          </cell>
          <cell r="K9" t="str">
            <v>Locação</v>
          </cell>
          <cell r="L9" t="str">
            <v>WESLEY RANCAN</v>
          </cell>
          <cell r="N9" t="str">
            <v>Impressa</v>
          </cell>
          <cell r="P9" t="str">
            <v>5949/9</v>
          </cell>
          <cell r="Q9">
            <v>550.66999999999996</v>
          </cell>
          <cell r="S9">
            <v>0</v>
          </cell>
          <cell r="U9">
            <v>0</v>
          </cell>
          <cell r="W9">
            <v>550.66999999999996</v>
          </cell>
          <cell r="X9">
            <v>550.66999999999996</v>
          </cell>
        </row>
        <row r="10">
          <cell r="A10">
            <v>9</v>
          </cell>
          <cell r="B10">
            <v>2021</v>
          </cell>
          <cell r="C10">
            <v>42340</v>
          </cell>
          <cell r="D10" t="str">
            <v>Fatura de Locação</v>
          </cell>
          <cell r="F10" t="str">
            <v xml:space="preserve">RIO VERDE ENGENHARIA E </v>
          </cell>
          <cell r="K10" t="str">
            <v>Locação</v>
          </cell>
          <cell r="L10" t="str">
            <v>RODRIGO MORAN</v>
          </cell>
          <cell r="N10" t="str">
            <v>Impressa</v>
          </cell>
          <cell r="P10" t="str">
            <v>5949/9</v>
          </cell>
          <cell r="Q10">
            <v>14729</v>
          </cell>
          <cell r="S10">
            <v>0</v>
          </cell>
          <cell r="U10">
            <v>0</v>
          </cell>
          <cell r="W10">
            <v>14729</v>
          </cell>
          <cell r="X10">
            <v>14729</v>
          </cell>
        </row>
        <row r="11">
          <cell r="A11">
            <v>10</v>
          </cell>
          <cell r="B11">
            <v>2022</v>
          </cell>
          <cell r="C11">
            <v>42340</v>
          </cell>
          <cell r="D11" t="str">
            <v>Fatura de Locação</v>
          </cell>
          <cell r="F11" t="str">
            <v xml:space="preserve">SISTENGE CONSTRUÇÃO E COMERCIO </v>
          </cell>
          <cell r="K11" t="str">
            <v>Locação</v>
          </cell>
          <cell r="L11" t="str">
            <v>LILIANE DE ALMEIDA</v>
          </cell>
          <cell r="N11" t="str">
            <v>Impressa</v>
          </cell>
          <cell r="P11" t="str">
            <v>5949/9</v>
          </cell>
          <cell r="Q11">
            <v>811</v>
          </cell>
          <cell r="S11">
            <v>0</v>
          </cell>
          <cell r="U11">
            <v>0</v>
          </cell>
          <cell r="W11">
            <v>811</v>
          </cell>
          <cell r="X11">
            <v>811</v>
          </cell>
        </row>
        <row r="12">
          <cell r="A12">
            <v>11</v>
          </cell>
          <cell r="B12">
            <v>2023</v>
          </cell>
          <cell r="C12">
            <v>42340</v>
          </cell>
          <cell r="D12" t="str">
            <v>Fatura de Locação</v>
          </cell>
          <cell r="F12" t="str">
            <v xml:space="preserve">TERCROSS TERRAPLENAGEM, </v>
          </cell>
          <cell r="K12" t="str">
            <v>Locação</v>
          </cell>
          <cell r="L12" t="str">
            <v>FÁBIO SIMÕES</v>
          </cell>
          <cell r="N12" t="str">
            <v>Impressa</v>
          </cell>
          <cell r="P12" t="str">
            <v>5949/9</v>
          </cell>
          <cell r="Q12">
            <v>1300</v>
          </cell>
          <cell r="S12">
            <v>0</v>
          </cell>
          <cell r="U12">
            <v>0</v>
          </cell>
          <cell r="W12">
            <v>1300</v>
          </cell>
          <cell r="X12">
            <v>1300</v>
          </cell>
        </row>
        <row r="13">
          <cell r="A13">
            <v>12</v>
          </cell>
          <cell r="B13">
            <v>2024</v>
          </cell>
          <cell r="C13">
            <v>42340</v>
          </cell>
          <cell r="D13" t="str">
            <v>Fatura de Locação</v>
          </cell>
          <cell r="F13" t="str">
            <v xml:space="preserve">UNIMAN MANUTENÇÃO E INSTALAÇÕES </v>
          </cell>
          <cell r="K13" t="str">
            <v>Locação</v>
          </cell>
          <cell r="L13" t="str">
            <v>MICHELE CRUZ</v>
          </cell>
          <cell r="N13" t="str">
            <v>Impressa</v>
          </cell>
          <cell r="P13" t="str">
            <v>5949/9</v>
          </cell>
          <cell r="Q13">
            <v>900</v>
          </cell>
          <cell r="S13">
            <v>0</v>
          </cell>
          <cell r="U13">
            <v>0</v>
          </cell>
          <cell r="W13">
            <v>900</v>
          </cell>
          <cell r="X13">
            <v>900</v>
          </cell>
        </row>
        <row r="14">
          <cell r="A14">
            <v>13</v>
          </cell>
          <cell r="B14">
            <v>2025</v>
          </cell>
          <cell r="C14">
            <v>42340</v>
          </cell>
          <cell r="D14" t="str">
            <v>Fatura de Locação</v>
          </cell>
          <cell r="F14" t="str">
            <v>MEI INSTALACAO INDUSTRIAL LTDA</v>
          </cell>
          <cell r="K14" t="str">
            <v>Locação</v>
          </cell>
          <cell r="L14" t="str">
            <v>WESLEY RANCAN</v>
          </cell>
          <cell r="N14" t="str">
            <v>Impressa</v>
          </cell>
          <cell r="P14" t="str">
            <v>6949/9</v>
          </cell>
          <cell r="Q14">
            <v>539</v>
          </cell>
          <cell r="S14">
            <v>0</v>
          </cell>
          <cell r="U14">
            <v>0</v>
          </cell>
          <cell r="W14">
            <v>539</v>
          </cell>
          <cell r="X14">
            <v>539</v>
          </cell>
        </row>
        <row r="15">
          <cell r="A15">
            <v>14</v>
          </cell>
          <cell r="B15">
            <v>2026</v>
          </cell>
          <cell r="C15">
            <v>42340</v>
          </cell>
          <cell r="D15" t="str">
            <v>Fatura de Locação</v>
          </cell>
          <cell r="F15" t="str">
            <v>MEI INSTALACAO INDUSTRIAL LTDA</v>
          </cell>
          <cell r="K15" t="str">
            <v>Locação</v>
          </cell>
          <cell r="L15" t="str">
            <v>WESLEY RANCAN</v>
          </cell>
          <cell r="N15" t="str">
            <v>Impressa</v>
          </cell>
          <cell r="P15" t="str">
            <v>6949/17</v>
          </cell>
          <cell r="Q15">
            <v>0</v>
          </cell>
          <cell r="S15">
            <v>1000</v>
          </cell>
          <cell r="U15">
            <v>0</v>
          </cell>
          <cell r="W15">
            <v>1000</v>
          </cell>
          <cell r="X15">
            <v>1000</v>
          </cell>
        </row>
        <row r="16">
          <cell r="A16">
            <v>15</v>
          </cell>
          <cell r="B16">
            <v>2027</v>
          </cell>
          <cell r="C16">
            <v>42340</v>
          </cell>
          <cell r="D16" t="str">
            <v>Fatura de Locação</v>
          </cell>
          <cell r="F16" t="str">
            <v xml:space="preserve">HYUNDAI ROTEM BRASIL IND. COM TRENS </v>
          </cell>
          <cell r="K16" t="str">
            <v>Locação</v>
          </cell>
          <cell r="L16" t="str">
            <v>NELSON BARRACH</v>
          </cell>
          <cell r="N16" t="str">
            <v>Impressa</v>
          </cell>
          <cell r="P16" t="str">
            <v>5949/9</v>
          </cell>
          <cell r="Q16">
            <v>15190</v>
          </cell>
          <cell r="S16">
            <v>0</v>
          </cell>
          <cell r="U16">
            <v>0</v>
          </cell>
          <cell r="W16">
            <v>15190</v>
          </cell>
          <cell r="X16">
            <v>15190</v>
          </cell>
        </row>
        <row r="17">
          <cell r="A17">
            <v>16</v>
          </cell>
          <cell r="B17">
            <v>2028</v>
          </cell>
          <cell r="C17">
            <v>42340</v>
          </cell>
          <cell r="D17" t="str">
            <v>Fatura de Locação</v>
          </cell>
          <cell r="F17" t="str">
            <v xml:space="preserve">HYUNDAI ROTEM BRASIL IND. COM TRENS </v>
          </cell>
          <cell r="K17" t="str">
            <v>Locação</v>
          </cell>
          <cell r="L17" t="str">
            <v>FÁBIO SIMÕES</v>
          </cell>
          <cell r="N17" t="str">
            <v>Impressa</v>
          </cell>
          <cell r="P17" t="str">
            <v>5949/9</v>
          </cell>
          <cell r="Q17">
            <v>7707</v>
          </cell>
          <cell r="S17">
            <v>0</v>
          </cell>
          <cell r="U17">
            <v>0</v>
          </cell>
          <cell r="W17">
            <v>7707</v>
          </cell>
          <cell r="X17">
            <v>7707</v>
          </cell>
        </row>
        <row r="18">
          <cell r="A18">
            <v>17</v>
          </cell>
          <cell r="B18">
            <v>2029</v>
          </cell>
          <cell r="C18">
            <v>42340</v>
          </cell>
          <cell r="D18" t="str">
            <v>Fatura de Locação</v>
          </cell>
          <cell r="F18" t="str">
            <v xml:space="preserve">MATEC ENGENHARIA E CONSTRUCOES </v>
          </cell>
          <cell r="K18" t="str">
            <v>Locação</v>
          </cell>
          <cell r="L18" t="str">
            <v>WELLINGTON ARAUJO</v>
          </cell>
          <cell r="N18" t="str">
            <v>Impressa</v>
          </cell>
          <cell r="P18" t="str">
            <v>5949/9</v>
          </cell>
          <cell r="Q18">
            <v>2257</v>
          </cell>
          <cell r="S18">
            <v>0</v>
          </cell>
          <cell r="U18">
            <v>0</v>
          </cell>
          <cell r="W18">
            <v>2257</v>
          </cell>
          <cell r="X18">
            <v>2257</v>
          </cell>
        </row>
        <row r="19">
          <cell r="A19">
            <v>18</v>
          </cell>
          <cell r="B19">
            <v>2030</v>
          </cell>
          <cell r="C19">
            <v>42340</v>
          </cell>
          <cell r="D19" t="str">
            <v>Fatura de Locação</v>
          </cell>
          <cell r="F19" t="str">
            <v xml:space="preserve">MATEC ENGENHARIA E CONSTRUCOES </v>
          </cell>
          <cell r="K19" t="str">
            <v>Locação</v>
          </cell>
          <cell r="L19" t="str">
            <v>WELLINGTON ARAUJO</v>
          </cell>
          <cell r="N19" t="str">
            <v>Impressa</v>
          </cell>
          <cell r="P19" t="str">
            <v>5949/9</v>
          </cell>
          <cell r="Q19">
            <v>151.47</v>
          </cell>
          <cell r="S19">
            <v>0</v>
          </cell>
          <cell r="U19">
            <v>0</v>
          </cell>
          <cell r="W19">
            <v>151.47</v>
          </cell>
          <cell r="X19">
            <v>151.47</v>
          </cell>
        </row>
        <row r="20">
          <cell r="A20">
            <v>19</v>
          </cell>
          <cell r="B20">
            <v>2031</v>
          </cell>
          <cell r="C20">
            <v>42340</v>
          </cell>
          <cell r="D20" t="str">
            <v>Fatura de Locação</v>
          </cell>
          <cell r="F20" t="str">
            <v xml:space="preserve">MATEC ENGENHARIA E CONSTRUCOES </v>
          </cell>
          <cell r="K20" t="str">
            <v>Locação</v>
          </cell>
          <cell r="L20" t="str">
            <v>WELLINGTON ARAUJO</v>
          </cell>
          <cell r="N20" t="str">
            <v>Impressa</v>
          </cell>
          <cell r="P20" t="str">
            <v>6949/9</v>
          </cell>
          <cell r="Q20">
            <v>475</v>
          </cell>
          <cell r="S20">
            <v>0</v>
          </cell>
          <cell r="U20">
            <v>0</v>
          </cell>
          <cell r="W20">
            <v>475</v>
          </cell>
          <cell r="X20">
            <v>475</v>
          </cell>
        </row>
        <row r="21">
          <cell r="A21">
            <v>20</v>
          </cell>
          <cell r="B21">
            <v>2032</v>
          </cell>
          <cell r="C21">
            <v>42340</v>
          </cell>
          <cell r="D21" t="str">
            <v>Fatura de Locação</v>
          </cell>
          <cell r="F21" t="str">
            <v xml:space="preserve">AUROLIGHTS EQUIPAMENTOS E </v>
          </cell>
          <cell r="K21" t="str">
            <v>Locação</v>
          </cell>
          <cell r="L21" t="str">
            <v>SIDNEI CASTELLO</v>
          </cell>
          <cell r="N21" t="str">
            <v>Impressa</v>
          </cell>
          <cell r="P21" t="str">
            <v>5949/9</v>
          </cell>
          <cell r="Q21">
            <v>10387</v>
          </cell>
          <cell r="S21">
            <v>0</v>
          </cell>
          <cell r="U21">
            <v>0</v>
          </cell>
          <cell r="W21">
            <v>10387</v>
          </cell>
          <cell r="X21">
            <v>10387</v>
          </cell>
        </row>
        <row r="22">
          <cell r="A22">
            <v>21</v>
          </cell>
          <cell r="B22">
            <v>2033</v>
          </cell>
          <cell r="C22">
            <v>42341</v>
          </cell>
          <cell r="D22" t="str">
            <v>Fatura de Locação</v>
          </cell>
          <cell r="F22" t="str">
            <v>CONSORCIO ENPAVI/DP BARROS</v>
          </cell>
          <cell r="K22" t="str">
            <v>Locação</v>
          </cell>
          <cell r="L22" t="str">
            <v>WELLINGTON ARAUJO</v>
          </cell>
          <cell r="N22" t="str">
            <v>Impressa</v>
          </cell>
          <cell r="P22" t="str">
            <v>5949/9</v>
          </cell>
          <cell r="Q22">
            <v>1800</v>
          </cell>
          <cell r="S22">
            <v>0</v>
          </cell>
          <cell r="U22">
            <v>0</v>
          </cell>
          <cell r="W22">
            <v>1800</v>
          </cell>
          <cell r="X22">
            <v>1800</v>
          </cell>
        </row>
        <row r="23">
          <cell r="A23">
            <v>22</v>
          </cell>
          <cell r="B23">
            <v>2034</v>
          </cell>
          <cell r="C23">
            <v>42341</v>
          </cell>
          <cell r="D23" t="str">
            <v>Fatura de Locação</v>
          </cell>
          <cell r="F23" t="str">
            <v>CONSORCIO ENPAVI/DP BARROS</v>
          </cell>
          <cell r="K23" t="str">
            <v>Locação</v>
          </cell>
          <cell r="L23" t="str">
            <v>WELLINGTON ARAUJO</v>
          </cell>
          <cell r="N23" t="str">
            <v>Impressa</v>
          </cell>
          <cell r="P23" t="str">
            <v>5949/9</v>
          </cell>
          <cell r="Q23">
            <v>3369.9</v>
          </cell>
          <cell r="S23">
            <v>0</v>
          </cell>
          <cell r="U23">
            <v>0</v>
          </cell>
          <cell r="W23">
            <v>3369.9</v>
          </cell>
          <cell r="X23">
            <v>3369.9</v>
          </cell>
        </row>
        <row r="24">
          <cell r="A24">
            <v>23</v>
          </cell>
          <cell r="B24">
            <v>2035</v>
          </cell>
          <cell r="C24">
            <v>42341</v>
          </cell>
          <cell r="D24" t="str">
            <v>Fatura de Locação</v>
          </cell>
          <cell r="F24" t="str">
            <v>METODO-POTENCIAL ENGENHARIA SA</v>
          </cell>
          <cell r="K24" t="str">
            <v>Locação</v>
          </cell>
          <cell r="L24" t="str">
            <v>WELLINGTON ARAUJO</v>
          </cell>
          <cell r="N24" t="str">
            <v>Impressa</v>
          </cell>
          <cell r="P24" t="str">
            <v>5949/9</v>
          </cell>
          <cell r="Q24">
            <v>7672</v>
          </cell>
          <cell r="S24">
            <v>0</v>
          </cell>
          <cell r="U24">
            <v>0</v>
          </cell>
          <cell r="W24">
            <v>7672</v>
          </cell>
          <cell r="X24">
            <v>7672</v>
          </cell>
        </row>
        <row r="25">
          <cell r="A25">
            <v>24</v>
          </cell>
          <cell r="B25">
            <v>2036</v>
          </cell>
          <cell r="C25">
            <v>42342</v>
          </cell>
          <cell r="D25" t="str">
            <v>Fatura de Locação</v>
          </cell>
          <cell r="F25" t="str">
            <v>SOLARIS EQUIPAMENTOS E SERVICOS SA</v>
          </cell>
          <cell r="K25" t="str">
            <v>Locação</v>
          </cell>
          <cell r="L25" t="str">
            <v>LILIANE DE ALMEIDA</v>
          </cell>
          <cell r="N25" t="str">
            <v>Impressa</v>
          </cell>
          <cell r="P25" t="str">
            <v>5949/9</v>
          </cell>
          <cell r="Q25">
            <v>4620</v>
          </cell>
          <cell r="S25">
            <v>0</v>
          </cell>
          <cell r="U25">
            <v>0</v>
          </cell>
          <cell r="W25">
            <v>4620</v>
          </cell>
          <cell r="X25">
            <v>4620</v>
          </cell>
        </row>
        <row r="26">
          <cell r="A26">
            <v>25</v>
          </cell>
          <cell r="B26">
            <v>2037</v>
          </cell>
          <cell r="C26">
            <v>42342</v>
          </cell>
          <cell r="D26" t="str">
            <v>Fatura de Locação</v>
          </cell>
          <cell r="F26" t="str">
            <v xml:space="preserve">TIISA - INFRAESTRUTURA E </v>
          </cell>
          <cell r="K26" t="str">
            <v>Locação</v>
          </cell>
          <cell r="L26" t="str">
            <v>LILIANE DE ALMEIDA</v>
          </cell>
          <cell r="N26" t="str">
            <v>Impressa</v>
          </cell>
          <cell r="P26" t="str">
            <v>5949/9</v>
          </cell>
          <cell r="Q26">
            <v>1390</v>
          </cell>
          <cell r="S26">
            <v>0</v>
          </cell>
          <cell r="U26">
            <v>0</v>
          </cell>
          <cell r="W26">
            <v>1390</v>
          </cell>
          <cell r="X26">
            <v>1390</v>
          </cell>
        </row>
        <row r="27">
          <cell r="A27">
            <v>26</v>
          </cell>
          <cell r="B27">
            <v>2038</v>
          </cell>
          <cell r="C27">
            <v>42342</v>
          </cell>
          <cell r="D27" t="str">
            <v>Fatura de Locação</v>
          </cell>
          <cell r="F27" t="str">
            <v xml:space="preserve">HESA 109 INVESTIMENTOS IMOBILIÁRIOS </v>
          </cell>
          <cell r="K27" t="str">
            <v>Locação</v>
          </cell>
          <cell r="L27" t="str">
            <v>IVAN FERRIGOLI</v>
          </cell>
          <cell r="N27" t="str">
            <v>Impressa</v>
          </cell>
          <cell r="P27" t="str">
            <v>5949/9</v>
          </cell>
          <cell r="Q27">
            <v>1130</v>
          </cell>
          <cell r="S27">
            <v>0</v>
          </cell>
          <cell r="U27">
            <v>0</v>
          </cell>
          <cell r="W27">
            <v>1130</v>
          </cell>
          <cell r="X27">
            <v>1130</v>
          </cell>
        </row>
        <row r="28">
          <cell r="A28">
            <v>27</v>
          </cell>
          <cell r="B28">
            <v>2039</v>
          </cell>
          <cell r="C28">
            <v>42345</v>
          </cell>
          <cell r="D28" t="str">
            <v>Fatura de Locação</v>
          </cell>
          <cell r="F28" t="str">
            <v>AMERICAN AIRLINES INC</v>
          </cell>
          <cell r="K28" t="str">
            <v>Locação</v>
          </cell>
          <cell r="L28" t="str">
            <v>NICOLE KATE</v>
          </cell>
          <cell r="N28" t="str">
            <v>Impressa</v>
          </cell>
          <cell r="P28" t="str">
            <v>5949/9</v>
          </cell>
          <cell r="Q28">
            <v>2400</v>
          </cell>
          <cell r="S28">
            <v>0</v>
          </cell>
          <cell r="U28">
            <v>0</v>
          </cell>
          <cell r="W28">
            <v>2400</v>
          </cell>
          <cell r="X28">
            <v>2400</v>
          </cell>
        </row>
        <row r="29">
          <cell r="A29">
            <v>28</v>
          </cell>
          <cell r="B29">
            <v>2040</v>
          </cell>
          <cell r="C29">
            <v>42345</v>
          </cell>
          <cell r="D29" t="str">
            <v>Fatura de Locação</v>
          </cell>
          <cell r="F29" t="str">
            <v>LIBRA TERMINAIS S/A</v>
          </cell>
          <cell r="K29" t="str">
            <v>Locação</v>
          </cell>
          <cell r="L29" t="str">
            <v>LILIANE DE ALMEIDA</v>
          </cell>
          <cell r="N29" t="str">
            <v>Impressa</v>
          </cell>
          <cell r="P29" t="str">
            <v>5949/9</v>
          </cell>
          <cell r="Q29">
            <v>21557</v>
          </cell>
          <cell r="S29">
            <v>0</v>
          </cell>
          <cell r="U29">
            <v>0</v>
          </cell>
          <cell r="W29">
            <v>21557</v>
          </cell>
          <cell r="X29">
            <v>21557</v>
          </cell>
        </row>
        <row r="30">
          <cell r="A30">
            <v>29</v>
          </cell>
          <cell r="B30">
            <v>2041</v>
          </cell>
          <cell r="C30">
            <v>42347</v>
          </cell>
          <cell r="D30" t="str">
            <v>Fatura de Locação</v>
          </cell>
          <cell r="F30" t="str">
            <v>BUCABRAZIL EVENTOS LTDA</v>
          </cell>
          <cell r="K30" t="str">
            <v>Locação</v>
          </cell>
          <cell r="L30" t="str">
            <v>MICHELE CRUZ</v>
          </cell>
          <cell r="N30" t="str">
            <v>Impressa</v>
          </cell>
          <cell r="P30" t="str">
            <v>5949/9</v>
          </cell>
          <cell r="Q30">
            <v>1500</v>
          </cell>
          <cell r="S30">
            <v>0</v>
          </cell>
          <cell r="U30">
            <v>0</v>
          </cell>
          <cell r="W30">
            <v>1500</v>
          </cell>
          <cell r="X30">
            <v>1500</v>
          </cell>
        </row>
        <row r="31">
          <cell r="A31">
            <v>30</v>
          </cell>
          <cell r="B31">
            <v>2042</v>
          </cell>
          <cell r="C31">
            <v>42347</v>
          </cell>
          <cell r="D31" t="str">
            <v>Fatura de Locação</v>
          </cell>
          <cell r="F31" t="str">
            <v xml:space="preserve">COLMEIA CAMBUI EMPREENDIMENTOS </v>
          </cell>
          <cell r="K31" t="str">
            <v>Locação</v>
          </cell>
          <cell r="L31" t="str">
            <v>LILIANE DE ALMEIDA</v>
          </cell>
          <cell r="N31" t="str">
            <v>Impressa</v>
          </cell>
          <cell r="P31" t="str">
            <v>5949/9</v>
          </cell>
          <cell r="Q31">
            <v>1590</v>
          </cell>
          <cell r="S31">
            <v>0</v>
          </cell>
          <cell r="U31">
            <v>0</v>
          </cell>
          <cell r="W31">
            <v>1590</v>
          </cell>
          <cell r="X31">
            <v>1590</v>
          </cell>
        </row>
        <row r="32">
          <cell r="A32">
            <v>31</v>
          </cell>
          <cell r="B32">
            <v>2043</v>
          </cell>
          <cell r="C32">
            <v>42347</v>
          </cell>
          <cell r="D32" t="str">
            <v>Fatura de Locação</v>
          </cell>
          <cell r="F32" t="str">
            <v xml:space="preserve">COLMEIA GUANABARA </v>
          </cell>
          <cell r="K32" t="str">
            <v>Locação</v>
          </cell>
          <cell r="L32" t="str">
            <v>LILIANE DE ALMEIDA</v>
          </cell>
          <cell r="N32" t="str">
            <v>Impressa</v>
          </cell>
          <cell r="P32" t="str">
            <v>5949/9</v>
          </cell>
          <cell r="Q32">
            <v>1932.5</v>
          </cell>
          <cell r="S32">
            <v>0</v>
          </cell>
          <cell r="U32">
            <v>0</v>
          </cell>
          <cell r="W32">
            <v>1932.5</v>
          </cell>
          <cell r="X32">
            <v>1932.5</v>
          </cell>
        </row>
        <row r="33">
          <cell r="A33">
            <v>32</v>
          </cell>
          <cell r="B33">
            <v>2044</v>
          </cell>
          <cell r="C33">
            <v>42347</v>
          </cell>
          <cell r="D33" t="str">
            <v>Fatura de Locação</v>
          </cell>
          <cell r="F33" t="str">
            <v xml:space="preserve">COLMEIA GUANABARA </v>
          </cell>
          <cell r="K33" t="str">
            <v>Locação</v>
          </cell>
          <cell r="L33" t="str">
            <v>LILIANE DE ALMEIDA</v>
          </cell>
          <cell r="N33" t="str">
            <v>Impressa</v>
          </cell>
          <cell r="P33" t="str">
            <v>5949/9</v>
          </cell>
          <cell r="Q33">
            <v>1119</v>
          </cell>
          <cell r="S33">
            <v>0</v>
          </cell>
          <cell r="U33">
            <v>0</v>
          </cell>
          <cell r="W33">
            <v>1119</v>
          </cell>
          <cell r="X33">
            <v>1119</v>
          </cell>
        </row>
        <row r="34">
          <cell r="A34">
            <v>33</v>
          </cell>
          <cell r="B34">
            <v>2045</v>
          </cell>
          <cell r="C34">
            <v>42347</v>
          </cell>
          <cell r="D34" t="str">
            <v>Fatura de Locação</v>
          </cell>
          <cell r="F34" t="str">
            <v xml:space="preserve">CONCREJATO SERVICOS TECNICOS DE </v>
          </cell>
          <cell r="K34" t="str">
            <v>Locação</v>
          </cell>
          <cell r="L34" t="str">
            <v>TANIA COSTA</v>
          </cell>
          <cell r="N34" t="str">
            <v>Impressa</v>
          </cell>
          <cell r="P34" t="str">
            <v>5949/9</v>
          </cell>
          <cell r="Q34">
            <v>7614</v>
          </cell>
          <cell r="S34">
            <v>0</v>
          </cell>
          <cell r="U34">
            <v>0</v>
          </cell>
          <cell r="W34">
            <v>7614</v>
          </cell>
          <cell r="X34">
            <v>7614</v>
          </cell>
        </row>
        <row r="35">
          <cell r="A35">
            <v>34</v>
          </cell>
          <cell r="B35">
            <v>2046</v>
          </cell>
          <cell r="C35">
            <v>42347</v>
          </cell>
          <cell r="D35" t="str">
            <v>Fatura de Locação</v>
          </cell>
          <cell r="F35" t="str">
            <v>CONSORCIO MOBILIDADE URBANA SP</v>
          </cell>
          <cell r="K35" t="str">
            <v>Locação</v>
          </cell>
          <cell r="L35" t="str">
            <v>LILIANE DE ALMEIDA</v>
          </cell>
          <cell r="N35" t="str">
            <v>Impressa</v>
          </cell>
          <cell r="P35" t="str">
            <v>5949/9</v>
          </cell>
          <cell r="Q35">
            <v>13200</v>
          </cell>
          <cell r="S35">
            <v>0</v>
          </cell>
          <cell r="U35">
            <v>7920</v>
          </cell>
          <cell r="W35">
            <v>5280</v>
          </cell>
          <cell r="X35">
            <v>5280</v>
          </cell>
        </row>
        <row r="36">
          <cell r="A36">
            <v>35</v>
          </cell>
          <cell r="B36">
            <v>2047</v>
          </cell>
          <cell r="C36">
            <v>42347</v>
          </cell>
          <cell r="D36" t="str">
            <v>Fatura de Locação</v>
          </cell>
          <cell r="F36" t="str">
            <v>METODO-POTENCIAL ENGENHARIA SA</v>
          </cell>
          <cell r="K36" t="str">
            <v>Locação</v>
          </cell>
          <cell r="L36" t="str">
            <v>WELLINGTON ARAUJO</v>
          </cell>
          <cell r="N36" t="str">
            <v>Impressa</v>
          </cell>
          <cell r="P36" t="str">
            <v>5949/9</v>
          </cell>
          <cell r="Q36">
            <v>7672</v>
          </cell>
          <cell r="S36">
            <v>0</v>
          </cell>
          <cell r="U36">
            <v>0</v>
          </cell>
          <cell r="W36">
            <v>7672</v>
          </cell>
          <cell r="X36">
            <v>7672</v>
          </cell>
        </row>
        <row r="37">
          <cell r="A37">
            <v>36</v>
          </cell>
          <cell r="B37">
            <v>2048</v>
          </cell>
          <cell r="C37">
            <v>42348</v>
          </cell>
          <cell r="D37" t="str">
            <v>Fatura de Locação</v>
          </cell>
          <cell r="F37" t="str">
            <v xml:space="preserve">BSP EMPREENDIMENTOS IMOBILIARIOS </v>
          </cell>
          <cell r="K37" t="str">
            <v>Locação</v>
          </cell>
          <cell r="L37" t="str">
            <v>WELLINGTON ARAUJO</v>
          </cell>
          <cell r="N37" t="str">
            <v>Impressa</v>
          </cell>
          <cell r="P37" t="str">
            <v>5949/9</v>
          </cell>
          <cell r="Q37">
            <v>4790</v>
          </cell>
          <cell r="S37">
            <v>0</v>
          </cell>
          <cell r="U37">
            <v>0</v>
          </cell>
          <cell r="W37">
            <v>4790</v>
          </cell>
          <cell r="X37">
            <v>4790</v>
          </cell>
        </row>
        <row r="38">
          <cell r="A38">
            <v>37</v>
          </cell>
          <cell r="B38">
            <v>2049</v>
          </cell>
          <cell r="C38">
            <v>42348</v>
          </cell>
          <cell r="D38" t="str">
            <v>Fatura de Locação</v>
          </cell>
          <cell r="F38" t="str">
            <v xml:space="preserve">BSP EMPREENDIMENTOS IMOBILIARIOS </v>
          </cell>
          <cell r="K38" t="str">
            <v>Locação</v>
          </cell>
          <cell r="L38" t="str">
            <v>WELLINGTON ARAUJO</v>
          </cell>
          <cell r="N38" t="str">
            <v>Impressa</v>
          </cell>
          <cell r="P38" t="str">
            <v>5949/9</v>
          </cell>
          <cell r="Q38">
            <v>1150</v>
          </cell>
          <cell r="S38">
            <v>0</v>
          </cell>
          <cell r="U38">
            <v>0</v>
          </cell>
          <cell r="W38">
            <v>1150</v>
          </cell>
          <cell r="X38">
            <v>1150</v>
          </cell>
        </row>
        <row r="39">
          <cell r="A39">
            <v>38</v>
          </cell>
          <cell r="B39">
            <v>2050</v>
          </cell>
          <cell r="C39">
            <v>42348</v>
          </cell>
          <cell r="D39" t="str">
            <v>Fatura de Locação</v>
          </cell>
          <cell r="F39" t="str">
            <v xml:space="preserve">VICENTE CATALANI EMPREENDIMENTOS </v>
          </cell>
          <cell r="K39" t="str">
            <v>Locação</v>
          </cell>
          <cell r="L39" t="str">
            <v>LILIANE DE ALMEIDA</v>
          </cell>
          <cell r="N39" t="str">
            <v>Impressa</v>
          </cell>
          <cell r="P39" t="str">
            <v>5949/9</v>
          </cell>
          <cell r="Q39">
            <v>1100</v>
          </cell>
          <cell r="S39">
            <v>0</v>
          </cell>
          <cell r="U39">
            <v>0</v>
          </cell>
          <cell r="W39">
            <v>1100</v>
          </cell>
          <cell r="X39">
            <v>1100</v>
          </cell>
        </row>
        <row r="40">
          <cell r="A40">
            <v>39</v>
          </cell>
          <cell r="B40">
            <v>2051</v>
          </cell>
          <cell r="C40">
            <v>42348</v>
          </cell>
          <cell r="D40" t="str">
            <v>Fatura de Locação</v>
          </cell>
          <cell r="F40" t="str">
            <v xml:space="preserve">BR LOCACAO, TERRAPLANAGEM E </v>
          </cell>
          <cell r="K40" t="str">
            <v>Locação</v>
          </cell>
          <cell r="N40" t="str">
            <v>Impressa</v>
          </cell>
          <cell r="P40" t="str">
            <v>6949/9</v>
          </cell>
          <cell r="Q40">
            <v>58880</v>
          </cell>
          <cell r="S40">
            <v>0</v>
          </cell>
          <cell r="U40">
            <v>18645.37</v>
          </cell>
          <cell r="W40">
            <v>40234.629999999997</v>
          </cell>
          <cell r="X40">
            <v>40234.630000000005</v>
          </cell>
        </row>
        <row r="41">
          <cell r="A41">
            <v>40</v>
          </cell>
          <cell r="B41">
            <v>2052</v>
          </cell>
          <cell r="C41">
            <v>42348</v>
          </cell>
          <cell r="D41" t="str">
            <v>Fatura de Locação</v>
          </cell>
          <cell r="F41" t="str">
            <v xml:space="preserve">MMC CAMPINAS INCORPORAÇÕES SPE </v>
          </cell>
          <cell r="K41" t="str">
            <v>Locação</v>
          </cell>
          <cell r="L41" t="str">
            <v>RODRIGO MORAN</v>
          </cell>
          <cell r="N41" t="str">
            <v>Impressa</v>
          </cell>
          <cell r="P41" t="str">
            <v>5949/9</v>
          </cell>
          <cell r="Q41">
            <v>950</v>
          </cell>
          <cell r="S41">
            <v>0</v>
          </cell>
          <cell r="U41">
            <v>0</v>
          </cell>
          <cell r="W41">
            <v>950</v>
          </cell>
          <cell r="X41">
            <v>950</v>
          </cell>
        </row>
        <row r="42">
          <cell r="A42">
            <v>41</v>
          </cell>
          <cell r="B42">
            <v>2053</v>
          </cell>
          <cell r="C42">
            <v>42348</v>
          </cell>
          <cell r="D42" t="str">
            <v>Fatura de Locação</v>
          </cell>
          <cell r="F42" t="str">
            <v>VICTORIA QUALIDADE INDUSTRIAL LTDA</v>
          </cell>
          <cell r="K42" t="str">
            <v>Locação</v>
          </cell>
          <cell r="L42" t="str">
            <v>SIDNEI CASTELLO</v>
          </cell>
          <cell r="N42" t="str">
            <v>Impressa</v>
          </cell>
          <cell r="P42" t="str">
            <v>6949/9</v>
          </cell>
          <cell r="Q42">
            <v>698</v>
          </cell>
          <cell r="S42">
            <v>0</v>
          </cell>
          <cell r="U42">
            <v>0</v>
          </cell>
          <cell r="W42">
            <v>698</v>
          </cell>
          <cell r="X42">
            <v>698</v>
          </cell>
        </row>
        <row r="43">
          <cell r="A43">
            <v>42</v>
          </cell>
          <cell r="B43">
            <v>2054</v>
          </cell>
          <cell r="C43">
            <v>42348</v>
          </cell>
          <cell r="D43" t="str">
            <v>Fatura de Locação</v>
          </cell>
          <cell r="F43" t="str">
            <v>MPD ENGENHARIA LTDA</v>
          </cell>
          <cell r="K43" t="str">
            <v>Locação</v>
          </cell>
          <cell r="L43" t="str">
            <v>SIDNEI CASTELLO</v>
          </cell>
          <cell r="N43" t="str">
            <v>Impressa</v>
          </cell>
          <cell r="P43" t="str">
            <v>5949/9</v>
          </cell>
          <cell r="Q43">
            <v>600</v>
          </cell>
          <cell r="S43">
            <v>0</v>
          </cell>
          <cell r="U43">
            <v>0</v>
          </cell>
          <cell r="W43">
            <v>600</v>
          </cell>
          <cell r="X43">
            <v>600</v>
          </cell>
        </row>
        <row r="44">
          <cell r="A44">
            <v>43</v>
          </cell>
          <cell r="B44">
            <v>2055</v>
          </cell>
          <cell r="C44">
            <v>42348</v>
          </cell>
          <cell r="D44" t="str">
            <v>Fatura de Locação</v>
          </cell>
          <cell r="F44" t="str">
            <v>TERMINAL 12 A S.A.</v>
          </cell>
          <cell r="K44" t="str">
            <v>Locação</v>
          </cell>
          <cell r="L44" t="str">
            <v>SIDNEI CASTELLO</v>
          </cell>
          <cell r="N44" t="str">
            <v>Impressa</v>
          </cell>
          <cell r="P44" t="str">
            <v>5949/9</v>
          </cell>
          <cell r="Q44">
            <v>170</v>
          </cell>
          <cell r="S44">
            <v>0</v>
          </cell>
          <cell r="U44">
            <v>0</v>
          </cell>
          <cell r="W44">
            <v>170</v>
          </cell>
          <cell r="X44">
            <v>170</v>
          </cell>
        </row>
        <row r="45">
          <cell r="A45">
            <v>44</v>
          </cell>
          <cell r="B45">
            <v>2056</v>
          </cell>
          <cell r="C45">
            <v>42349</v>
          </cell>
          <cell r="D45" t="str">
            <v>Fatura de Locação</v>
          </cell>
          <cell r="F45" t="str">
            <v>BR SP PARTICIPACOES LTDA</v>
          </cell>
          <cell r="K45" t="str">
            <v>Locação</v>
          </cell>
          <cell r="N45" t="str">
            <v>Impressa</v>
          </cell>
          <cell r="P45" t="str">
            <v>5949/9</v>
          </cell>
          <cell r="Q45">
            <v>1814.92</v>
          </cell>
          <cell r="S45">
            <v>0</v>
          </cell>
          <cell r="U45">
            <v>0</v>
          </cell>
          <cell r="W45">
            <v>1814.92</v>
          </cell>
          <cell r="X45">
            <v>1814.92</v>
          </cell>
        </row>
        <row r="46">
          <cell r="A46">
            <v>45</v>
          </cell>
          <cell r="B46">
            <v>2057</v>
          </cell>
          <cell r="C46">
            <v>42349</v>
          </cell>
          <cell r="D46" t="str">
            <v>Fatura de Locação</v>
          </cell>
          <cell r="F46" t="str">
            <v>HTL SP PARTICIPAÇOES SA</v>
          </cell>
          <cell r="K46" t="str">
            <v>Locação</v>
          </cell>
          <cell r="N46" t="str">
            <v>Impressa</v>
          </cell>
          <cell r="P46" t="str">
            <v>5949/9</v>
          </cell>
          <cell r="Q46">
            <v>3523.08</v>
          </cell>
          <cell r="S46">
            <v>0</v>
          </cell>
          <cell r="U46">
            <v>0</v>
          </cell>
          <cell r="W46">
            <v>3523.08</v>
          </cell>
          <cell r="X46">
            <v>3523.08</v>
          </cell>
        </row>
        <row r="47">
          <cell r="A47">
            <v>46</v>
          </cell>
          <cell r="B47">
            <v>2058</v>
          </cell>
          <cell r="C47">
            <v>42349</v>
          </cell>
          <cell r="D47" t="str">
            <v>Fatura de Locação</v>
          </cell>
          <cell r="F47" t="str">
            <v>HTL SP PARTICIPAÇOES SA</v>
          </cell>
          <cell r="K47" t="str">
            <v>Locação</v>
          </cell>
          <cell r="N47" t="str">
            <v>Impressa</v>
          </cell>
          <cell r="P47" t="str">
            <v>5949/9</v>
          </cell>
          <cell r="Q47">
            <v>16230.720000000001</v>
          </cell>
          <cell r="S47">
            <v>0</v>
          </cell>
          <cell r="U47">
            <v>0</v>
          </cell>
          <cell r="W47">
            <v>16230.720000000001</v>
          </cell>
          <cell r="X47">
            <v>16230.720000000001</v>
          </cell>
        </row>
        <row r="48">
          <cell r="A48">
            <v>47</v>
          </cell>
          <cell r="B48">
            <v>2059</v>
          </cell>
          <cell r="C48">
            <v>42349</v>
          </cell>
          <cell r="D48" t="str">
            <v>Fatura de Locação</v>
          </cell>
          <cell r="F48" t="str">
            <v>BR SP PARTICIPACOES LTDA</v>
          </cell>
          <cell r="K48" t="str">
            <v>Locação</v>
          </cell>
          <cell r="N48" t="str">
            <v>Impressa</v>
          </cell>
          <cell r="P48" t="str">
            <v>5949/9</v>
          </cell>
          <cell r="Q48">
            <v>8361.2800000000007</v>
          </cell>
          <cell r="S48">
            <v>0</v>
          </cell>
          <cell r="U48">
            <v>0</v>
          </cell>
          <cell r="W48">
            <v>8361.2800000000007</v>
          </cell>
          <cell r="X48">
            <v>8361.2800000000007</v>
          </cell>
        </row>
        <row r="49">
          <cell r="A49">
            <v>48</v>
          </cell>
          <cell r="B49">
            <v>2060</v>
          </cell>
          <cell r="C49">
            <v>42349</v>
          </cell>
          <cell r="D49" t="str">
            <v>Fatura de Locação</v>
          </cell>
          <cell r="F49" t="str">
            <v xml:space="preserve">COMPACTA IMPERADOR </v>
          </cell>
          <cell r="K49" t="str">
            <v>Locação</v>
          </cell>
          <cell r="L49" t="str">
            <v>WESLEY RANCAN</v>
          </cell>
          <cell r="N49" t="str">
            <v>Impressa</v>
          </cell>
          <cell r="P49" t="str">
            <v>5949/9</v>
          </cell>
          <cell r="Q49">
            <v>1000</v>
          </cell>
          <cell r="S49">
            <v>0</v>
          </cell>
          <cell r="U49">
            <v>0</v>
          </cell>
          <cell r="W49">
            <v>1000</v>
          </cell>
          <cell r="X49">
            <v>1000</v>
          </cell>
        </row>
        <row r="50">
          <cell r="A50">
            <v>49</v>
          </cell>
          <cell r="B50">
            <v>2061</v>
          </cell>
          <cell r="C50">
            <v>42349</v>
          </cell>
          <cell r="D50" t="str">
            <v>Fatura de Locação</v>
          </cell>
          <cell r="F50" t="str">
            <v>CONSTRUTECKMA ENGENHARIA S/A</v>
          </cell>
          <cell r="K50" t="str">
            <v>Locação</v>
          </cell>
          <cell r="L50" t="str">
            <v>TANIA COSTA</v>
          </cell>
          <cell r="N50" t="str">
            <v>Impressa</v>
          </cell>
          <cell r="P50" t="str">
            <v>5949/9</v>
          </cell>
          <cell r="Q50">
            <v>990</v>
          </cell>
          <cell r="S50">
            <v>0</v>
          </cell>
          <cell r="U50">
            <v>0</v>
          </cell>
          <cell r="W50">
            <v>990</v>
          </cell>
          <cell r="X50">
            <v>990</v>
          </cell>
        </row>
        <row r="51">
          <cell r="A51">
            <v>50</v>
          </cell>
          <cell r="B51">
            <v>2062</v>
          </cell>
          <cell r="C51">
            <v>42349</v>
          </cell>
          <cell r="D51" t="str">
            <v>Fatura de Locação</v>
          </cell>
          <cell r="F51" t="str">
            <v xml:space="preserve">PAULO MELLO ENGENHARIA E </v>
          </cell>
          <cell r="K51" t="str">
            <v>Locação</v>
          </cell>
          <cell r="L51" t="str">
            <v>MICHELE CRUZ</v>
          </cell>
          <cell r="N51" t="str">
            <v>Impressa</v>
          </cell>
          <cell r="P51" t="str">
            <v>5949/9</v>
          </cell>
          <cell r="Q51">
            <v>238.33</v>
          </cell>
          <cell r="S51">
            <v>0</v>
          </cell>
          <cell r="U51">
            <v>0</v>
          </cell>
          <cell r="W51">
            <v>238.33</v>
          </cell>
          <cell r="X51">
            <v>238.33</v>
          </cell>
        </row>
        <row r="52">
          <cell r="A52">
            <v>51</v>
          </cell>
          <cell r="B52">
            <v>2063</v>
          </cell>
          <cell r="C52">
            <v>42349</v>
          </cell>
          <cell r="D52" t="str">
            <v>Fatura de Locação</v>
          </cell>
          <cell r="F52" t="str">
            <v>CONSTREMAC CONSTRUCOES LTDA</v>
          </cell>
          <cell r="K52" t="str">
            <v>Locação</v>
          </cell>
          <cell r="L52" t="str">
            <v>WESLEY RANCAN</v>
          </cell>
          <cell r="N52" t="str">
            <v>Impressa</v>
          </cell>
          <cell r="P52" t="str">
            <v>5949/9</v>
          </cell>
          <cell r="Q52">
            <v>9468.4500000000007</v>
          </cell>
          <cell r="S52">
            <v>0</v>
          </cell>
          <cell r="U52">
            <v>0</v>
          </cell>
          <cell r="W52">
            <v>9468.4500000000007</v>
          </cell>
          <cell r="X52">
            <v>9468.4500000000007</v>
          </cell>
        </row>
        <row r="53">
          <cell r="A53">
            <v>52</v>
          </cell>
          <cell r="B53">
            <v>2064</v>
          </cell>
          <cell r="C53">
            <v>42349</v>
          </cell>
          <cell r="D53" t="str">
            <v>Fatura de Locação</v>
          </cell>
          <cell r="F53" t="str">
            <v>CONSTREMAC CONSTRUCOES LTDA</v>
          </cell>
          <cell r="K53" t="str">
            <v>Locação</v>
          </cell>
          <cell r="L53" t="str">
            <v>WESLEY RANCAN</v>
          </cell>
          <cell r="N53" t="str">
            <v>Impressa</v>
          </cell>
          <cell r="P53" t="str">
            <v>5949/9</v>
          </cell>
          <cell r="Q53">
            <v>830</v>
          </cell>
          <cell r="S53">
            <v>0</v>
          </cell>
          <cell r="U53">
            <v>0</v>
          </cell>
          <cell r="W53">
            <v>830</v>
          </cell>
          <cell r="X53">
            <v>830</v>
          </cell>
        </row>
        <row r="54">
          <cell r="A54">
            <v>53</v>
          </cell>
          <cell r="B54">
            <v>2065</v>
          </cell>
          <cell r="C54">
            <v>42353</v>
          </cell>
          <cell r="D54" t="str">
            <v>Fatura de Locação</v>
          </cell>
          <cell r="F54" t="str">
            <v>CONSORCIO COMPLEXO ITAPAIUNA</v>
          </cell>
          <cell r="K54" t="str">
            <v>Locação</v>
          </cell>
          <cell r="L54" t="str">
            <v>TANIA COSTA</v>
          </cell>
          <cell r="N54" t="str">
            <v>Impressa</v>
          </cell>
          <cell r="P54" t="str">
            <v>5949/9</v>
          </cell>
          <cell r="Q54">
            <v>74331</v>
          </cell>
          <cell r="S54">
            <v>0</v>
          </cell>
          <cell r="U54">
            <v>0</v>
          </cell>
          <cell r="W54">
            <v>74331</v>
          </cell>
          <cell r="X54">
            <v>74331</v>
          </cell>
        </row>
        <row r="55">
          <cell r="A55">
            <v>54</v>
          </cell>
          <cell r="B55">
            <v>2066</v>
          </cell>
          <cell r="C55">
            <v>42353</v>
          </cell>
          <cell r="D55" t="str">
            <v>Fatura de Locação</v>
          </cell>
          <cell r="F55" t="str">
            <v xml:space="preserve">ASSOCIACAO ESCOLA GRADUADA DE SAO </v>
          </cell>
          <cell r="K55" t="str">
            <v>Locação</v>
          </cell>
          <cell r="L55" t="str">
            <v>WELLINGTON ARAUJO</v>
          </cell>
          <cell r="N55" t="str">
            <v>Impressa</v>
          </cell>
          <cell r="P55" t="str">
            <v>5949/9</v>
          </cell>
          <cell r="Q55">
            <v>3729</v>
          </cell>
          <cell r="S55">
            <v>0</v>
          </cell>
          <cell r="U55">
            <v>0</v>
          </cell>
          <cell r="W55">
            <v>3729</v>
          </cell>
          <cell r="X55">
            <v>3729</v>
          </cell>
        </row>
        <row r="56">
          <cell r="A56">
            <v>55</v>
          </cell>
          <cell r="B56">
            <v>2067</v>
          </cell>
          <cell r="C56">
            <v>42353</v>
          </cell>
          <cell r="D56" t="str">
            <v>Fatura de Locação</v>
          </cell>
          <cell r="F56" t="str">
            <v xml:space="preserve">HEATING COOLING TECNOLOGIA TERMICA </v>
          </cell>
          <cell r="K56" t="str">
            <v>Locação</v>
          </cell>
          <cell r="L56" t="str">
            <v>NICOLE KATE</v>
          </cell>
          <cell r="N56" t="str">
            <v>Impressa</v>
          </cell>
          <cell r="P56" t="str">
            <v>5949/9</v>
          </cell>
          <cell r="Q56">
            <v>6975</v>
          </cell>
          <cell r="S56">
            <v>0</v>
          </cell>
          <cell r="U56">
            <v>0</v>
          </cell>
          <cell r="W56">
            <v>6975</v>
          </cell>
          <cell r="X56">
            <v>6975</v>
          </cell>
        </row>
        <row r="57">
          <cell r="A57">
            <v>56</v>
          </cell>
          <cell r="B57">
            <v>2068</v>
          </cell>
          <cell r="C57">
            <v>42353</v>
          </cell>
          <cell r="D57" t="str">
            <v>Fatura de Locação</v>
          </cell>
          <cell r="F57" t="str">
            <v xml:space="preserve">HEATING COOLING TECNOLOGIA TERMICA </v>
          </cell>
          <cell r="K57" t="str">
            <v>Locação</v>
          </cell>
          <cell r="L57" t="str">
            <v>NICOLE KATE</v>
          </cell>
          <cell r="N57" t="str">
            <v>Impressa</v>
          </cell>
          <cell r="P57" t="str">
            <v>5949/9</v>
          </cell>
          <cell r="Q57">
            <v>12400</v>
          </cell>
          <cell r="S57">
            <v>0</v>
          </cell>
          <cell r="U57">
            <v>0</v>
          </cell>
          <cell r="W57">
            <v>12400</v>
          </cell>
          <cell r="X57">
            <v>12400</v>
          </cell>
        </row>
        <row r="58">
          <cell r="A58">
            <v>57</v>
          </cell>
          <cell r="B58">
            <v>2069</v>
          </cell>
          <cell r="C58">
            <v>42353</v>
          </cell>
          <cell r="D58" t="str">
            <v>Fatura de Locação</v>
          </cell>
          <cell r="F58" t="str">
            <v xml:space="preserve">HEATING COOLING TECNOLOGIA TERMICA </v>
          </cell>
          <cell r="K58" t="str">
            <v>Locação</v>
          </cell>
          <cell r="L58" t="str">
            <v>FÁBIO SIMÕES</v>
          </cell>
          <cell r="N58" t="str">
            <v>Impressa</v>
          </cell>
          <cell r="P58" t="str">
            <v>5949/9</v>
          </cell>
          <cell r="Q58">
            <v>1350</v>
          </cell>
          <cell r="S58">
            <v>0</v>
          </cell>
          <cell r="U58">
            <v>0</v>
          </cell>
          <cell r="W58">
            <v>1350</v>
          </cell>
          <cell r="X58">
            <v>1350</v>
          </cell>
        </row>
        <row r="59">
          <cell r="A59">
            <v>58</v>
          </cell>
          <cell r="B59">
            <v>2070</v>
          </cell>
          <cell r="C59">
            <v>42353</v>
          </cell>
          <cell r="D59" t="str">
            <v>Fatura de Locação</v>
          </cell>
          <cell r="F59" t="str">
            <v xml:space="preserve">HEATING COOLING TECNOLOGIA TERMICA </v>
          </cell>
          <cell r="K59" t="str">
            <v>Locação</v>
          </cell>
          <cell r="L59" t="str">
            <v>LILIANE DE ALMEIDA</v>
          </cell>
          <cell r="N59" t="str">
            <v>Impressa</v>
          </cell>
          <cell r="P59" t="str">
            <v>5949/9</v>
          </cell>
          <cell r="Q59">
            <v>1664</v>
          </cell>
          <cell r="S59">
            <v>0</v>
          </cell>
          <cell r="U59">
            <v>0</v>
          </cell>
          <cell r="W59">
            <v>1664</v>
          </cell>
          <cell r="X59">
            <v>1664</v>
          </cell>
        </row>
        <row r="60">
          <cell r="A60">
            <v>59</v>
          </cell>
          <cell r="B60">
            <v>2071</v>
          </cell>
          <cell r="C60">
            <v>42353</v>
          </cell>
          <cell r="D60" t="str">
            <v>Fatura de Locação</v>
          </cell>
          <cell r="F60" t="str">
            <v xml:space="preserve">CONSORCIO EXPRESSO VLT BAIXADA </v>
          </cell>
          <cell r="K60" t="str">
            <v>Locação</v>
          </cell>
          <cell r="L60" t="str">
            <v>TANIA COSTA</v>
          </cell>
          <cell r="N60" t="str">
            <v>Impressa</v>
          </cell>
          <cell r="P60" t="str">
            <v>5949/9</v>
          </cell>
          <cell r="Q60">
            <v>41631</v>
          </cell>
          <cell r="S60">
            <v>0</v>
          </cell>
          <cell r="U60">
            <v>0</v>
          </cell>
          <cell r="W60">
            <v>41631</v>
          </cell>
          <cell r="X60">
            <v>41631</v>
          </cell>
        </row>
        <row r="61">
          <cell r="A61">
            <v>60</v>
          </cell>
          <cell r="B61">
            <v>2072</v>
          </cell>
          <cell r="C61">
            <v>42354</v>
          </cell>
          <cell r="D61" t="str">
            <v>Fatura de Locação</v>
          </cell>
          <cell r="F61" t="str">
            <v xml:space="preserve">GBX LONDRINA EMPREENDIMENTOS </v>
          </cell>
          <cell r="K61" t="str">
            <v>Locação</v>
          </cell>
          <cell r="L61" t="str">
            <v>WESLEY RANCAN</v>
          </cell>
          <cell r="N61" t="str">
            <v>Impressa</v>
          </cell>
          <cell r="P61" t="str">
            <v>5949/9</v>
          </cell>
          <cell r="Q61">
            <v>2400</v>
          </cell>
          <cell r="S61">
            <v>0</v>
          </cell>
          <cell r="U61">
            <v>0</v>
          </cell>
          <cell r="W61">
            <v>2400</v>
          </cell>
          <cell r="X61">
            <v>2400</v>
          </cell>
        </row>
        <row r="62">
          <cell r="A62">
            <v>61</v>
          </cell>
          <cell r="B62">
            <v>2073</v>
          </cell>
          <cell r="C62">
            <v>42354</v>
          </cell>
          <cell r="D62" t="str">
            <v>Fatura de Locação</v>
          </cell>
          <cell r="F62" t="str">
            <v xml:space="preserve">GLOBAL CLIMA COMÉRCIO SERV SIST </v>
          </cell>
          <cell r="K62" t="str">
            <v>Locação</v>
          </cell>
          <cell r="L62" t="str">
            <v>FÁBIO SIMÕES</v>
          </cell>
          <cell r="N62" t="str">
            <v>Impressa</v>
          </cell>
          <cell r="P62" t="str">
            <v>5949/9</v>
          </cell>
          <cell r="Q62">
            <v>730</v>
          </cell>
          <cell r="S62">
            <v>0</v>
          </cell>
          <cell r="U62">
            <v>0</v>
          </cell>
          <cell r="W62">
            <v>730</v>
          </cell>
          <cell r="X62">
            <v>730</v>
          </cell>
        </row>
        <row r="63">
          <cell r="A63">
            <v>62</v>
          </cell>
          <cell r="B63">
            <v>2074</v>
          </cell>
          <cell r="C63">
            <v>42361</v>
          </cell>
          <cell r="D63" t="str">
            <v>Fatura de Locação</v>
          </cell>
          <cell r="F63" t="str">
            <v xml:space="preserve">PAULO MELLO ENGENHARIA E </v>
          </cell>
          <cell r="K63" t="str">
            <v>Locação</v>
          </cell>
          <cell r="L63" t="str">
            <v>MICHELE CRUZ</v>
          </cell>
          <cell r="N63" t="str">
            <v>Impressa</v>
          </cell>
          <cell r="P63" t="str">
            <v>5949/9</v>
          </cell>
          <cell r="Q63">
            <v>3067.1</v>
          </cell>
          <cell r="S63">
            <v>0</v>
          </cell>
          <cell r="U63">
            <v>0</v>
          </cell>
          <cell r="W63">
            <v>3067.1</v>
          </cell>
          <cell r="X63">
            <v>3067.1</v>
          </cell>
        </row>
        <row r="64">
          <cell r="A64">
            <v>63</v>
          </cell>
          <cell r="B64">
            <v>2075</v>
          </cell>
          <cell r="C64">
            <v>42354</v>
          </cell>
          <cell r="D64" t="str">
            <v>Fatura de Locação</v>
          </cell>
          <cell r="F64" t="str">
            <v>PENTAIR WATER DO BRASIL LTDA</v>
          </cell>
          <cell r="K64" t="str">
            <v>Locação</v>
          </cell>
          <cell r="L64" t="str">
            <v>MICHELE CRUZ</v>
          </cell>
          <cell r="N64" t="str">
            <v>Impressa</v>
          </cell>
          <cell r="P64" t="str">
            <v>5949/9</v>
          </cell>
          <cell r="Q64">
            <v>690</v>
          </cell>
          <cell r="S64">
            <v>0</v>
          </cell>
          <cell r="U64">
            <v>0</v>
          </cell>
          <cell r="W64">
            <v>690</v>
          </cell>
          <cell r="X64">
            <v>690</v>
          </cell>
        </row>
        <row r="65">
          <cell r="A65">
            <v>64</v>
          </cell>
          <cell r="B65">
            <v>2076</v>
          </cell>
          <cell r="C65">
            <v>42354</v>
          </cell>
          <cell r="D65" t="str">
            <v>Fatura de Locação</v>
          </cell>
          <cell r="F65" t="str">
            <v xml:space="preserve">RESORT BETHAVILLE SPE </v>
          </cell>
          <cell r="K65" t="str">
            <v>Locação</v>
          </cell>
          <cell r="L65" t="str">
            <v>NELSON BARRACH</v>
          </cell>
          <cell r="N65" t="str">
            <v>Impressa</v>
          </cell>
          <cell r="P65" t="str">
            <v>5949/9</v>
          </cell>
          <cell r="Q65">
            <v>4830</v>
          </cell>
          <cell r="S65">
            <v>0</v>
          </cell>
          <cell r="U65">
            <v>0</v>
          </cell>
          <cell r="W65">
            <v>4830</v>
          </cell>
          <cell r="X65">
            <v>4830</v>
          </cell>
        </row>
        <row r="66">
          <cell r="A66">
            <v>65</v>
          </cell>
          <cell r="B66">
            <v>2077</v>
          </cell>
          <cell r="C66">
            <v>42354</v>
          </cell>
          <cell r="D66" t="str">
            <v>Fatura de Locação</v>
          </cell>
          <cell r="F66" t="str">
            <v xml:space="preserve">UNIMAN MANUTENÇÃO E INSTALAÇÕES </v>
          </cell>
          <cell r="K66" t="str">
            <v>Locação</v>
          </cell>
          <cell r="L66" t="str">
            <v>MICHELE CRUZ</v>
          </cell>
          <cell r="N66" t="str">
            <v>Impressa</v>
          </cell>
          <cell r="P66" t="str">
            <v>5949/9</v>
          </cell>
          <cell r="Q66">
            <v>4890</v>
          </cell>
          <cell r="S66">
            <v>0</v>
          </cell>
          <cell r="U66">
            <v>0</v>
          </cell>
          <cell r="W66">
            <v>4890</v>
          </cell>
          <cell r="X66">
            <v>4890</v>
          </cell>
        </row>
        <row r="67">
          <cell r="A67">
            <v>66</v>
          </cell>
          <cell r="B67">
            <v>2078</v>
          </cell>
          <cell r="C67">
            <v>42354</v>
          </cell>
          <cell r="D67" t="str">
            <v>Fatura de Locação</v>
          </cell>
          <cell r="F67" t="str">
            <v>ALVES RIBEIRO SA DO BRASIL</v>
          </cell>
          <cell r="K67" t="str">
            <v>Locação</v>
          </cell>
          <cell r="L67" t="str">
            <v>TANIA COSTA</v>
          </cell>
          <cell r="N67" t="str">
            <v>Impressa</v>
          </cell>
          <cell r="P67" t="str">
            <v>6949/9</v>
          </cell>
          <cell r="Q67">
            <v>996.53</v>
          </cell>
          <cell r="S67">
            <v>0</v>
          </cell>
          <cell r="U67">
            <v>0</v>
          </cell>
          <cell r="W67">
            <v>996.53</v>
          </cell>
          <cell r="X67">
            <v>996.53</v>
          </cell>
        </row>
        <row r="68">
          <cell r="A68">
            <v>67</v>
          </cell>
          <cell r="B68">
            <v>2079</v>
          </cell>
          <cell r="C68">
            <v>42354</v>
          </cell>
          <cell r="D68" t="str">
            <v>Fatura de Locação</v>
          </cell>
          <cell r="F68" t="str">
            <v xml:space="preserve">ATHIE WOHRATH EMP. E CONT FAB LOG </v>
          </cell>
          <cell r="K68" t="str">
            <v>Locação</v>
          </cell>
          <cell r="L68" t="str">
            <v>NELSON BARRACH</v>
          </cell>
          <cell r="N68" t="str">
            <v>Impressa</v>
          </cell>
          <cell r="P68" t="str">
            <v>5949/9</v>
          </cell>
          <cell r="Q68">
            <v>5946.5</v>
          </cell>
          <cell r="S68">
            <v>0</v>
          </cell>
          <cell r="U68">
            <v>0</v>
          </cell>
          <cell r="W68">
            <v>5946.5</v>
          </cell>
          <cell r="X68">
            <v>5946.5</v>
          </cell>
        </row>
        <row r="69">
          <cell r="A69">
            <v>68</v>
          </cell>
          <cell r="B69">
            <v>2080</v>
          </cell>
          <cell r="C69">
            <v>42354</v>
          </cell>
          <cell r="D69" t="str">
            <v>Fatura de Locação</v>
          </cell>
          <cell r="F69" t="str">
            <v xml:space="preserve">ATHIE WOHRATH EMP. E CONT FAB LOG </v>
          </cell>
          <cell r="K69" t="str">
            <v>Locação</v>
          </cell>
          <cell r="L69" t="str">
            <v>FÁBIO SIMÕES</v>
          </cell>
          <cell r="N69" t="str">
            <v>Impressa</v>
          </cell>
          <cell r="P69" t="str">
            <v>5949/9</v>
          </cell>
          <cell r="Q69">
            <v>73</v>
          </cell>
          <cell r="S69">
            <v>0</v>
          </cell>
          <cell r="U69">
            <v>0</v>
          </cell>
          <cell r="W69">
            <v>73</v>
          </cell>
          <cell r="X69">
            <v>73</v>
          </cell>
        </row>
        <row r="70">
          <cell r="A70">
            <v>69</v>
          </cell>
          <cell r="B70">
            <v>2081</v>
          </cell>
          <cell r="C70">
            <v>42354</v>
          </cell>
          <cell r="D70" t="str">
            <v>Fatura de Locação</v>
          </cell>
          <cell r="F70" t="str">
            <v xml:space="preserve">ATHIE WOHRATH EMP. E CONT FAB LOG </v>
          </cell>
          <cell r="K70" t="str">
            <v>Locação</v>
          </cell>
          <cell r="L70" t="str">
            <v>FÁBIO SIMÕES</v>
          </cell>
          <cell r="N70" t="str">
            <v>Impressa</v>
          </cell>
          <cell r="P70" t="str">
            <v>5949/12</v>
          </cell>
          <cell r="Q70">
            <v>0</v>
          </cell>
          <cell r="S70">
            <v>900</v>
          </cell>
          <cell r="U70">
            <v>0</v>
          </cell>
          <cell r="W70">
            <v>900</v>
          </cell>
          <cell r="X70">
            <v>900</v>
          </cell>
        </row>
        <row r="71">
          <cell r="A71">
            <v>70</v>
          </cell>
          <cell r="B71">
            <v>2082</v>
          </cell>
          <cell r="C71">
            <v>42354</v>
          </cell>
          <cell r="D71" t="str">
            <v>Fatura de Locação</v>
          </cell>
          <cell r="F71" t="str">
            <v xml:space="preserve">ATHIE WOHRATH EMP. E CONT FAB LOG </v>
          </cell>
          <cell r="K71" t="str">
            <v>Locação</v>
          </cell>
          <cell r="L71" t="str">
            <v>FÁBIO SIMÕES</v>
          </cell>
          <cell r="N71" t="str">
            <v>Impressa</v>
          </cell>
          <cell r="P71" t="str">
            <v>5949/9</v>
          </cell>
          <cell r="Q71">
            <v>4040</v>
          </cell>
          <cell r="S71">
            <v>0</v>
          </cell>
          <cell r="U71">
            <v>0</v>
          </cell>
          <cell r="W71">
            <v>4040</v>
          </cell>
          <cell r="X71">
            <v>4040</v>
          </cell>
        </row>
        <row r="72">
          <cell r="A72">
            <v>71</v>
          </cell>
          <cell r="B72">
            <v>2083</v>
          </cell>
          <cell r="C72">
            <v>42367</v>
          </cell>
          <cell r="D72" t="str">
            <v>Fatura de Locação</v>
          </cell>
          <cell r="F72" t="str">
            <v>ESTRUTURAL SERVIÇOS INDUSTRIAIS</v>
          </cell>
          <cell r="K72" t="str">
            <v>Locação</v>
          </cell>
          <cell r="L72" t="str">
            <v>SIDNEI CASTELLO</v>
          </cell>
          <cell r="N72" t="str">
            <v>Impressa</v>
          </cell>
          <cell r="P72" t="str">
            <v>6949/9</v>
          </cell>
          <cell r="Q72">
            <v>2323.87</v>
          </cell>
          <cell r="S72">
            <v>0</v>
          </cell>
          <cell r="U72">
            <v>0</v>
          </cell>
          <cell r="W72">
            <v>2323.87</v>
          </cell>
          <cell r="X72">
            <v>2323.87</v>
          </cell>
        </row>
        <row r="73">
          <cell r="A73">
            <v>72</v>
          </cell>
          <cell r="B73">
            <v>2084</v>
          </cell>
          <cell r="C73">
            <v>42354</v>
          </cell>
          <cell r="D73" t="str">
            <v>Fatura de Locação</v>
          </cell>
          <cell r="F73" t="str">
            <v xml:space="preserve">LOGBRAS EMBU EMPREENDIMENTOS </v>
          </cell>
          <cell r="K73" t="str">
            <v>Locação</v>
          </cell>
          <cell r="L73" t="str">
            <v>MICHELE CRUZ</v>
          </cell>
          <cell r="N73" t="str">
            <v>Impressa</v>
          </cell>
          <cell r="P73" t="str">
            <v>5949/9</v>
          </cell>
          <cell r="Q73">
            <v>5600</v>
          </cell>
          <cell r="S73">
            <v>0</v>
          </cell>
          <cell r="U73">
            <v>0</v>
          </cell>
          <cell r="W73">
            <v>5600</v>
          </cell>
          <cell r="X73">
            <v>5600</v>
          </cell>
        </row>
        <row r="74">
          <cell r="A74">
            <v>73</v>
          </cell>
          <cell r="B74">
            <v>2085</v>
          </cell>
          <cell r="C74">
            <v>42354</v>
          </cell>
          <cell r="D74" t="str">
            <v>Fatura de Locação</v>
          </cell>
          <cell r="F74" t="str">
            <v xml:space="preserve">LOGBRAS EMBU EMPREENDIMENTOS </v>
          </cell>
          <cell r="K74" t="str">
            <v>Locação</v>
          </cell>
          <cell r="L74" t="str">
            <v>MICHELE CRUZ</v>
          </cell>
          <cell r="N74" t="str">
            <v>Impressa</v>
          </cell>
          <cell r="P74" t="str">
            <v>5949/9</v>
          </cell>
          <cell r="Q74">
            <v>6000</v>
          </cell>
          <cell r="S74">
            <v>0</v>
          </cell>
          <cell r="U74">
            <v>0</v>
          </cell>
          <cell r="W74">
            <v>6000</v>
          </cell>
          <cell r="X74">
            <v>6000</v>
          </cell>
        </row>
        <row r="75">
          <cell r="A75">
            <v>74</v>
          </cell>
          <cell r="B75">
            <v>2086</v>
          </cell>
          <cell r="C75">
            <v>42354</v>
          </cell>
          <cell r="D75" t="str">
            <v>Fatura de Locação</v>
          </cell>
          <cell r="F75" t="str">
            <v xml:space="preserve">ALSTOM BRASIL ENERGIA E TRANSPORTE </v>
          </cell>
          <cell r="K75" t="str">
            <v>Locação</v>
          </cell>
          <cell r="L75" t="str">
            <v>NELSON BARRACH</v>
          </cell>
          <cell r="N75" t="str">
            <v>Impressa</v>
          </cell>
          <cell r="P75" t="str">
            <v>6949/9</v>
          </cell>
          <cell r="Q75">
            <v>4229</v>
          </cell>
          <cell r="S75">
            <v>0</v>
          </cell>
          <cell r="U75">
            <v>0</v>
          </cell>
          <cell r="W75">
            <v>4229</v>
          </cell>
          <cell r="X75">
            <v>4229</v>
          </cell>
        </row>
        <row r="76">
          <cell r="A76">
            <v>75</v>
          </cell>
          <cell r="B76">
            <v>2087</v>
          </cell>
          <cell r="C76">
            <v>42354</v>
          </cell>
          <cell r="D76" t="str">
            <v>Fatura de Locação</v>
          </cell>
          <cell r="F76" t="str">
            <v xml:space="preserve">ALSTOM BRASIL ENERGIA E TRANSPORTE </v>
          </cell>
          <cell r="K76" t="str">
            <v>Locação</v>
          </cell>
          <cell r="L76" t="str">
            <v>RODRIGO GOMES</v>
          </cell>
          <cell r="N76" t="str">
            <v>Impressa</v>
          </cell>
          <cell r="P76" t="str">
            <v>6949/9</v>
          </cell>
          <cell r="Q76">
            <v>850</v>
          </cell>
          <cell r="S76">
            <v>0</v>
          </cell>
          <cell r="U76">
            <v>0</v>
          </cell>
          <cell r="W76">
            <v>850</v>
          </cell>
          <cell r="X76">
            <v>850</v>
          </cell>
        </row>
        <row r="77">
          <cell r="A77">
            <v>76</v>
          </cell>
          <cell r="B77">
            <v>2088</v>
          </cell>
          <cell r="C77">
            <v>42354</v>
          </cell>
          <cell r="D77" t="str">
            <v>Fatura de Locação</v>
          </cell>
          <cell r="F77" t="str">
            <v xml:space="preserve">ALSTOM BRASIL ENERGIA E TRANSPORTE </v>
          </cell>
          <cell r="K77" t="str">
            <v>Locação</v>
          </cell>
          <cell r="L77" t="str">
            <v>NELSON BARRACH</v>
          </cell>
          <cell r="N77" t="str">
            <v>Impressa</v>
          </cell>
          <cell r="P77" t="str">
            <v>5949/9</v>
          </cell>
          <cell r="Q77">
            <v>7900</v>
          </cell>
          <cell r="S77">
            <v>0</v>
          </cell>
          <cell r="U77">
            <v>0</v>
          </cell>
          <cell r="W77">
            <v>7900</v>
          </cell>
          <cell r="X77">
            <v>7900</v>
          </cell>
        </row>
        <row r="78">
          <cell r="A78">
            <v>77</v>
          </cell>
          <cell r="B78">
            <v>2089</v>
          </cell>
          <cell r="C78">
            <v>42354</v>
          </cell>
          <cell r="D78" t="str">
            <v>Fatura de Locação</v>
          </cell>
          <cell r="F78" t="str">
            <v xml:space="preserve">TIISA - INFRAESTRUTURA E </v>
          </cell>
          <cell r="K78" t="str">
            <v>Locação</v>
          </cell>
          <cell r="L78" t="str">
            <v>TANIA COSTA</v>
          </cell>
          <cell r="N78" t="str">
            <v>Impressa</v>
          </cell>
          <cell r="P78" t="str">
            <v>5949/9</v>
          </cell>
          <cell r="Q78">
            <v>9750</v>
          </cell>
          <cell r="S78">
            <v>0</v>
          </cell>
          <cell r="U78">
            <v>0</v>
          </cell>
          <cell r="W78">
            <v>9750</v>
          </cell>
          <cell r="X78">
            <v>9750</v>
          </cell>
        </row>
        <row r="79">
          <cell r="A79">
            <v>78</v>
          </cell>
          <cell r="B79">
            <v>2090</v>
          </cell>
          <cell r="C79">
            <v>42354</v>
          </cell>
          <cell r="D79" t="str">
            <v>Fatura de Locação</v>
          </cell>
          <cell r="F79" t="str">
            <v xml:space="preserve">TIISA - INFRAESTRUTURA E </v>
          </cell>
          <cell r="K79" t="str">
            <v>Locação</v>
          </cell>
          <cell r="L79" t="str">
            <v>TANIA COSTA</v>
          </cell>
          <cell r="N79" t="str">
            <v>Impressa</v>
          </cell>
          <cell r="P79" t="str">
            <v>5949/9</v>
          </cell>
          <cell r="Q79">
            <v>1430</v>
          </cell>
          <cell r="S79">
            <v>0</v>
          </cell>
          <cell r="U79">
            <v>0</v>
          </cell>
          <cell r="W79">
            <v>1430</v>
          </cell>
          <cell r="X79">
            <v>1430</v>
          </cell>
        </row>
        <row r="80">
          <cell r="A80">
            <v>79</v>
          </cell>
          <cell r="B80">
            <v>2091</v>
          </cell>
          <cell r="C80">
            <v>42354</v>
          </cell>
          <cell r="D80" t="str">
            <v>Fatura de Locação</v>
          </cell>
          <cell r="F80" t="str">
            <v xml:space="preserve">TIISA - INFRAESTRUTURA E </v>
          </cell>
          <cell r="K80" t="str">
            <v>Locação</v>
          </cell>
          <cell r="L80" t="str">
            <v>TANIA COSTA</v>
          </cell>
          <cell r="N80" t="str">
            <v>Impressa</v>
          </cell>
          <cell r="P80" t="str">
            <v>5949/9</v>
          </cell>
          <cell r="Q80">
            <v>3690</v>
          </cell>
          <cell r="S80">
            <v>0</v>
          </cell>
          <cell r="U80">
            <v>0</v>
          </cell>
          <cell r="W80">
            <v>3690</v>
          </cell>
          <cell r="X80">
            <v>3690</v>
          </cell>
        </row>
        <row r="81">
          <cell r="A81">
            <v>80</v>
          </cell>
          <cell r="B81">
            <v>2092</v>
          </cell>
          <cell r="C81">
            <v>42354</v>
          </cell>
          <cell r="D81" t="str">
            <v>Fatura de Locação</v>
          </cell>
          <cell r="F81" t="str">
            <v xml:space="preserve">TIISA - INFRAESTRUTURA E </v>
          </cell>
          <cell r="K81" t="str">
            <v>Locação</v>
          </cell>
          <cell r="L81" t="str">
            <v>TANIA COSTA</v>
          </cell>
          <cell r="N81" t="str">
            <v>Impressa</v>
          </cell>
          <cell r="P81" t="str">
            <v>5949/10</v>
          </cell>
          <cell r="Q81">
            <v>0</v>
          </cell>
          <cell r="S81">
            <v>2048.77</v>
          </cell>
          <cell r="U81">
            <v>0</v>
          </cell>
          <cell r="W81">
            <v>2048.77</v>
          </cell>
          <cell r="X81">
            <v>2048.77</v>
          </cell>
        </row>
        <row r="82">
          <cell r="A82">
            <v>81</v>
          </cell>
          <cell r="B82">
            <v>2093</v>
          </cell>
          <cell r="C82">
            <v>42354</v>
          </cell>
          <cell r="D82" t="str">
            <v>Fatura de Locação</v>
          </cell>
          <cell r="F82" t="str">
            <v xml:space="preserve">CRIS-BRAS DISTRIBUIDORA DE VIDROS E </v>
          </cell>
          <cell r="K82" t="str">
            <v>Locação</v>
          </cell>
          <cell r="L82" t="str">
            <v>TANIA COSTA</v>
          </cell>
          <cell r="N82" t="str">
            <v>Impressa</v>
          </cell>
          <cell r="P82" t="str">
            <v>5949/9</v>
          </cell>
          <cell r="Q82">
            <v>1161.29</v>
          </cell>
          <cell r="S82">
            <v>0</v>
          </cell>
          <cell r="U82">
            <v>0</v>
          </cell>
          <cell r="W82">
            <v>1161.29</v>
          </cell>
          <cell r="X82">
            <v>1161.29</v>
          </cell>
        </row>
        <row r="83">
          <cell r="A83">
            <v>82</v>
          </cell>
          <cell r="B83">
            <v>2094</v>
          </cell>
          <cell r="C83">
            <v>42354</v>
          </cell>
          <cell r="D83" t="str">
            <v>Fatura de Locação</v>
          </cell>
          <cell r="F83" t="str">
            <v xml:space="preserve">TRACADO CONSTRUCOES E SERVIÇOS - </v>
          </cell>
          <cell r="K83" t="str">
            <v>Locação</v>
          </cell>
          <cell r="L83" t="str">
            <v>TANIA COSTA</v>
          </cell>
          <cell r="N83" t="str">
            <v>Impressa</v>
          </cell>
          <cell r="P83" t="str">
            <v>6949/9</v>
          </cell>
          <cell r="Q83">
            <v>1400</v>
          </cell>
          <cell r="S83">
            <v>0</v>
          </cell>
          <cell r="U83">
            <v>0</v>
          </cell>
          <cell r="W83">
            <v>1400</v>
          </cell>
          <cell r="X83">
            <v>1400</v>
          </cell>
        </row>
        <row r="84">
          <cell r="A84">
            <v>83</v>
          </cell>
          <cell r="B84">
            <v>2095</v>
          </cell>
          <cell r="C84">
            <v>42354</v>
          </cell>
          <cell r="D84" t="str">
            <v>Fatura de Locação</v>
          </cell>
          <cell r="F84" t="str">
            <v xml:space="preserve">TRACADO CONSTRUCOES E SERVIÇOS - </v>
          </cell>
          <cell r="K84" t="str">
            <v>Locação</v>
          </cell>
          <cell r="L84" t="str">
            <v>LILIANE DE ALMEIDA</v>
          </cell>
          <cell r="N84" t="str">
            <v>Impressa</v>
          </cell>
          <cell r="P84" t="str">
            <v>6949/9</v>
          </cell>
          <cell r="Q84">
            <v>560</v>
          </cell>
          <cell r="S84">
            <v>0</v>
          </cell>
          <cell r="U84">
            <v>0</v>
          </cell>
          <cell r="W84">
            <v>560</v>
          </cell>
          <cell r="X84">
            <v>560</v>
          </cell>
        </row>
        <row r="85">
          <cell r="A85">
            <v>84</v>
          </cell>
          <cell r="B85">
            <v>2096</v>
          </cell>
          <cell r="C85">
            <v>42354</v>
          </cell>
          <cell r="D85" t="str">
            <v>Fatura de Locação</v>
          </cell>
          <cell r="F85" t="str">
            <v xml:space="preserve">GDA COMÉRCIO E INSTALAÇÃO DE </v>
          </cell>
          <cell r="K85" t="str">
            <v>Locação</v>
          </cell>
          <cell r="L85" t="str">
            <v>MICHELE CRUZ</v>
          </cell>
          <cell r="N85" t="str">
            <v>Impressa</v>
          </cell>
          <cell r="P85" t="str">
            <v>5949/9</v>
          </cell>
          <cell r="Q85">
            <v>1445.16</v>
          </cell>
          <cell r="S85">
            <v>0</v>
          </cell>
          <cell r="U85">
            <v>0</v>
          </cell>
          <cell r="W85">
            <v>1445.16</v>
          </cell>
          <cell r="X85">
            <v>1445.16</v>
          </cell>
        </row>
        <row r="86">
          <cell r="A86">
            <v>85</v>
          </cell>
          <cell r="B86">
            <v>2097</v>
          </cell>
          <cell r="C86">
            <v>42355</v>
          </cell>
          <cell r="D86" t="str">
            <v>Fatura de Locação</v>
          </cell>
          <cell r="F86" t="str">
            <v>MPD ENGENHARIA LTDA</v>
          </cell>
          <cell r="K86" t="str">
            <v>Locação</v>
          </cell>
          <cell r="L86" t="str">
            <v>SIDNEI CASTELLO</v>
          </cell>
          <cell r="N86" t="str">
            <v>Impressa</v>
          </cell>
          <cell r="P86" t="str">
            <v>5949/9</v>
          </cell>
          <cell r="Q86">
            <v>1995</v>
          </cell>
          <cell r="S86">
            <v>0</v>
          </cell>
          <cell r="U86">
            <v>0</v>
          </cell>
          <cell r="W86">
            <v>1995</v>
          </cell>
          <cell r="X86">
            <v>1995</v>
          </cell>
        </row>
        <row r="87">
          <cell r="A87">
            <v>86</v>
          </cell>
          <cell r="B87">
            <v>2098</v>
          </cell>
          <cell r="C87">
            <v>42355</v>
          </cell>
          <cell r="D87" t="str">
            <v>Fatura de Locação</v>
          </cell>
          <cell r="F87" t="str">
            <v>MPD ENGENHARIA LTDA</v>
          </cell>
          <cell r="K87" t="str">
            <v>Locação</v>
          </cell>
          <cell r="L87" t="str">
            <v>SIDNEI CASTELLO</v>
          </cell>
          <cell r="N87" t="str">
            <v>Impressa</v>
          </cell>
          <cell r="P87" t="str">
            <v>5949/9</v>
          </cell>
          <cell r="Q87">
            <v>355</v>
          </cell>
          <cell r="S87">
            <v>0</v>
          </cell>
          <cell r="U87">
            <v>0</v>
          </cell>
          <cell r="W87">
            <v>355</v>
          </cell>
          <cell r="X87">
            <v>355</v>
          </cell>
        </row>
        <row r="88">
          <cell r="A88">
            <v>87</v>
          </cell>
          <cell r="B88">
            <v>2099</v>
          </cell>
          <cell r="C88">
            <v>42355</v>
          </cell>
          <cell r="D88" t="str">
            <v>Fatura de Locação</v>
          </cell>
          <cell r="F88" t="str">
            <v>MPD ENGENHARIA LTDA</v>
          </cell>
          <cell r="K88" t="str">
            <v>Locação</v>
          </cell>
          <cell r="L88" t="str">
            <v>SIDNEI CASTELLO</v>
          </cell>
          <cell r="N88" t="str">
            <v>Impressa</v>
          </cell>
          <cell r="P88" t="str">
            <v>5949/9</v>
          </cell>
          <cell r="Q88">
            <v>474</v>
          </cell>
          <cell r="S88">
            <v>0</v>
          </cell>
          <cell r="U88">
            <v>0</v>
          </cell>
          <cell r="W88">
            <v>474</v>
          </cell>
          <cell r="X88">
            <v>474</v>
          </cell>
        </row>
        <row r="89">
          <cell r="A89">
            <v>88</v>
          </cell>
          <cell r="B89">
            <v>2100</v>
          </cell>
          <cell r="C89">
            <v>42355</v>
          </cell>
          <cell r="D89" t="str">
            <v>Fatura de Locação</v>
          </cell>
          <cell r="F89" t="str">
            <v xml:space="preserve">AZEVEDO &amp; TRAVASSOS ENGENHARIA </v>
          </cell>
          <cell r="K89" t="str">
            <v>Locação</v>
          </cell>
          <cell r="L89" t="str">
            <v>LILIANE DE ALMEIDA</v>
          </cell>
          <cell r="N89" t="str">
            <v>Impressa</v>
          </cell>
          <cell r="P89" t="str">
            <v>5949/9</v>
          </cell>
          <cell r="Q89">
            <v>3040</v>
          </cell>
          <cell r="S89">
            <v>0</v>
          </cell>
          <cell r="U89">
            <v>0</v>
          </cell>
          <cell r="W89">
            <v>3040</v>
          </cell>
          <cell r="X89">
            <v>3040</v>
          </cell>
        </row>
        <row r="90">
          <cell r="A90">
            <v>89</v>
          </cell>
          <cell r="B90">
            <v>2101</v>
          </cell>
          <cell r="C90">
            <v>42355</v>
          </cell>
          <cell r="D90" t="str">
            <v>Fatura de Locação</v>
          </cell>
          <cell r="F90" t="str">
            <v>PINESE VIEIRA LTDA</v>
          </cell>
          <cell r="K90" t="str">
            <v>Locação</v>
          </cell>
          <cell r="L90" t="str">
            <v>FÁBIO SIMÕES</v>
          </cell>
          <cell r="N90" t="str">
            <v>Impressa</v>
          </cell>
          <cell r="P90" t="str">
            <v>5949/9</v>
          </cell>
          <cell r="Q90">
            <v>5550</v>
          </cell>
          <cell r="S90">
            <v>0</v>
          </cell>
          <cell r="U90">
            <v>0</v>
          </cell>
          <cell r="W90">
            <v>5550</v>
          </cell>
          <cell r="X90">
            <v>5550</v>
          </cell>
        </row>
        <row r="91">
          <cell r="A91">
            <v>90</v>
          </cell>
          <cell r="B91">
            <v>2102</v>
          </cell>
          <cell r="C91">
            <v>42355</v>
          </cell>
          <cell r="D91" t="str">
            <v>Fatura de Locação</v>
          </cell>
          <cell r="F91" t="str">
            <v>REAL ALIMENTOS LTDA</v>
          </cell>
          <cell r="K91" t="str">
            <v>Locação</v>
          </cell>
          <cell r="L91" t="str">
            <v>LILIANE DE ALMEIDA</v>
          </cell>
          <cell r="N91" t="str">
            <v>Impressa</v>
          </cell>
          <cell r="P91" t="str">
            <v>5949/9</v>
          </cell>
          <cell r="Q91">
            <v>1632</v>
          </cell>
          <cell r="S91">
            <v>0</v>
          </cell>
          <cell r="U91">
            <v>0</v>
          </cell>
          <cell r="W91">
            <v>1632</v>
          </cell>
          <cell r="X91">
            <v>1632</v>
          </cell>
        </row>
        <row r="92">
          <cell r="A92">
            <v>91</v>
          </cell>
          <cell r="B92">
            <v>2103</v>
          </cell>
          <cell r="C92">
            <v>42355</v>
          </cell>
          <cell r="D92" t="str">
            <v>Fatura de Locação</v>
          </cell>
          <cell r="F92" t="str">
            <v>ASSEMBLEIA DE DEUS VIDA TRIUNFANTE</v>
          </cell>
          <cell r="K92" t="str">
            <v>Locação</v>
          </cell>
          <cell r="L92" t="str">
            <v>TANIA COSTA</v>
          </cell>
          <cell r="N92" t="str">
            <v>Impressa</v>
          </cell>
          <cell r="P92" t="str">
            <v>5949/9</v>
          </cell>
          <cell r="Q92">
            <v>700</v>
          </cell>
          <cell r="S92">
            <v>0</v>
          </cell>
          <cell r="U92">
            <v>0</v>
          </cell>
          <cell r="W92">
            <v>700</v>
          </cell>
          <cell r="X92">
            <v>700</v>
          </cell>
        </row>
        <row r="93">
          <cell r="A93">
            <v>92</v>
          </cell>
          <cell r="B93">
            <v>2104</v>
          </cell>
          <cell r="C93">
            <v>42355</v>
          </cell>
          <cell r="D93" t="str">
            <v>Fatura de Locação</v>
          </cell>
          <cell r="F93" t="str">
            <v>RACIONAL ENGENHARIA LTDA</v>
          </cell>
          <cell r="K93" t="str">
            <v>Locação</v>
          </cell>
          <cell r="L93" t="str">
            <v>MICHELE CRUZ</v>
          </cell>
          <cell r="N93" t="str">
            <v>Impressa</v>
          </cell>
          <cell r="P93" t="str">
            <v>6949/9</v>
          </cell>
          <cell r="Q93">
            <v>9760</v>
          </cell>
          <cell r="S93">
            <v>0</v>
          </cell>
          <cell r="U93">
            <v>0</v>
          </cell>
          <cell r="W93">
            <v>9760</v>
          </cell>
          <cell r="X93">
            <v>9760</v>
          </cell>
        </row>
        <row r="94">
          <cell r="A94">
            <v>93</v>
          </cell>
          <cell r="B94">
            <v>2105</v>
          </cell>
          <cell r="C94">
            <v>42355</v>
          </cell>
          <cell r="D94" t="str">
            <v>Fatura de Locação</v>
          </cell>
          <cell r="F94" t="str">
            <v>RACIONAL ENGENHARIA LTDA</v>
          </cell>
          <cell r="K94" t="str">
            <v>Locação</v>
          </cell>
          <cell r="L94" t="str">
            <v>MICHELE CRUZ</v>
          </cell>
          <cell r="N94" t="str">
            <v>Impressa</v>
          </cell>
          <cell r="P94" t="str">
            <v>6949/9</v>
          </cell>
          <cell r="Q94">
            <v>5810</v>
          </cell>
          <cell r="S94">
            <v>0</v>
          </cell>
          <cell r="U94">
            <v>0</v>
          </cell>
          <cell r="W94">
            <v>5810</v>
          </cell>
          <cell r="X94">
            <v>5810</v>
          </cell>
        </row>
        <row r="95">
          <cell r="A95">
            <v>94</v>
          </cell>
          <cell r="B95">
            <v>2106</v>
          </cell>
          <cell r="C95">
            <v>42355</v>
          </cell>
          <cell r="D95" t="str">
            <v>Fatura de Locação</v>
          </cell>
          <cell r="F95" t="str">
            <v>RACIONAL ENGENHARIA LTDA</v>
          </cell>
          <cell r="K95" t="str">
            <v>Locação</v>
          </cell>
          <cell r="L95" t="str">
            <v>MICHELE CRUZ</v>
          </cell>
          <cell r="N95" t="str">
            <v>Impressa</v>
          </cell>
          <cell r="P95" t="str">
            <v>6949/9</v>
          </cell>
          <cell r="Q95">
            <v>4050</v>
          </cell>
          <cell r="S95">
            <v>0</v>
          </cell>
          <cell r="U95">
            <v>0</v>
          </cell>
          <cell r="W95">
            <v>4050</v>
          </cell>
          <cell r="X95">
            <v>4050</v>
          </cell>
        </row>
        <row r="96">
          <cell r="A96">
            <v>95</v>
          </cell>
          <cell r="B96">
            <v>2107</v>
          </cell>
          <cell r="C96">
            <v>42355</v>
          </cell>
          <cell r="D96" t="str">
            <v>Fatura de Locação</v>
          </cell>
          <cell r="F96" t="str">
            <v>RACIONAL ENGENHARIA LTDA</v>
          </cell>
          <cell r="K96" t="str">
            <v>Locação</v>
          </cell>
          <cell r="L96" t="str">
            <v>MICHELE CRUZ</v>
          </cell>
          <cell r="N96" t="str">
            <v>Impressa</v>
          </cell>
          <cell r="P96" t="str">
            <v>6949/9</v>
          </cell>
          <cell r="Q96">
            <v>2760</v>
          </cell>
          <cell r="S96">
            <v>0</v>
          </cell>
          <cell r="U96">
            <v>0</v>
          </cell>
          <cell r="W96">
            <v>2760</v>
          </cell>
          <cell r="X96">
            <v>2760</v>
          </cell>
        </row>
        <row r="97">
          <cell r="A97">
            <v>96</v>
          </cell>
          <cell r="B97">
            <v>2108</v>
          </cell>
          <cell r="C97">
            <v>42355</v>
          </cell>
          <cell r="D97" t="str">
            <v>Fatura de Locação</v>
          </cell>
          <cell r="F97" t="str">
            <v>RACIONAL ENGENHARIA LTDA</v>
          </cell>
          <cell r="K97" t="str">
            <v>Locação</v>
          </cell>
          <cell r="L97" t="str">
            <v>MICHELE CRUZ</v>
          </cell>
          <cell r="N97" t="str">
            <v>Impressa</v>
          </cell>
          <cell r="P97" t="str">
            <v>6949/9</v>
          </cell>
          <cell r="Q97">
            <v>2360</v>
          </cell>
          <cell r="S97">
            <v>0</v>
          </cell>
          <cell r="U97">
            <v>0</v>
          </cell>
          <cell r="W97">
            <v>2360</v>
          </cell>
          <cell r="X97">
            <v>2360</v>
          </cell>
        </row>
        <row r="98">
          <cell r="A98">
            <v>97</v>
          </cell>
          <cell r="B98">
            <v>2109</v>
          </cell>
          <cell r="C98">
            <v>42355</v>
          </cell>
          <cell r="D98" t="str">
            <v>Fatura de Locação</v>
          </cell>
          <cell r="F98" t="str">
            <v>RACIONAL ENGENHARIA LTDA</v>
          </cell>
          <cell r="K98" t="str">
            <v>Locação</v>
          </cell>
          <cell r="L98" t="str">
            <v>MICHELE CRUZ</v>
          </cell>
          <cell r="N98" t="str">
            <v>Impressa</v>
          </cell>
          <cell r="P98" t="str">
            <v>6949/9</v>
          </cell>
          <cell r="Q98">
            <v>1580</v>
          </cell>
          <cell r="S98">
            <v>0</v>
          </cell>
          <cell r="U98">
            <v>0</v>
          </cell>
          <cell r="W98">
            <v>1580</v>
          </cell>
          <cell r="X98">
            <v>1580</v>
          </cell>
        </row>
        <row r="99">
          <cell r="A99">
            <v>98</v>
          </cell>
          <cell r="B99">
            <v>2110</v>
          </cell>
          <cell r="C99">
            <v>42355</v>
          </cell>
          <cell r="D99" t="str">
            <v>Fatura de Locação</v>
          </cell>
          <cell r="F99" t="str">
            <v>RACIONAL ENGENHARIA LTDA</v>
          </cell>
          <cell r="K99" t="str">
            <v>Locação</v>
          </cell>
          <cell r="L99" t="str">
            <v>MICHELE CRUZ</v>
          </cell>
          <cell r="N99" t="str">
            <v>Impressa</v>
          </cell>
          <cell r="P99" t="str">
            <v>6949/9</v>
          </cell>
          <cell r="Q99">
            <v>590</v>
          </cell>
          <cell r="S99">
            <v>0</v>
          </cell>
          <cell r="U99">
            <v>0</v>
          </cell>
          <cell r="W99">
            <v>590</v>
          </cell>
          <cell r="X99">
            <v>590</v>
          </cell>
        </row>
        <row r="100">
          <cell r="A100">
            <v>99</v>
          </cell>
          <cell r="B100">
            <v>2111</v>
          </cell>
          <cell r="C100">
            <v>42355</v>
          </cell>
          <cell r="D100" t="str">
            <v>Fatura de Locação</v>
          </cell>
          <cell r="F100" t="str">
            <v xml:space="preserve">BEMO DO BRASIL ENGENHARIA E </v>
          </cell>
          <cell r="K100" t="str">
            <v>Locação</v>
          </cell>
          <cell r="L100" t="str">
            <v>WESLEY RANCAN</v>
          </cell>
          <cell r="N100" t="str">
            <v>Impressa</v>
          </cell>
          <cell r="P100" t="str">
            <v>5949/9</v>
          </cell>
          <cell r="Q100">
            <v>3200</v>
          </cell>
          <cell r="S100">
            <v>0</v>
          </cell>
          <cell r="U100">
            <v>0</v>
          </cell>
          <cell r="W100">
            <v>3200</v>
          </cell>
          <cell r="X100">
            <v>3200</v>
          </cell>
        </row>
        <row r="101">
          <cell r="A101">
            <v>100</v>
          </cell>
          <cell r="B101">
            <v>2112</v>
          </cell>
          <cell r="C101">
            <v>42355</v>
          </cell>
          <cell r="D101" t="str">
            <v>Fatura de Locação</v>
          </cell>
          <cell r="F101" t="str">
            <v xml:space="preserve">BIOS SAO PAULO EMPREENDIMENTOS </v>
          </cell>
          <cell r="K101" t="str">
            <v>Locação</v>
          </cell>
          <cell r="L101" t="str">
            <v>WESLEY RANCAN</v>
          </cell>
          <cell r="N101" t="str">
            <v>Impressa</v>
          </cell>
          <cell r="P101" t="str">
            <v>5949/9</v>
          </cell>
          <cell r="Q101">
            <v>3315.9900000000002</v>
          </cell>
          <cell r="S101">
            <v>0</v>
          </cell>
          <cell r="U101">
            <v>0</v>
          </cell>
          <cell r="W101">
            <v>3315.9900000000002</v>
          </cell>
          <cell r="X101">
            <v>3315.9900000000002</v>
          </cell>
        </row>
        <row r="102">
          <cell r="A102">
            <v>101</v>
          </cell>
          <cell r="B102">
            <v>2113</v>
          </cell>
          <cell r="C102">
            <v>42355</v>
          </cell>
          <cell r="D102" t="str">
            <v>Fatura de Locação</v>
          </cell>
          <cell r="F102" t="str">
            <v xml:space="preserve">COLMEIA GUANABARA </v>
          </cell>
          <cell r="K102" t="str">
            <v>Locação</v>
          </cell>
          <cell r="L102" t="str">
            <v>LILIANE DE ALMEIDA</v>
          </cell>
          <cell r="N102" t="str">
            <v>Impressa</v>
          </cell>
          <cell r="P102" t="str">
            <v>5949/9</v>
          </cell>
          <cell r="Q102">
            <v>1932.5</v>
          </cell>
          <cell r="S102">
            <v>0</v>
          </cell>
          <cell r="U102">
            <v>0</v>
          </cell>
          <cell r="W102">
            <v>1932.5</v>
          </cell>
          <cell r="X102">
            <v>1932.5</v>
          </cell>
        </row>
        <row r="103">
          <cell r="A103">
            <v>102</v>
          </cell>
          <cell r="B103">
            <v>2114</v>
          </cell>
          <cell r="C103">
            <v>42355</v>
          </cell>
          <cell r="D103" t="str">
            <v>Fatura de Locação</v>
          </cell>
          <cell r="F103" t="str">
            <v xml:space="preserve">CONCREMAT ENGENHARIA E TECNOLOGIA </v>
          </cell>
          <cell r="K103" t="str">
            <v>Locação</v>
          </cell>
          <cell r="L103" t="str">
            <v>TANIA COSTA</v>
          </cell>
          <cell r="N103" t="str">
            <v>Impressa</v>
          </cell>
          <cell r="P103" t="str">
            <v>5949/9</v>
          </cell>
          <cell r="Q103">
            <v>7300</v>
          </cell>
          <cell r="S103">
            <v>0</v>
          </cell>
          <cell r="U103">
            <v>0</v>
          </cell>
          <cell r="W103">
            <v>7300</v>
          </cell>
          <cell r="X103">
            <v>7300</v>
          </cell>
        </row>
        <row r="104">
          <cell r="A104">
            <v>103</v>
          </cell>
          <cell r="B104">
            <v>2115</v>
          </cell>
          <cell r="C104">
            <v>42355</v>
          </cell>
          <cell r="D104" t="str">
            <v>Fatura de Locação</v>
          </cell>
          <cell r="F104" t="str">
            <v xml:space="preserve">CONCREMAT ENGENHARIA E TECNOLOGIA </v>
          </cell>
          <cell r="K104" t="str">
            <v>Locação</v>
          </cell>
          <cell r="L104" t="str">
            <v>TANIA COSTA</v>
          </cell>
          <cell r="N104" t="str">
            <v>Impressa</v>
          </cell>
          <cell r="P104" t="str">
            <v>5949/9</v>
          </cell>
          <cell r="Q104">
            <v>2800</v>
          </cell>
          <cell r="S104">
            <v>0</v>
          </cell>
          <cell r="U104">
            <v>0</v>
          </cell>
          <cell r="W104">
            <v>2800</v>
          </cell>
          <cell r="X104">
            <v>2800</v>
          </cell>
        </row>
        <row r="105">
          <cell r="A105">
            <v>104</v>
          </cell>
          <cell r="B105">
            <v>2116</v>
          </cell>
          <cell r="C105">
            <v>42355</v>
          </cell>
          <cell r="D105" t="str">
            <v>Fatura de Locação</v>
          </cell>
          <cell r="F105" t="str">
            <v xml:space="preserve">CONCREMAT ENGENHARIA E TECNOLOGIA </v>
          </cell>
          <cell r="K105" t="str">
            <v>Locação</v>
          </cell>
          <cell r="L105" t="str">
            <v>TANIA COSTA</v>
          </cell>
          <cell r="N105" t="str">
            <v>Impressa</v>
          </cell>
          <cell r="P105" t="str">
            <v>5949/9</v>
          </cell>
          <cell r="Q105">
            <v>4100</v>
          </cell>
          <cell r="S105">
            <v>0</v>
          </cell>
          <cell r="U105">
            <v>0</v>
          </cell>
          <cell r="W105">
            <v>4100</v>
          </cell>
          <cell r="X105">
            <v>4100</v>
          </cell>
        </row>
        <row r="106">
          <cell r="A106">
            <v>105</v>
          </cell>
          <cell r="B106">
            <v>2117</v>
          </cell>
          <cell r="C106">
            <v>42355</v>
          </cell>
          <cell r="D106" t="str">
            <v>Fatura de Locação</v>
          </cell>
          <cell r="F106" t="str">
            <v xml:space="preserve">CONSORCIO MENDES JUNIOR ISOLUX </v>
          </cell>
          <cell r="K106" t="str">
            <v>Locação</v>
          </cell>
          <cell r="L106" t="str">
            <v>RODRIGO MORAN</v>
          </cell>
          <cell r="N106" t="str">
            <v>Impressa</v>
          </cell>
          <cell r="P106" t="str">
            <v>5949/9</v>
          </cell>
          <cell r="Q106">
            <v>10075</v>
          </cell>
          <cell r="S106">
            <v>0</v>
          </cell>
          <cell r="U106">
            <v>0</v>
          </cell>
          <cell r="W106">
            <v>10075</v>
          </cell>
          <cell r="X106">
            <v>10075</v>
          </cell>
        </row>
        <row r="107">
          <cell r="A107">
            <v>106</v>
          </cell>
          <cell r="B107">
            <v>2118</v>
          </cell>
          <cell r="C107">
            <v>42355</v>
          </cell>
          <cell r="D107" t="str">
            <v>Fatura de Locação</v>
          </cell>
          <cell r="F107" t="str">
            <v xml:space="preserve">CONSORCIO MENDES JUNIOR ISOLUX </v>
          </cell>
          <cell r="K107" t="str">
            <v>Locação</v>
          </cell>
          <cell r="L107" t="str">
            <v>RODRIGO MORAN</v>
          </cell>
          <cell r="N107" t="str">
            <v>Impressa</v>
          </cell>
          <cell r="P107" t="str">
            <v>5949/9</v>
          </cell>
          <cell r="Q107">
            <v>775</v>
          </cell>
          <cell r="S107">
            <v>0</v>
          </cell>
          <cell r="U107">
            <v>0</v>
          </cell>
          <cell r="W107">
            <v>775</v>
          </cell>
          <cell r="X107">
            <v>775</v>
          </cell>
        </row>
        <row r="108">
          <cell r="A108">
            <v>107</v>
          </cell>
          <cell r="B108">
            <v>2119</v>
          </cell>
          <cell r="C108">
            <v>42355</v>
          </cell>
          <cell r="D108" t="str">
            <v>Fatura de Locação</v>
          </cell>
          <cell r="F108" t="str">
            <v>CONSTRUTORA COSTA FEITOSA LTDA</v>
          </cell>
          <cell r="K108" t="str">
            <v>Locação</v>
          </cell>
          <cell r="L108" t="str">
            <v>NICOLE KATE</v>
          </cell>
          <cell r="N108" t="str">
            <v>Impressa</v>
          </cell>
          <cell r="P108" t="str">
            <v>5949/9</v>
          </cell>
          <cell r="Q108">
            <v>6000</v>
          </cell>
          <cell r="S108">
            <v>0</v>
          </cell>
          <cell r="U108">
            <v>0</v>
          </cell>
          <cell r="W108">
            <v>6000</v>
          </cell>
          <cell r="X108">
            <v>6000</v>
          </cell>
        </row>
        <row r="109">
          <cell r="A109">
            <v>108</v>
          </cell>
          <cell r="B109">
            <v>2120</v>
          </cell>
          <cell r="C109">
            <v>42355</v>
          </cell>
          <cell r="D109" t="str">
            <v>Fatura de Locação</v>
          </cell>
          <cell r="F109" t="str">
            <v xml:space="preserve">HYUNDAI ROTEM BRASIL IND. COM TRENS </v>
          </cell>
          <cell r="K109" t="str">
            <v>Locação</v>
          </cell>
          <cell r="L109" t="str">
            <v>NELSON BARRACH</v>
          </cell>
          <cell r="N109" t="str">
            <v>Impressa</v>
          </cell>
          <cell r="P109" t="str">
            <v>5949/9</v>
          </cell>
          <cell r="Q109">
            <v>15190</v>
          </cell>
          <cell r="S109">
            <v>0</v>
          </cell>
          <cell r="U109">
            <v>0</v>
          </cell>
          <cell r="W109">
            <v>15190</v>
          </cell>
          <cell r="X109">
            <v>15190</v>
          </cell>
        </row>
        <row r="110">
          <cell r="A110">
            <v>109</v>
          </cell>
          <cell r="B110">
            <v>2121</v>
          </cell>
          <cell r="C110">
            <v>42355</v>
          </cell>
          <cell r="D110" t="str">
            <v>Fatura de Locação</v>
          </cell>
          <cell r="F110" t="str">
            <v xml:space="preserve">HYUNDAI ROTEM BRASIL IND. COM TRENS </v>
          </cell>
          <cell r="K110" t="str">
            <v>Locação</v>
          </cell>
          <cell r="L110" t="str">
            <v>FÁBIO SIMÕES</v>
          </cell>
          <cell r="N110" t="str">
            <v>Impressa</v>
          </cell>
          <cell r="P110" t="str">
            <v>5949/9</v>
          </cell>
          <cell r="Q110">
            <v>7707</v>
          </cell>
          <cell r="S110">
            <v>0</v>
          </cell>
          <cell r="U110">
            <v>0</v>
          </cell>
          <cell r="W110">
            <v>7707</v>
          </cell>
          <cell r="X110">
            <v>7707</v>
          </cell>
        </row>
        <row r="111">
          <cell r="A111">
            <v>110</v>
          </cell>
          <cell r="B111">
            <v>2122</v>
          </cell>
          <cell r="C111">
            <v>42355</v>
          </cell>
          <cell r="D111" t="str">
            <v>Fatura de Locação</v>
          </cell>
          <cell r="F111" t="str">
            <v>TAIKISHA DO BRASIL LTDA</v>
          </cell>
          <cell r="K111" t="str">
            <v>Locação</v>
          </cell>
          <cell r="L111" t="str">
            <v>MICHELE CRUZ</v>
          </cell>
          <cell r="N111" t="str">
            <v>Impressa</v>
          </cell>
          <cell r="P111" t="str">
            <v>5949/9</v>
          </cell>
          <cell r="Q111">
            <v>3285</v>
          </cell>
          <cell r="S111">
            <v>0</v>
          </cell>
          <cell r="U111">
            <v>0</v>
          </cell>
          <cell r="W111">
            <v>3285</v>
          </cell>
          <cell r="X111">
            <v>3285</v>
          </cell>
        </row>
        <row r="112">
          <cell r="A112">
            <v>111</v>
          </cell>
          <cell r="B112">
            <v>2123</v>
          </cell>
          <cell r="C112">
            <v>42355</v>
          </cell>
          <cell r="D112" t="str">
            <v>Fatura de Locação</v>
          </cell>
          <cell r="F112" t="str">
            <v>MEI INSTALAÇAO INDUSTRIAL LTDA</v>
          </cell>
          <cell r="K112" t="str">
            <v>Locação</v>
          </cell>
          <cell r="L112" t="str">
            <v>WESLEY RANCAN</v>
          </cell>
          <cell r="N112" t="str">
            <v>Impressa</v>
          </cell>
          <cell r="P112" t="str">
            <v>6949/9</v>
          </cell>
          <cell r="Q112">
            <v>4695</v>
          </cell>
          <cell r="S112">
            <v>0</v>
          </cell>
          <cell r="U112">
            <v>0</v>
          </cell>
          <cell r="W112">
            <v>4695</v>
          </cell>
          <cell r="X112">
            <v>4695</v>
          </cell>
        </row>
        <row r="113">
          <cell r="A113">
            <v>112</v>
          </cell>
          <cell r="B113">
            <v>2124</v>
          </cell>
          <cell r="C113">
            <v>42355</v>
          </cell>
          <cell r="D113" t="str">
            <v>Fatura de Locação</v>
          </cell>
          <cell r="F113" t="str">
            <v>MEI INSTALAÇAO INDUSTRIAL LTDA</v>
          </cell>
          <cell r="K113" t="str">
            <v>Locação</v>
          </cell>
          <cell r="L113" t="str">
            <v>WESLEY RANCAN</v>
          </cell>
          <cell r="N113" t="str">
            <v>Impressa</v>
          </cell>
          <cell r="P113" t="str">
            <v>6949/9</v>
          </cell>
          <cell r="Q113">
            <v>1155</v>
          </cell>
          <cell r="S113">
            <v>0</v>
          </cell>
          <cell r="U113">
            <v>0</v>
          </cell>
          <cell r="W113">
            <v>1155</v>
          </cell>
          <cell r="X113">
            <v>1155</v>
          </cell>
        </row>
        <row r="114">
          <cell r="A114">
            <v>113</v>
          </cell>
          <cell r="B114">
            <v>2125</v>
          </cell>
          <cell r="C114">
            <v>42355</v>
          </cell>
          <cell r="D114" t="str">
            <v>Fatura de Locação</v>
          </cell>
          <cell r="F114" t="str">
            <v>MEI INSTALAÇAO INDUSTRIAL LTDA</v>
          </cell>
          <cell r="K114" t="str">
            <v>Locação</v>
          </cell>
          <cell r="L114" t="str">
            <v>WESLEY RANCAN</v>
          </cell>
          <cell r="N114" t="str">
            <v>Impressa</v>
          </cell>
          <cell r="P114" t="str">
            <v>6949/9</v>
          </cell>
          <cell r="Q114">
            <v>770</v>
          </cell>
          <cell r="S114">
            <v>0</v>
          </cell>
          <cell r="U114">
            <v>0</v>
          </cell>
          <cell r="W114">
            <v>770</v>
          </cell>
          <cell r="X114">
            <v>770</v>
          </cell>
        </row>
        <row r="115">
          <cell r="A115">
            <v>114</v>
          </cell>
          <cell r="B115">
            <v>2126</v>
          </cell>
          <cell r="C115">
            <v>42355</v>
          </cell>
          <cell r="D115" t="str">
            <v>Fatura de Locação</v>
          </cell>
          <cell r="F115" t="str">
            <v>MEI INSTALACAO INDUSTRIAL LTDA</v>
          </cell>
          <cell r="K115" t="str">
            <v>Locação</v>
          </cell>
          <cell r="L115" t="str">
            <v>WESLEY RANCAN</v>
          </cell>
          <cell r="N115" t="str">
            <v>Impressa</v>
          </cell>
          <cell r="P115" t="str">
            <v>6949/9</v>
          </cell>
          <cell r="Q115">
            <v>770</v>
          </cell>
          <cell r="S115">
            <v>0</v>
          </cell>
          <cell r="U115">
            <v>0</v>
          </cell>
          <cell r="W115">
            <v>770</v>
          </cell>
          <cell r="X115">
            <v>770</v>
          </cell>
        </row>
        <row r="116">
          <cell r="A116">
            <v>115</v>
          </cell>
          <cell r="B116">
            <v>2127</v>
          </cell>
          <cell r="C116">
            <v>42355</v>
          </cell>
          <cell r="D116" t="str">
            <v>Fatura de Locação</v>
          </cell>
          <cell r="F116" t="str">
            <v xml:space="preserve">FAMAC SERVICOS AUXILIARES DE </v>
          </cell>
          <cell r="K116" t="str">
            <v>Locação</v>
          </cell>
          <cell r="L116" t="str">
            <v>NELSON BARRACH</v>
          </cell>
          <cell r="N116" t="str">
            <v>Impressa</v>
          </cell>
          <cell r="P116" t="str">
            <v>5949/9</v>
          </cell>
          <cell r="Q116">
            <v>1276</v>
          </cell>
          <cell r="S116">
            <v>0</v>
          </cell>
          <cell r="U116">
            <v>0</v>
          </cell>
          <cell r="W116">
            <v>1276</v>
          </cell>
          <cell r="X116">
            <v>1276</v>
          </cell>
        </row>
        <row r="117">
          <cell r="A117">
            <v>116</v>
          </cell>
          <cell r="B117">
            <v>2128</v>
          </cell>
          <cell r="C117">
            <v>42355</v>
          </cell>
          <cell r="D117" t="str">
            <v>Fatura de Locação</v>
          </cell>
          <cell r="F117" t="str">
            <v>G&amp;E MANUTENÇÕES E SERVIÇOS</v>
          </cell>
          <cell r="K117" t="str">
            <v>Locação</v>
          </cell>
          <cell r="L117" t="str">
            <v>SIDNEI CASTELLO</v>
          </cell>
          <cell r="N117" t="str">
            <v>Impressa</v>
          </cell>
          <cell r="P117" t="str">
            <v>6949/9</v>
          </cell>
          <cell r="Q117">
            <v>9080</v>
          </cell>
          <cell r="S117">
            <v>0</v>
          </cell>
          <cell r="U117">
            <v>0</v>
          </cell>
          <cell r="W117">
            <v>9080</v>
          </cell>
          <cell r="X117">
            <v>9080</v>
          </cell>
        </row>
        <row r="118">
          <cell r="A118">
            <v>117</v>
          </cell>
          <cell r="B118">
            <v>2129</v>
          </cell>
          <cell r="C118">
            <v>42355</v>
          </cell>
          <cell r="D118" t="str">
            <v>Fatura de Locação</v>
          </cell>
          <cell r="F118" t="str">
            <v>G&amp;E MANUTENÇÕES E SERVIÇOS</v>
          </cell>
          <cell r="K118" t="str">
            <v>Locação</v>
          </cell>
          <cell r="L118" t="str">
            <v>SIDNEI CASTELLO</v>
          </cell>
          <cell r="N118" t="str">
            <v>Impressa</v>
          </cell>
          <cell r="P118" t="str">
            <v>6949/9</v>
          </cell>
          <cell r="Q118">
            <v>7672</v>
          </cell>
          <cell r="S118">
            <v>0</v>
          </cell>
          <cell r="U118">
            <v>0</v>
          </cell>
          <cell r="W118">
            <v>7672</v>
          </cell>
          <cell r="X118">
            <v>7672</v>
          </cell>
        </row>
        <row r="119">
          <cell r="A119">
            <v>118</v>
          </cell>
          <cell r="B119">
            <v>2130</v>
          </cell>
          <cell r="C119">
            <v>42355</v>
          </cell>
          <cell r="D119" t="str">
            <v>Fatura de Locação</v>
          </cell>
          <cell r="F119" t="str">
            <v>G&amp;E MANUTENÇÕES E SERVIÇOS</v>
          </cell>
          <cell r="K119" t="str">
            <v>Locação</v>
          </cell>
          <cell r="L119" t="str">
            <v>SIDNEI CASTELLO</v>
          </cell>
          <cell r="N119" t="str">
            <v>Impressa</v>
          </cell>
          <cell r="P119" t="str">
            <v>6949/9</v>
          </cell>
          <cell r="Q119">
            <v>1348</v>
          </cell>
          <cell r="S119">
            <v>0</v>
          </cell>
          <cell r="U119">
            <v>0</v>
          </cell>
          <cell r="W119">
            <v>1348</v>
          </cell>
          <cell r="X119">
            <v>1348</v>
          </cell>
        </row>
        <row r="120">
          <cell r="A120">
            <v>119</v>
          </cell>
          <cell r="B120">
            <v>2131</v>
          </cell>
          <cell r="C120">
            <v>42355</v>
          </cell>
          <cell r="D120" t="str">
            <v>Fatura de Locação</v>
          </cell>
          <cell r="F120" t="str">
            <v>G&amp;E MANUTENÇÕES E SERVIÇOS</v>
          </cell>
          <cell r="K120" t="str">
            <v>Locação</v>
          </cell>
          <cell r="L120" t="str">
            <v>SIDNEI CASTELLO</v>
          </cell>
          <cell r="N120" t="str">
            <v>Impressa</v>
          </cell>
          <cell r="P120" t="str">
            <v>6949/9</v>
          </cell>
          <cell r="Q120">
            <v>1644</v>
          </cell>
          <cell r="S120">
            <v>0</v>
          </cell>
          <cell r="U120">
            <v>0</v>
          </cell>
          <cell r="W120">
            <v>1644</v>
          </cell>
          <cell r="X120">
            <v>1644</v>
          </cell>
        </row>
        <row r="121">
          <cell r="A121">
            <v>120</v>
          </cell>
          <cell r="B121">
            <v>2132</v>
          </cell>
          <cell r="C121">
            <v>42355</v>
          </cell>
          <cell r="D121" t="str">
            <v>Fatura de Locação</v>
          </cell>
          <cell r="F121" t="str">
            <v>CONSÓRCIO CARVALHO PINTO</v>
          </cell>
          <cell r="K121" t="str">
            <v>Locação</v>
          </cell>
          <cell r="L121" t="str">
            <v>MICHELE CRUZ</v>
          </cell>
          <cell r="N121" t="str">
            <v>Impressa</v>
          </cell>
          <cell r="P121" t="str">
            <v>5949/9</v>
          </cell>
          <cell r="Q121">
            <v>15560</v>
          </cell>
          <cell r="S121">
            <v>0</v>
          </cell>
          <cell r="U121">
            <v>0</v>
          </cell>
          <cell r="W121">
            <v>15560</v>
          </cell>
          <cell r="X121">
            <v>15560</v>
          </cell>
        </row>
        <row r="122">
          <cell r="A122">
            <v>121</v>
          </cell>
          <cell r="B122">
            <v>2133</v>
          </cell>
          <cell r="C122">
            <v>42355</v>
          </cell>
          <cell r="D122" t="str">
            <v>Fatura de Locação</v>
          </cell>
          <cell r="F122" t="str">
            <v>CONSORCIO TED</v>
          </cell>
          <cell r="K122" t="str">
            <v>Locação</v>
          </cell>
          <cell r="L122" t="str">
            <v>DIOGO BRAGA</v>
          </cell>
          <cell r="N122" t="str">
            <v>Impressa</v>
          </cell>
          <cell r="P122" t="str">
            <v>5949/9</v>
          </cell>
          <cell r="Q122">
            <v>1605</v>
          </cell>
          <cell r="S122">
            <v>0</v>
          </cell>
          <cell r="U122">
            <v>0</v>
          </cell>
          <cell r="W122">
            <v>1605</v>
          </cell>
          <cell r="X122">
            <v>1605</v>
          </cell>
        </row>
        <row r="123">
          <cell r="A123">
            <v>122</v>
          </cell>
          <cell r="B123">
            <v>2134</v>
          </cell>
          <cell r="C123">
            <v>42355</v>
          </cell>
          <cell r="D123" t="str">
            <v>Fatura de Locação</v>
          </cell>
          <cell r="F123" t="str">
            <v>CONSORCIO MOBILIDADE SBC</v>
          </cell>
          <cell r="K123" t="str">
            <v>Locação</v>
          </cell>
          <cell r="L123" t="str">
            <v>NELSON BARRACH</v>
          </cell>
          <cell r="N123" t="str">
            <v>Impressa</v>
          </cell>
          <cell r="P123" t="str">
            <v>5949/9</v>
          </cell>
          <cell r="Q123">
            <v>2330</v>
          </cell>
          <cell r="S123">
            <v>0</v>
          </cell>
          <cell r="U123">
            <v>0</v>
          </cell>
          <cell r="W123">
            <v>2330</v>
          </cell>
          <cell r="X123">
            <v>2330</v>
          </cell>
        </row>
        <row r="124">
          <cell r="A124">
            <v>123</v>
          </cell>
          <cell r="B124">
            <v>2135</v>
          </cell>
          <cell r="C124">
            <v>42355</v>
          </cell>
          <cell r="D124" t="str">
            <v>Fatura de Locação</v>
          </cell>
          <cell r="F124" t="str">
            <v xml:space="preserve">CONSTRUGOMES BRASIL ENGENHARIA </v>
          </cell>
          <cell r="K124" t="str">
            <v>Locação</v>
          </cell>
          <cell r="L124" t="str">
            <v>WESLEY RANCAN</v>
          </cell>
          <cell r="N124" t="str">
            <v>Impressa</v>
          </cell>
          <cell r="P124" t="str">
            <v>5949/9</v>
          </cell>
          <cell r="Q124">
            <v>660</v>
          </cell>
          <cell r="S124">
            <v>0</v>
          </cell>
          <cell r="U124">
            <v>0</v>
          </cell>
          <cell r="W124">
            <v>660</v>
          </cell>
          <cell r="X124">
            <v>660</v>
          </cell>
        </row>
        <row r="125">
          <cell r="A125">
            <v>124</v>
          </cell>
          <cell r="B125">
            <v>2136</v>
          </cell>
          <cell r="C125">
            <v>42355</v>
          </cell>
          <cell r="D125" t="str">
            <v>Fatura de Locação</v>
          </cell>
          <cell r="F125" t="str">
            <v>CONSTRUTORA ITAJAI LTDA</v>
          </cell>
          <cell r="K125" t="str">
            <v>Locação</v>
          </cell>
          <cell r="L125" t="str">
            <v>MICHELE CRUZ</v>
          </cell>
          <cell r="N125" t="str">
            <v>Impressa</v>
          </cell>
          <cell r="P125" t="str">
            <v>5949/9</v>
          </cell>
          <cell r="Q125">
            <v>780</v>
          </cell>
          <cell r="S125">
            <v>0</v>
          </cell>
          <cell r="U125">
            <v>0</v>
          </cell>
          <cell r="W125">
            <v>780</v>
          </cell>
          <cell r="X125">
            <v>780</v>
          </cell>
        </row>
        <row r="126">
          <cell r="A126">
            <v>125</v>
          </cell>
          <cell r="B126">
            <v>2137</v>
          </cell>
          <cell r="C126">
            <v>42355</v>
          </cell>
          <cell r="D126" t="str">
            <v>Fatura de Locação</v>
          </cell>
          <cell r="F126" t="str">
            <v>CONVERPLAST EMBALAGENS LTDA</v>
          </cell>
          <cell r="K126" t="str">
            <v>Locação</v>
          </cell>
          <cell r="L126" t="str">
            <v>FÁBIO SIMÕES</v>
          </cell>
          <cell r="N126" t="str">
            <v>Impressa</v>
          </cell>
          <cell r="P126" t="str">
            <v>5949/9</v>
          </cell>
          <cell r="Q126">
            <v>4478.1000000000004</v>
          </cell>
          <cell r="S126">
            <v>0</v>
          </cell>
          <cell r="U126">
            <v>0</v>
          </cell>
          <cell r="W126">
            <v>4478.1000000000004</v>
          </cell>
          <cell r="X126">
            <v>4478.1000000000004</v>
          </cell>
        </row>
        <row r="127">
          <cell r="A127">
            <v>126</v>
          </cell>
          <cell r="B127">
            <v>2138</v>
          </cell>
          <cell r="C127">
            <v>42355</v>
          </cell>
          <cell r="D127" t="str">
            <v>Fatura de Locação</v>
          </cell>
          <cell r="F127" t="str">
            <v>FRANCISCO LUNA TAVARES</v>
          </cell>
          <cell r="K127" t="str">
            <v>Locação</v>
          </cell>
          <cell r="L127" t="str">
            <v>WESLEY RANCAN</v>
          </cell>
          <cell r="N127" t="str">
            <v>Impressa</v>
          </cell>
          <cell r="P127" t="str">
            <v>5949/9</v>
          </cell>
          <cell r="Q127">
            <v>775</v>
          </cell>
          <cell r="S127">
            <v>0</v>
          </cell>
          <cell r="U127">
            <v>0</v>
          </cell>
          <cell r="W127">
            <v>775</v>
          </cell>
          <cell r="X127">
            <v>775</v>
          </cell>
        </row>
        <row r="128">
          <cell r="A128">
            <v>127</v>
          </cell>
          <cell r="B128">
            <v>2139</v>
          </cell>
          <cell r="C128">
            <v>42355</v>
          </cell>
          <cell r="D128" t="str">
            <v>Fatura de Locação</v>
          </cell>
          <cell r="F128" t="str">
            <v>GNP CONSTRUTORA LTDA.</v>
          </cell>
          <cell r="K128" t="str">
            <v>Locação</v>
          </cell>
          <cell r="L128" t="str">
            <v>WESLEY RANCAN</v>
          </cell>
          <cell r="N128" t="str">
            <v>Impressa</v>
          </cell>
          <cell r="P128" t="str">
            <v>5949/9</v>
          </cell>
          <cell r="Q128">
            <v>750</v>
          </cell>
          <cell r="S128">
            <v>0</v>
          </cell>
          <cell r="U128">
            <v>0</v>
          </cell>
          <cell r="W128">
            <v>750</v>
          </cell>
          <cell r="X128">
            <v>750</v>
          </cell>
        </row>
        <row r="129">
          <cell r="A129">
            <v>128</v>
          </cell>
          <cell r="B129">
            <v>2140</v>
          </cell>
          <cell r="C129">
            <v>42355</v>
          </cell>
          <cell r="D129" t="str">
            <v>Fatura de Locação</v>
          </cell>
          <cell r="F129" t="str">
            <v>LUVINOX MANUTENCAO INDUSTRIAL LTDA</v>
          </cell>
          <cell r="K129" t="str">
            <v>Locação</v>
          </cell>
          <cell r="L129" t="str">
            <v>TANIA COSTA</v>
          </cell>
          <cell r="N129" t="str">
            <v>Impressa</v>
          </cell>
          <cell r="P129" t="str">
            <v>6949/9</v>
          </cell>
          <cell r="Q129">
            <v>755</v>
          </cell>
          <cell r="S129">
            <v>0</v>
          </cell>
          <cell r="U129">
            <v>0</v>
          </cell>
          <cell r="W129">
            <v>755</v>
          </cell>
          <cell r="X129">
            <v>755</v>
          </cell>
        </row>
        <row r="130">
          <cell r="A130">
            <v>129</v>
          </cell>
          <cell r="B130">
            <v>2141</v>
          </cell>
          <cell r="C130">
            <v>42355</v>
          </cell>
          <cell r="D130" t="str">
            <v>Fatura de Locação</v>
          </cell>
          <cell r="F130" t="str">
            <v xml:space="preserve">POTENZA ENGENHARIA E CONSTRUÇÃO </v>
          </cell>
          <cell r="K130" t="str">
            <v>Locação</v>
          </cell>
          <cell r="L130" t="str">
            <v>WESLEY RANCAN</v>
          </cell>
          <cell r="N130" t="str">
            <v>Impressa</v>
          </cell>
          <cell r="P130" t="str">
            <v>5949/9</v>
          </cell>
          <cell r="Q130">
            <v>1390</v>
          </cell>
          <cell r="S130">
            <v>0</v>
          </cell>
          <cell r="U130">
            <v>0</v>
          </cell>
          <cell r="W130">
            <v>1390</v>
          </cell>
          <cell r="X130">
            <v>1390</v>
          </cell>
        </row>
        <row r="131">
          <cell r="A131">
            <v>130</v>
          </cell>
          <cell r="B131">
            <v>2142</v>
          </cell>
          <cell r="C131">
            <v>42355</v>
          </cell>
          <cell r="D131" t="str">
            <v>Fatura de Locação</v>
          </cell>
          <cell r="F131" t="str">
            <v>SELTCOM LTDA - ME</v>
          </cell>
          <cell r="K131" t="str">
            <v>Locação</v>
          </cell>
          <cell r="L131" t="str">
            <v>TANIA COSTA</v>
          </cell>
          <cell r="N131" t="str">
            <v>Impressa</v>
          </cell>
          <cell r="P131" t="str">
            <v>6949/9</v>
          </cell>
          <cell r="Q131">
            <v>755</v>
          </cell>
          <cell r="S131">
            <v>0</v>
          </cell>
          <cell r="U131">
            <v>0</v>
          </cell>
          <cell r="W131">
            <v>755</v>
          </cell>
          <cell r="X131">
            <v>755</v>
          </cell>
        </row>
        <row r="132">
          <cell r="A132">
            <v>131</v>
          </cell>
          <cell r="B132">
            <v>2143</v>
          </cell>
          <cell r="C132">
            <v>42355</v>
          </cell>
          <cell r="D132" t="str">
            <v>Fatura de Locação</v>
          </cell>
          <cell r="F132" t="str">
            <v xml:space="preserve">TERCROSS TERRAPLENAGEM, </v>
          </cell>
          <cell r="K132" t="str">
            <v>Locação</v>
          </cell>
          <cell r="L132" t="str">
            <v>FÁBIO SIMÕES</v>
          </cell>
          <cell r="N132" t="str">
            <v>Impressa</v>
          </cell>
          <cell r="P132" t="str">
            <v>5949/9</v>
          </cell>
          <cell r="Q132">
            <v>293.55</v>
          </cell>
          <cell r="S132">
            <v>0</v>
          </cell>
          <cell r="U132">
            <v>0</v>
          </cell>
          <cell r="W132">
            <v>293.55</v>
          </cell>
          <cell r="X132">
            <v>293.55</v>
          </cell>
        </row>
        <row r="133">
          <cell r="A133">
            <v>132</v>
          </cell>
          <cell r="B133">
            <v>2144</v>
          </cell>
          <cell r="C133">
            <v>42355</v>
          </cell>
          <cell r="D133" t="str">
            <v>Fatura de Locação</v>
          </cell>
          <cell r="F133" t="str">
            <v>UNION SOLUÇÕES IMOBILIARIAS LTDA</v>
          </cell>
          <cell r="K133" t="str">
            <v>Locação</v>
          </cell>
          <cell r="L133" t="str">
            <v>WESLEY RANCAN</v>
          </cell>
          <cell r="N133" t="str">
            <v>Impressa</v>
          </cell>
          <cell r="P133" t="str">
            <v>5949/9</v>
          </cell>
          <cell r="Q133">
            <v>1000</v>
          </cell>
          <cell r="S133">
            <v>0</v>
          </cell>
          <cell r="U133">
            <v>0</v>
          </cell>
          <cell r="W133">
            <v>1000</v>
          </cell>
          <cell r="X133">
            <v>1000</v>
          </cell>
        </row>
        <row r="134">
          <cell r="A134">
            <v>133</v>
          </cell>
          <cell r="B134">
            <v>2145</v>
          </cell>
          <cell r="C134">
            <v>42355</v>
          </cell>
          <cell r="D134" t="str">
            <v>Fatura de Locação</v>
          </cell>
          <cell r="F134" t="str">
            <v>VICTORIA QUALIDADE INDUSTRIAL LTDA</v>
          </cell>
          <cell r="K134" t="str">
            <v>Locação</v>
          </cell>
          <cell r="L134" t="str">
            <v>SIDNEI CASTELLO</v>
          </cell>
          <cell r="N134" t="str">
            <v>Impressa</v>
          </cell>
          <cell r="P134" t="str">
            <v>6949/9</v>
          </cell>
          <cell r="Q134">
            <v>1396</v>
          </cell>
          <cell r="S134">
            <v>0</v>
          </cell>
          <cell r="U134">
            <v>0</v>
          </cell>
          <cell r="W134">
            <v>1396</v>
          </cell>
          <cell r="X134">
            <v>1396</v>
          </cell>
        </row>
        <row r="135">
          <cell r="A135">
            <v>134</v>
          </cell>
          <cell r="B135">
            <v>2146</v>
          </cell>
          <cell r="C135">
            <v>42360</v>
          </cell>
          <cell r="D135" t="str">
            <v>Fatura de Locação</v>
          </cell>
          <cell r="F135" t="str">
            <v>AEROPORTOS BRASIL  - VIRACOPOS S.A</v>
          </cell>
          <cell r="K135" t="str">
            <v>Locação</v>
          </cell>
          <cell r="L135" t="str">
            <v>VANESSA BERNARDO</v>
          </cell>
          <cell r="N135" t="str">
            <v>Impressa</v>
          </cell>
          <cell r="P135" t="str">
            <v>5949/9</v>
          </cell>
          <cell r="Q135">
            <v>15330</v>
          </cell>
          <cell r="S135">
            <v>0</v>
          </cell>
          <cell r="U135">
            <v>0</v>
          </cell>
          <cell r="W135">
            <v>15330</v>
          </cell>
          <cell r="X135">
            <v>15330</v>
          </cell>
        </row>
        <row r="136">
          <cell r="A136">
            <v>135</v>
          </cell>
          <cell r="B136">
            <v>2147</v>
          </cell>
          <cell r="C136">
            <v>42360</v>
          </cell>
          <cell r="D136" t="str">
            <v>Fatura de Locação</v>
          </cell>
          <cell r="F136" t="str">
            <v>CONSORCIO ENPAVI/DP BARROS</v>
          </cell>
          <cell r="K136" t="str">
            <v>Locação</v>
          </cell>
          <cell r="L136" t="str">
            <v>WELLINGTON ARAUJO</v>
          </cell>
          <cell r="N136" t="str">
            <v>Impressa</v>
          </cell>
          <cell r="P136" t="str">
            <v>5949/9</v>
          </cell>
          <cell r="Q136">
            <v>1800</v>
          </cell>
          <cell r="S136">
            <v>0</v>
          </cell>
          <cell r="U136">
            <v>0</v>
          </cell>
          <cell r="W136">
            <v>1800</v>
          </cell>
          <cell r="X136">
            <v>1800</v>
          </cell>
        </row>
        <row r="137">
          <cell r="A137">
            <v>136</v>
          </cell>
          <cell r="B137">
            <v>2148</v>
          </cell>
          <cell r="C137">
            <v>42360</v>
          </cell>
          <cell r="D137" t="str">
            <v>Fatura de Locação</v>
          </cell>
          <cell r="F137" t="str">
            <v>CONSORCIO ENPAVI/DP BARROS</v>
          </cell>
          <cell r="K137" t="str">
            <v>Locação</v>
          </cell>
          <cell r="L137" t="str">
            <v>WELLINGTON ARAUJO</v>
          </cell>
          <cell r="N137" t="str">
            <v>Impressa</v>
          </cell>
          <cell r="P137" t="str">
            <v>5949/9</v>
          </cell>
          <cell r="Q137">
            <v>3369.9</v>
          </cell>
          <cell r="S137">
            <v>0</v>
          </cell>
          <cell r="U137">
            <v>0</v>
          </cell>
          <cell r="W137">
            <v>3369.9</v>
          </cell>
          <cell r="X137">
            <v>3369.9</v>
          </cell>
        </row>
        <row r="138">
          <cell r="A138">
            <v>137</v>
          </cell>
          <cell r="B138">
            <v>2149</v>
          </cell>
          <cell r="C138">
            <v>42360</v>
          </cell>
          <cell r="D138" t="str">
            <v>Fatura de Locação</v>
          </cell>
          <cell r="F138" t="str">
            <v>EGELTE ENGENHARIA LTDA</v>
          </cell>
          <cell r="K138" t="str">
            <v>Locação</v>
          </cell>
          <cell r="L138" t="str">
            <v>WESLEY RANCAN</v>
          </cell>
          <cell r="N138" t="str">
            <v>Impressa</v>
          </cell>
          <cell r="P138" t="str">
            <v>6949/9</v>
          </cell>
          <cell r="Q138">
            <v>3797.7400000000002</v>
          </cell>
          <cell r="S138">
            <v>0</v>
          </cell>
          <cell r="U138">
            <v>351.29</v>
          </cell>
          <cell r="W138">
            <v>3446.4500000000003</v>
          </cell>
          <cell r="X138">
            <v>3446.4500000000003</v>
          </cell>
        </row>
        <row r="139">
          <cell r="A139">
            <v>138</v>
          </cell>
          <cell r="B139">
            <v>2150</v>
          </cell>
          <cell r="C139">
            <v>42360</v>
          </cell>
          <cell r="D139" t="str">
            <v>Fatura de Locação</v>
          </cell>
          <cell r="F139" t="str">
            <v>SWISSPORT BRASIL LTDA</v>
          </cell>
          <cell r="K139" t="str">
            <v>Locação</v>
          </cell>
          <cell r="L139" t="str">
            <v>LILIANE DE ALMEIDA</v>
          </cell>
          <cell r="N139" t="str">
            <v>Impressa</v>
          </cell>
          <cell r="P139" t="str">
            <v>5949/9</v>
          </cell>
          <cell r="Q139">
            <v>775</v>
          </cell>
          <cell r="S139">
            <v>0</v>
          </cell>
          <cell r="U139">
            <v>0</v>
          </cell>
          <cell r="W139">
            <v>775</v>
          </cell>
          <cell r="X139">
            <v>775</v>
          </cell>
        </row>
        <row r="140">
          <cell r="A140">
            <v>139</v>
          </cell>
          <cell r="B140">
            <v>2151</v>
          </cell>
          <cell r="C140">
            <v>42360</v>
          </cell>
          <cell r="D140" t="str">
            <v>Fatura de Locação</v>
          </cell>
          <cell r="F140" t="str">
            <v xml:space="preserve">INSTALPROJEÇÃO ENGENHARIA DE </v>
          </cell>
          <cell r="K140" t="str">
            <v>Locação</v>
          </cell>
          <cell r="L140" t="str">
            <v>FÁBIO SIMÕES</v>
          </cell>
          <cell r="N140" t="str">
            <v>Impressa</v>
          </cell>
          <cell r="P140" t="str">
            <v>5949/9</v>
          </cell>
          <cell r="Q140">
            <v>1300</v>
          </cell>
          <cell r="S140">
            <v>0</v>
          </cell>
          <cell r="U140">
            <v>0</v>
          </cell>
          <cell r="W140">
            <v>1300</v>
          </cell>
          <cell r="X140">
            <v>1300</v>
          </cell>
        </row>
        <row r="141">
          <cell r="A141">
            <v>140</v>
          </cell>
          <cell r="B141">
            <v>2152</v>
          </cell>
          <cell r="C141">
            <v>42360</v>
          </cell>
          <cell r="D141" t="str">
            <v>Fatura de Locação</v>
          </cell>
          <cell r="F141" t="str">
            <v xml:space="preserve">NK LOCAÇÃO DE MÁQUINAS E </v>
          </cell>
          <cell r="K141" t="str">
            <v>Locação</v>
          </cell>
          <cell r="L141" t="str">
            <v>MICHELE CRUZ</v>
          </cell>
          <cell r="N141" t="str">
            <v>Impressa</v>
          </cell>
          <cell r="P141" t="str">
            <v>5949/9</v>
          </cell>
          <cell r="Q141">
            <v>2120</v>
          </cell>
          <cell r="S141">
            <v>0</v>
          </cell>
          <cell r="U141">
            <v>0</v>
          </cell>
          <cell r="W141">
            <v>2120</v>
          </cell>
          <cell r="X141">
            <v>2120</v>
          </cell>
        </row>
        <row r="142">
          <cell r="A142">
            <v>141</v>
          </cell>
          <cell r="B142">
            <v>2153</v>
          </cell>
          <cell r="C142">
            <v>42360</v>
          </cell>
          <cell r="D142" t="str">
            <v>Fatura de Locação</v>
          </cell>
          <cell r="F142" t="str">
            <v xml:space="preserve">NK LOCAÇÃO DE MÁQUINAS E </v>
          </cell>
          <cell r="K142" t="str">
            <v>Locação</v>
          </cell>
          <cell r="L142" t="str">
            <v>MICHELE CRUZ</v>
          </cell>
          <cell r="N142" t="str">
            <v>Impressa</v>
          </cell>
          <cell r="P142" t="str">
            <v>5949/9</v>
          </cell>
          <cell r="Q142">
            <v>1560</v>
          </cell>
          <cell r="S142">
            <v>0</v>
          </cell>
          <cell r="U142">
            <v>0</v>
          </cell>
          <cell r="W142">
            <v>1560</v>
          </cell>
          <cell r="X142">
            <v>1560</v>
          </cell>
        </row>
        <row r="143">
          <cell r="A143">
            <v>142</v>
          </cell>
          <cell r="B143">
            <v>2154</v>
          </cell>
          <cell r="C143">
            <v>42367</v>
          </cell>
          <cell r="D143" t="str">
            <v>Fatura de Locação</v>
          </cell>
          <cell r="F143" t="str">
            <v>ESTRUTURAL SERVIÇOS INDUSTRIAIS</v>
          </cell>
          <cell r="K143" t="str">
            <v>Locação</v>
          </cell>
          <cell r="L143" t="str">
            <v>SIDNEI CASTELLO</v>
          </cell>
          <cell r="N143" t="str">
            <v>Impressa</v>
          </cell>
          <cell r="P143" t="str">
            <v>6949/17</v>
          </cell>
          <cell r="Q143">
            <v>0.01</v>
          </cell>
          <cell r="S143">
            <v>19125</v>
          </cell>
          <cell r="U143">
            <v>0</v>
          </cell>
          <cell r="W143">
            <v>19125.010000000002</v>
          </cell>
          <cell r="X143">
            <v>19125.009999999998</v>
          </cell>
        </row>
        <row r="144">
          <cell r="A144">
            <v>143</v>
          </cell>
          <cell r="B144">
            <v>2155</v>
          </cell>
          <cell r="C144">
            <v>42360</v>
          </cell>
          <cell r="D144" t="str">
            <v>Fatura de Locação</v>
          </cell>
          <cell r="F144" t="str">
            <v>BENTELER SISTEMAS AUTOMOTIVOS LTDA</v>
          </cell>
          <cell r="K144" t="str">
            <v>Locação</v>
          </cell>
          <cell r="L144" t="str">
            <v>MICHELE CRUZ</v>
          </cell>
          <cell r="N144" t="str">
            <v>Impressa</v>
          </cell>
          <cell r="P144" t="str">
            <v>6949/9</v>
          </cell>
          <cell r="Q144">
            <v>887.1</v>
          </cell>
          <cell r="S144">
            <v>0</v>
          </cell>
          <cell r="U144">
            <v>0</v>
          </cell>
          <cell r="W144">
            <v>887.1</v>
          </cell>
          <cell r="X144">
            <v>887.1</v>
          </cell>
        </row>
        <row r="145">
          <cell r="A145">
            <v>144</v>
          </cell>
          <cell r="B145">
            <v>2156</v>
          </cell>
          <cell r="C145">
            <v>42360</v>
          </cell>
          <cell r="D145" t="str">
            <v>Fatura de Locação</v>
          </cell>
          <cell r="F145" t="str">
            <v>DURR BRASIL LTDA</v>
          </cell>
          <cell r="K145" t="str">
            <v>Locação</v>
          </cell>
          <cell r="L145" t="str">
            <v>SIDNEI CASTELLO</v>
          </cell>
          <cell r="N145" t="str">
            <v>Impressa</v>
          </cell>
          <cell r="P145" t="str">
            <v>5949/9</v>
          </cell>
          <cell r="Q145">
            <v>2758.06</v>
          </cell>
          <cell r="S145">
            <v>0</v>
          </cell>
          <cell r="U145">
            <v>0</v>
          </cell>
          <cell r="W145">
            <v>2758.06</v>
          </cell>
          <cell r="X145">
            <v>2758.06</v>
          </cell>
        </row>
        <row r="146">
          <cell r="A146">
            <v>145</v>
          </cell>
          <cell r="B146">
            <v>2157</v>
          </cell>
          <cell r="C146">
            <v>42360</v>
          </cell>
          <cell r="D146" t="str">
            <v>Fatura de Locação</v>
          </cell>
          <cell r="F146" t="str">
            <v>DURR BRASIL LTDA</v>
          </cell>
          <cell r="K146" t="str">
            <v>Locação</v>
          </cell>
          <cell r="L146" t="str">
            <v>SIDNEI CASTELLO</v>
          </cell>
          <cell r="N146" t="str">
            <v>Impressa</v>
          </cell>
          <cell r="P146" t="str">
            <v>5949/12</v>
          </cell>
          <cell r="Q146">
            <v>0</v>
          </cell>
          <cell r="S146">
            <v>2902</v>
          </cell>
          <cell r="U146">
            <v>0</v>
          </cell>
          <cell r="W146">
            <v>2902</v>
          </cell>
          <cell r="X146">
            <v>2902</v>
          </cell>
        </row>
        <row r="147">
          <cell r="A147">
            <v>146</v>
          </cell>
          <cell r="B147">
            <v>2158</v>
          </cell>
          <cell r="C147">
            <v>42360</v>
          </cell>
          <cell r="D147" t="str">
            <v>Fatura de Locação</v>
          </cell>
          <cell r="F147" t="str">
            <v>ENGENHARIA E CONSTRUCAO CSO LTDA</v>
          </cell>
          <cell r="K147" t="str">
            <v>Locação</v>
          </cell>
          <cell r="L147" t="str">
            <v>MICHELE CRUZ</v>
          </cell>
          <cell r="N147" t="str">
            <v>Impressa</v>
          </cell>
          <cell r="P147" t="str">
            <v>5949/9</v>
          </cell>
          <cell r="Q147">
            <v>94.84</v>
          </cell>
          <cell r="S147">
            <v>0</v>
          </cell>
          <cell r="U147">
            <v>0</v>
          </cell>
          <cell r="W147">
            <v>94.84</v>
          </cell>
          <cell r="X147">
            <v>94.84</v>
          </cell>
        </row>
        <row r="148">
          <cell r="A148">
            <v>147</v>
          </cell>
          <cell r="B148">
            <v>2159</v>
          </cell>
          <cell r="C148">
            <v>42360</v>
          </cell>
          <cell r="D148" t="str">
            <v>Fatura de Locação</v>
          </cell>
          <cell r="F148" t="str">
            <v>INOVA TS ENGENHARIA LTDA</v>
          </cell>
          <cell r="K148" t="str">
            <v>Locação</v>
          </cell>
          <cell r="L148" t="str">
            <v>RODRIGO GOMES</v>
          </cell>
          <cell r="N148" t="str">
            <v>Impressa</v>
          </cell>
          <cell r="P148" t="str">
            <v>5949/9</v>
          </cell>
          <cell r="Q148">
            <v>8285</v>
          </cell>
          <cell r="S148">
            <v>0</v>
          </cell>
          <cell r="U148">
            <v>0</v>
          </cell>
          <cell r="W148">
            <v>8285</v>
          </cell>
          <cell r="X148">
            <v>8285</v>
          </cell>
        </row>
        <row r="149">
          <cell r="A149">
            <v>148</v>
          </cell>
          <cell r="B149">
            <v>2160</v>
          </cell>
          <cell r="C149">
            <v>42360</v>
          </cell>
          <cell r="D149" t="str">
            <v>Fatura de Locação</v>
          </cell>
          <cell r="F149" t="str">
            <v xml:space="preserve">SEGURVIA CONSTRUCOES E </v>
          </cell>
          <cell r="K149" t="str">
            <v>Locação</v>
          </cell>
          <cell r="L149" t="str">
            <v>MICHELE CRUZ</v>
          </cell>
          <cell r="N149" t="str">
            <v>Impressa</v>
          </cell>
          <cell r="P149" t="str">
            <v>6949/9</v>
          </cell>
          <cell r="Q149">
            <v>690</v>
          </cell>
          <cell r="S149">
            <v>0</v>
          </cell>
          <cell r="U149">
            <v>0</v>
          </cell>
          <cell r="W149">
            <v>690</v>
          </cell>
          <cell r="X149">
            <v>690</v>
          </cell>
        </row>
        <row r="150">
          <cell r="A150">
            <v>149</v>
          </cell>
          <cell r="B150">
            <v>2161</v>
          </cell>
          <cell r="C150">
            <v>42360</v>
          </cell>
          <cell r="D150" t="str">
            <v>Fatura de Locação</v>
          </cell>
          <cell r="F150" t="str">
            <v xml:space="preserve">SONDOSOLO GEOTECNIA E ENGENHARIA </v>
          </cell>
          <cell r="K150" t="str">
            <v>Locação</v>
          </cell>
          <cell r="L150" t="str">
            <v>NICOLE KATE</v>
          </cell>
          <cell r="N150" t="str">
            <v>Impressa</v>
          </cell>
          <cell r="P150" t="str">
            <v>5949/9</v>
          </cell>
          <cell r="Q150">
            <v>1550</v>
          </cell>
          <cell r="S150">
            <v>0</v>
          </cell>
          <cell r="U150">
            <v>0</v>
          </cell>
          <cell r="W150">
            <v>1550</v>
          </cell>
          <cell r="X150">
            <v>1550</v>
          </cell>
        </row>
        <row r="151">
          <cell r="A151">
            <v>150</v>
          </cell>
          <cell r="B151">
            <v>2162</v>
          </cell>
          <cell r="C151">
            <v>42360</v>
          </cell>
          <cell r="D151" t="str">
            <v>Fatura de Locação</v>
          </cell>
          <cell r="F151" t="str">
            <v xml:space="preserve">SPE NACOES UNIDAS BAURU </v>
          </cell>
          <cell r="K151" t="str">
            <v>Locação</v>
          </cell>
          <cell r="L151" t="str">
            <v>LILIANE DE ALMEIDA</v>
          </cell>
          <cell r="N151" t="str">
            <v>Impressa</v>
          </cell>
          <cell r="P151" t="str">
            <v>5949/9</v>
          </cell>
          <cell r="Q151">
            <v>990</v>
          </cell>
          <cell r="S151">
            <v>0</v>
          </cell>
          <cell r="U151">
            <v>0</v>
          </cell>
          <cell r="W151">
            <v>990</v>
          </cell>
          <cell r="X151">
            <v>990</v>
          </cell>
        </row>
        <row r="152">
          <cell r="A152">
            <v>151</v>
          </cell>
          <cell r="B152">
            <v>2163</v>
          </cell>
          <cell r="C152">
            <v>42360</v>
          </cell>
          <cell r="D152" t="str">
            <v>Fatura de Locação</v>
          </cell>
          <cell r="F152" t="str">
            <v xml:space="preserve">KMS ENGENHARIA E MONATGENS </v>
          </cell>
          <cell r="K152" t="str">
            <v>Locação</v>
          </cell>
          <cell r="L152" t="str">
            <v>WESLEY RANCAN</v>
          </cell>
          <cell r="N152" t="str">
            <v>Impressa</v>
          </cell>
          <cell r="P152" t="str">
            <v>5949/9</v>
          </cell>
          <cell r="Q152">
            <v>1180</v>
          </cell>
          <cell r="S152">
            <v>0</v>
          </cell>
          <cell r="U152">
            <v>0</v>
          </cell>
          <cell r="W152">
            <v>1180</v>
          </cell>
          <cell r="X152">
            <v>1180</v>
          </cell>
        </row>
        <row r="178">
          <cell r="S178" t="str">
            <v>Data de Impressão :</v>
          </cell>
        </row>
        <row r="181">
          <cell r="U181">
            <v>42376</v>
          </cell>
          <cell r="V181">
            <v>0.57538194444444446</v>
          </cell>
        </row>
        <row r="184">
          <cell r="Q184" t="str">
            <v>(+) Valor Total Produtos</v>
          </cell>
          <cell r="S184" t="str">
            <v>(+) Valor TotalServiços</v>
          </cell>
          <cell r="U184" t="str">
            <v>(-) Descontos +Impostos Retidos</v>
          </cell>
        </row>
        <row r="225">
          <cell r="S225" t="str">
            <v>Data de Impressão :</v>
          </cell>
        </row>
        <row r="228">
          <cell r="U228">
            <v>42376</v>
          </cell>
          <cell r="V228">
            <v>0.57538194444444446</v>
          </cell>
        </row>
        <row r="231">
          <cell r="Q231" t="str">
            <v>(+) Valor Total Produtos</v>
          </cell>
          <cell r="S231" t="str">
            <v>(+) Valor TotalServiços</v>
          </cell>
          <cell r="U231" t="str">
            <v>(-) Descontos +Impostos Retidos</v>
          </cell>
        </row>
        <row r="272">
          <cell r="S272" t="str">
            <v>Data de Impressão :</v>
          </cell>
        </row>
        <row r="275">
          <cell r="U275">
            <v>42376</v>
          </cell>
          <cell r="V275">
            <v>0.57538194444444446</v>
          </cell>
        </row>
        <row r="278">
          <cell r="Q278" t="str">
            <v>(+) Valor Total Produtos</v>
          </cell>
          <cell r="S278" t="str">
            <v>(+) Valor TotalServiços</v>
          </cell>
          <cell r="U278" t="str">
            <v>(-) Descontos +Impostos Retidos</v>
          </cell>
        </row>
        <row r="304">
          <cell r="Q304">
            <v>2913104.41</v>
          </cell>
          <cell r="S304">
            <v>61163.770000000004</v>
          </cell>
          <cell r="U304">
            <v>32374.34</v>
          </cell>
          <cell r="W304">
            <v>3132263.04</v>
          </cell>
        </row>
        <row r="307">
          <cell r="S307" t="str">
            <v>Data de Impressão :</v>
          </cell>
        </row>
        <row r="310">
          <cell r="U310">
            <v>42376</v>
          </cell>
          <cell r="V310">
            <v>0.57538194444444446</v>
          </cell>
        </row>
        <row r="313">
          <cell r="Q313" t="str">
            <v>(+) Valor Total Produtos</v>
          </cell>
          <cell r="S313" t="str">
            <v>(+) Valor TotalServiços</v>
          </cell>
          <cell r="U313" t="str">
            <v>(-) Descontos +Impostos Retidos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ANEXO I - COMÉRCIO"/>
      <sheetName val="ANEXO II - INDÚSTRIA"/>
      <sheetName val="ANEXO III - SERVIÇOS"/>
      <sheetName val="ANEXO IV - SERVIÇOS"/>
      <sheetName val="ANEXO V - SERVIÇOS"/>
    </sheetNames>
    <sheetDataSet>
      <sheetData sheetId="0"/>
      <sheetData sheetId="1">
        <row r="25">
          <cell r="B25">
            <v>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ANEXO I - COMÉRCIO"/>
      <sheetName val="ANEXO II - INDÚSTRIA"/>
      <sheetName val="ANEXO III - SERVIÇOS"/>
      <sheetName val="ANEXO IV - SERVIÇOS"/>
      <sheetName val="ANEXO V - SERVIÇOS"/>
    </sheetNames>
    <sheetDataSet>
      <sheetData sheetId="0" refreshError="1"/>
      <sheetData sheetId="1">
        <row r="26">
          <cell r="B26">
            <v>4</v>
          </cell>
        </row>
        <row r="29">
          <cell r="B29">
            <v>1.36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ANEXO I - COMÉRCIO"/>
      <sheetName val="ANEXO II - INDÚSTRIA"/>
      <sheetName val="ANEXO III - SERVIÇOS"/>
      <sheetName val="ANEXO IV - SERVIÇOS"/>
      <sheetName val="ANEXO V - SERVIÇOS"/>
    </sheetNames>
    <sheetDataSet>
      <sheetData sheetId="0"/>
      <sheetData sheetId="1">
        <row r="26">
          <cell r="B26">
            <v>4</v>
          </cell>
          <cell r="C26">
            <v>5.9999999999999991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P35"/>
  <sheetViews>
    <sheetView showGridLines="0" tabSelected="1" zoomScale="75" zoomScaleNormal="75" workbookViewId="0">
      <pane ySplit="1" topLeftCell="A3" activePane="bottomLeft" state="frozen"/>
      <selection pane="bottomLeft" activeCell="F27" sqref="F27"/>
    </sheetView>
  </sheetViews>
  <sheetFormatPr defaultColWidth="11.42578125" defaultRowHeight="15" customHeight="1" x14ac:dyDescent="0.25"/>
  <cols>
    <col min="1" max="1" width="6.42578125" style="20" customWidth="1"/>
    <col min="2" max="2" width="25.85546875" style="1" customWidth="1"/>
    <col min="3" max="5" width="17" style="1" customWidth="1"/>
    <col min="6" max="6" width="18.5703125" style="1" bestFit="1" customWidth="1"/>
    <col min="7" max="7" width="3.42578125" style="1" customWidth="1"/>
    <col min="8" max="8" width="6.5703125" style="1" customWidth="1"/>
    <col min="9" max="9" width="16.85546875" style="1" customWidth="1"/>
    <col min="10" max="13" width="17.42578125" style="1" customWidth="1"/>
    <col min="14" max="14" width="17.28515625" style="3" bestFit="1" customWidth="1"/>
    <col min="15" max="15" width="2.42578125" style="1" customWidth="1"/>
    <col min="16" max="16" width="18" style="1" customWidth="1"/>
    <col min="17" max="16384" width="11.42578125" style="1"/>
  </cols>
  <sheetData>
    <row r="1" spans="1:16" ht="15" customHeight="1" thickBot="1" x14ac:dyDescent="0.3">
      <c r="A1" s="148" t="s">
        <v>15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82">
        <v>43282</v>
      </c>
    </row>
    <row r="2" spans="1:16" ht="15" customHeight="1" thickBot="1" x14ac:dyDescent="0.3">
      <c r="A2" s="83"/>
      <c r="B2" s="2"/>
      <c r="C2" s="2"/>
      <c r="D2" s="2"/>
      <c r="E2" s="2"/>
      <c r="F2" s="2"/>
      <c r="G2" s="2"/>
      <c r="P2" s="32"/>
    </row>
    <row r="3" spans="1:16" ht="15" customHeight="1" thickBot="1" x14ac:dyDescent="0.3">
      <c r="A3" s="149" t="s">
        <v>41</v>
      </c>
      <c r="B3" s="150"/>
      <c r="C3" s="150"/>
      <c r="D3" s="150"/>
      <c r="E3" s="150"/>
      <c r="F3" s="151"/>
      <c r="G3" s="4"/>
      <c r="H3" s="152" t="s">
        <v>36</v>
      </c>
      <c r="I3" s="153"/>
      <c r="J3" s="153"/>
      <c r="K3" s="153"/>
      <c r="L3" s="153"/>
      <c r="M3" s="153"/>
      <c r="N3" s="154"/>
      <c r="O3" s="61"/>
      <c r="P3" s="130"/>
    </row>
    <row r="4" spans="1:16" ht="15" customHeight="1" thickBot="1" x14ac:dyDescent="0.3">
      <c r="A4" s="43" t="s">
        <v>0</v>
      </c>
      <c r="B4" s="44" t="s">
        <v>1</v>
      </c>
      <c r="C4" s="44" t="s">
        <v>31</v>
      </c>
      <c r="D4" s="44" t="s">
        <v>2</v>
      </c>
      <c r="E4" s="44" t="s">
        <v>21</v>
      </c>
      <c r="F4" s="45" t="s">
        <v>3</v>
      </c>
      <c r="H4" s="66" t="s">
        <v>0</v>
      </c>
      <c r="I4" s="67" t="s">
        <v>1</v>
      </c>
      <c r="J4" s="68" t="s">
        <v>13</v>
      </c>
      <c r="K4" s="68" t="s">
        <v>2</v>
      </c>
      <c r="L4" s="68" t="s">
        <v>21</v>
      </c>
      <c r="M4" s="68" t="s">
        <v>22</v>
      </c>
      <c r="N4" s="69" t="s">
        <v>19</v>
      </c>
      <c r="P4" s="70"/>
    </row>
    <row r="5" spans="1:16" ht="15" customHeight="1" x14ac:dyDescent="0.25">
      <c r="A5" s="46">
        <v>5102</v>
      </c>
      <c r="B5" s="47">
        <v>245</v>
      </c>
      <c r="C5" s="47"/>
      <c r="D5" s="47"/>
      <c r="E5" s="47"/>
      <c r="F5" s="48">
        <f>+B5-D5-E5</f>
        <v>245</v>
      </c>
      <c r="H5" s="78"/>
      <c r="I5" s="79"/>
      <c r="J5" s="79"/>
      <c r="K5" s="79"/>
      <c r="L5" s="79"/>
      <c r="M5" s="79"/>
      <c r="N5" s="80">
        <f>+I5-K5-L5-M5</f>
        <v>0</v>
      </c>
      <c r="P5" s="71">
        <v>0</v>
      </c>
    </row>
    <row r="6" spans="1:16" ht="15" customHeight="1" x14ac:dyDescent="0.25">
      <c r="A6" s="49"/>
      <c r="B6" s="50"/>
      <c r="C6" s="50"/>
      <c r="D6" s="50"/>
      <c r="E6" s="50"/>
      <c r="F6" s="48">
        <f t="shared" ref="F6:F20" si="0">+B6-D6-E6</f>
        <v>0</v>
      </c>
      <c r="H6" s="62"/>
      <c r="I6" s="30"/>
      <c r="J6" s="30"/>
      <c r="K6" s="30"/>
      <c r="L6" s="30"/>
      <c r="M6" s="30"/>
      <c r="N6" s="34">
        <f t="shared" ref="N6:N12" si="1">+I6-K6-L6-M6</f>
        <v>0</v>
      </c>
      <c r="P6" s="72">
        <f>-+N6*7.6%</f>
        <v>0</v>
      </c>
    </row>
    <row r="7" spans="1:16" ht="15" customHeight="1" thickBot="1" x14ac:dyDescent="0.3">
      <c r="A7" s="49"/>
      <c r="B7" s="50"/>
      <c r="C7" s="50"/>
      <c r="D7" s="50"/>
      <c r="E7" s="50"/>
      <c r="F7" s="48">
        <f t="shared" si="0"/>
        <v>0</v>
      </c>
      <c r="H7" s="62"/>
      <c r="I7" s="30"/>
      <c r="J7" s="30"/>
      <c r="K7" s="30"/>
      <c r="L7" s="30"/>
      <c r="M7" s="30"/>
      <c r="N7" s="34">
        <f t="shared" si="1"/>
        <v>0</v>
      </c>
      <c r="P7" s="72">
        <f>-+N7*7.6%</f>
        <v>0</v>
      </c>
    </row>
    <row r="8" spans="1:16" ht="15" customHeight="1" thickBot="1" x14ac:dyDescent="0.3">
      <c r="A8" s="59" t="s">
        <v>11</v>
      </c>
      <c r="B8" s="60">
        <f>SUM(B5:B7)</f>
        <v>245</v>
      </c>
      <c r="C8" s="60">
        <f>SUM(C5:C7)</f>
        <v>0</v>
      </c>
      <c r="D8" s="60">
        <f>SUM(D5:D7)</f>
        <v>0</v>
      </c>
      <c r="E8" s="60">
        <f>SUM(E5:E7)</f>
        <v>0</v>
      </c>
      <c r="F8" s="60">
        <f>SUM(F5:F7)</f>
        <v>245</v>
      </c>
      <c r="H8" s="62"/>
      <c r="I8" s="30"/>
      <c r="J8" s="30"/>
      <c r="K8" s="30"/>
      <c r="L8" s="30"/>
      <c r="M8" s="30"/>
      <c r="N8" s="34">
        <f t="shared" si="1"/>
        <v>0</v>
      </c>
      <c r="P8" s="72">
        <f>-+N8*7.6%</f>
        <v>0</v>
      </c>
    </row>
    <row r="9" spans="1:16" ht="15" customHeight="1" thickBot="1" x14ac:dyDescent="0.3">
      <c r="A9" s="149" t="s">
        <v>40</v>
      </c>
      <c r="B9" s="150"/>
      <c r="C9" s="150"/>
      <c r="D9" s="150"/>
      <c r="E9" s="150"/>
      <c r="F9" s="151"/>
      <c r="H9" s="62"/>
      <c r="I9" s="30"/>
      <c r="J9" s="30"/>
      <c r="K9" s="30"/>
      <c r="L9" s="30"/>
      <c r="M9" s="30"/>
      <c r="N9" s="34">
        <f t="shared" si="1"/>
        <v>0</v>
      </c>
      <c r="P9" s="72">
        <f>-+N9*7.6%</f>
        <v>0</v>
      </c>
    </row>
    <row r="10" spans="1:16" ht="15" customHeight="1" x14ac:dyDescent="0.25">
      <c r="A10" s="49">
        <v>5405</v>
      </c>
      <c r="B10" s="50">
        <v>90</v>
      </c>
      <c r="C10" s="50"/>
      <c r="D10" s="50"/>
      <c r="E10" s="50"/>
      <c r="F10" s="48">
        <f t="shared" si="0"/>
        <v>90</v>
      </c>
      <c r="H10" s="62"/>
      <c r="I10" s="30"/>
      <c r="J10" s="30"/>
      <c r="K10" s="30"/>
      <c r="L10" s="30"/>
      <c r="M10" s="30"/>
      <c r="N10" s="34">
        <f t="shared" si="1"/>
        <v>0</v>
      </c>
      <c r="P10" s="72">
        <f t="shared" ref="P10" si="2">-+N10*7.6%</f>
        <v>0</v>
      </c>
    </row>
    <row r="11" spans="1:16" ht="15" customHeight="1" x14ac:dyDescent="0.25">
      <c r="A11" s="49"/>
      <c r="B11" s="50"/>
      <c r="C11" s="50"/>
      <c r="D11" s="50"/>
      <c r="E11" s="50"/>
      <c r="F11" s="48">
        <f t="shared" si="0"/>
        <v>0</v>
      </c>
      <c r="G11" s="7"/>
      <c r="H11" s="62"/>
      <c r="I11" s="30"/>
      <c r="J11" s="30"/>
      <c r="K11" s="30"/>
      <c r="L11" s="30"/>
      <c r="M11" s="30"/>
      <c r="N11" s="34">
        <f t="shared" si="1"/>
        <v>0</v>
      </c>
      <c r="P11" s="72">
        <f>-N11*7.6%</f>
        <v>0</v>
      </c>
    </row>
    <row r="12" spans="1:16" ht="15" customHeight="1" x14ac:dyDescent="0.25">
      <c r="A12" s="49"/>
      <c r="B12" s="50"/>
      <c r="C12" s="50"/>
      <c r="D12" s="50"/>
      <c r="E12" s="50"/>
      <c r="F12" s="48">
        <f t="shared" si="0"/>
        <v>0</v>
      </c>
      <c r="G12" s="7"/>
      <c r="H12" s="62"/>
      <c r="I12" s="30"/>
      <c r="J12" s="30"/>
      <c r="K12" s="30"/>
      <c r="L12" s="30"/>
      <c r="M12" s="30"/>
      <c r="N12" s="34">
        <f t="shared" si="1"/>
        <v>0</v>
      </c>
      <c r="P12" s="72">
        <f>-N12*7.6%</f>
        <v>0</v>
      </c>
    </row>
    <row r="13" spans="1:16" ht="15" customHeight="1" x14ac:dyDescent="0.25">
      <c r="A13" s="49"/>
      <c r="B13" s="50"/>
      <c r="C13" s="50"/>
      <c r="D13" s="50"/>
      <c r="E13" s="50"/>
      <c r="F13" s="48">
        <f t="shared" si="0"/>
        <v>0</v>
      </c>
      <c r="G13" s="3"/>
      <c r="H13" s="62"/>
      <c r="I13" s="30"/>
      <c r="J13" s="30"/>
      <c r="K13" s="30"/>
      <c r="L13" s="30"/>
      <c r="M13" s="30"/>
      <c r="N13" s="34"/>
      <c r="P13" s="72">
        <f>-N13*7.6%</f>
        <v>0</v>
      </c>
    </row>
    <row r="14" spans="1:16" ht="15" customHeight="1" thickBot="1" x14ac:dyDescent="0.3">
      <c r="A14" s="49"/>
      <c r="B14" s="50"/>
      <c r="C14" s="50"/>
      <c r="D14" s="50"/>
      <c r="E14" s="50"/>
      <c r="F14" s="48">
        <f t="shared" si="0"/>
        <v>0</v>
      </c>
      <c r="H14" s="63" t="s">
        <v>12</v>
      </c>
      <c r="I14" s="64">
        <f t="shared" ref="I14:N14" si="3">SUM(I5:I13)</f>
        <v>0</v>
      </c>
      <c r="J14" s="64">
        <f t="shared" si="3"/>
        <v>0</v>
      </c>
      <c r="K14" s="64">
        <f t="shared" si="3"/>
        <v>0</v>
      </c>
      <c r="L14" s="64">
        <f t="shared" si="3"/>
        <v>0</v>
      </c>
      <c r="M14" s="64">
        <f t="shared" si="3"/>
        <v>0</v>
      </c>
      <c r="N14" s="65">
        <f t="shared" si="3"/>
        <v>0</v>
      </c>
      <c r="O14" s="21"/>
      <c r="P14" s="73">
        <f>SUM(P5:P13)</f>
        <v>0</v>
      </c>
    </row>
    <row r="15" spans="1:16" ht="15" customHeight="1" thickBot="1" x14ac:dyDescent="0.3">
      <c r="A15" s="51"/>
      <c r="B15" s="52"/>
      <c r="C15" s="50"/>
      <c r="D15" s="50"/>
      <c r="E15" s="50"/>
      <c r="F15" s="48">
        <f t="shared" si="0"/>
        <v>0</v>
      </c>
      <c r="H15" s="104"/>
      <c r="I15" s="105"/>
      <c r="J15" s="105"/>
      <c r="K15" s="105"/>
      <c r="L15" s="105"/>
      <c r="M15" s="105"/>
      <c r="N15" s="105"/>
      <c r="O15" s="21"/>
      <c r="P15" s="106"/>
    </row>
    <row r="16" spans="1:16" ht="15" customHeight="1" thickBot="1" x14ac:dyDescent="0.3">
      <c r="A16" s="59" t="s">
        <v>11</v>
      </c>
      <c r="B16" s="60">
        <f>SUM(B10:B15)</f>
        <v>90</v>
      </c>
      <c r="C16" s="60">
        <f>SUM(C10:C15)</f>
        <v>0</v>
      </c>
      <c r="D16" s="60">
        <f>SUM(D10:D15)</f>
        <v>0</v>
      </c>
      <c r="E16" s="60">
        <f>SUM(E10:E15)</f>
        <v>0</v>
      </c>
      <c r="F16" s="60">
        <f>SUM(F10:F15)</f>
        <v>90</v>
      </c>
      <c r="G16" s="8"/>
      <c r="H16" s="145" t="s">
        <v>27</v>
      </c>
      <c r="I16" s="146"/>
      <c r="J16" s="146"/>
      <c r="K16" s="146"/>
      <c r="L16" s="147"/>
      <c r="M16" s="127" t="s">
        <v>28</v>
      </c>
      <c r="N16" s="131" t="s">
        <v>29</v>
      </c>
      <c r="O16" s="109"/>
      <c r="P16" s="127" t="s">
        <v>30</v>
      </c>
    </row>
    <row r="17" spans="1:16" ht="15" customHeight="1" thickBot="1" x14ac:dyDescent="0.3">
      <c r="A17" s="149" t="s">
        <v>35</v>
      </c>
      <c r="B17" s="150"/>
      <c r="C17" s="150"/>
      <c r="D17" s="150"/>
      <c r="E17" s="150"/>
      <c r="F17" s="151"/>
      <c r="G17" s="8"/>
      <c r="H17" s="141" t="s">
        <v>37</v>
      </c>
      <c r="I17" s="74"/>
      <c r="J17" s="74"/>
      <c r="K17" s="74"/>
      <c r="L17" s="74"/>
      <c r="M17" s="113"/>
      <c r="N17" s="108">
        <f>C33</f>
        <v>6612.91</v>
      </c>
      <c r="O17" s="9"/>
      <c r="P17" s="110"/>
    </row>
    <row r="18" spans="1:16" ht="15" customHeight="1" thickBot="1" x14ac:dyDescent="0.3">
      <c r="A18" s="43" t="s">
        <v>0</v>
      </c>
      <c r="B18" s="44" t="s">
        <v>1</v>
      </c>
      <c r="C18" s="44" t="s">
        <v>31</v>
      </c>
      <c r="D18" s="44" t="s">
        <v>2</v>
      </c>
      <c r="E18" s="44" t="s">
        <v>21</v>
      </c>
      <c r="F18" s="45" t="s">
        <v>3</v>
      </c>
      <c r="G18" s="7"/>
      <c r="H18" s="132" t="s">
        <v>24</v>
      </c>
      <c r="I18" s="133"/>
      <c r="J18" s="133"/>
      <c r="K18" s="133"/>
      <c r="L18" s="133"/>
      <c r="M18" s="134"/>
      <c r="N18" s="135">
        <f>-N14</f>
        <v>0</v>
      </c>
      <c r="O18" s="9"/>
      <c r="P18" s="111"/>
    </row>
    <row r="19" spans="1:16" s="6" customFormat="1" ht="15" customHeight="1" x14ac:dyDescent="0.25">
      <c r="A19" s="53"/>
      <c r="B19" s="54">
        <v>6277.91</v>
      </c>
      <c r="C19" s="55"/>
      <c r="D19" s="55"/>
      <c r="E19" s="55"/>
      <c r="F19" s="48">
        <f t="shared" si="0"/>
        <v>6277.91</v>
      </c>
      <c r="G19" s="1"/>
      <c r="H19" s="107" t="s">
        <v>23</v>
      </c>
      <c r="I19" s="75"/>
      <c r="J19" s="75"/>
      <c r="K19" s="75"/>
      <c r="L19" s="75"/>
      <c r="M19" s="115"/>
      <c r="N19" s="99"/>
      <c r="O19" s="10"/>
      <c r="P19" s="111"/>
    </row>
    <row r="20" spans="1:16" ht="15" customHeight="1" thickBot="1" x14ac:dyDescent="0.3">
      <c r="A20" s="56"/>
      <c r="B20" s="57"/>
      <c r="C20" s="58"/>
      <c r="D20" s="58"/>
      <c r="E20" s="58"/>
      <c r="F20" s="48">
        <f t="shared" si="0"/>
        <v>0</v>
      </c>
      <c r="G20" s="11"/>
      <c r="H20" s="96" t="s">
        <v>38</v>
      </c>
      <c r="I20" s="76"/>
      <c r="J20" s="76"/>
      <c r="K20" s="76"/>
      <c r="L20" s="76"/>
      <c r="M20" s="114">
        <f>+'[2]ANEXO I - COMÉRCIO'!$B$25/100</f>
        <v>0.04</v>
      </c>
      <c r="N20" s="98">
        <f>+C24</f>
        <v>245</v>
      </c>
      <c r="O20" s="5"/>
      <c r="P20" s="111">
        <f>+N20*M20</f>
        <v>9.8000000000000007</v>
      </c>
    </row>
    <row r="21" spans="1:16" s="6" customFormat="1" ht="15" customHeight="1" thickBot="1" x14ac:dyDescent="0.3">
      <c r="A21" s="59" t="s">
        <v>11</v>
      </c>
      <c r="B21" s="60">
        <f>SUM(B19:B20)</f>
        <v>6277.91</v>
      </c>
      <c r="C21" s="60">
        <f>SUM(C19:C20)</f>
        <v>0</v>
      </c>
      <c r="D21" s="60">
        <f>SUM(D19:D20)</f>
        <v>0</v>
      </c>
      <c r="E21" s="60">
        <f>SUM(E19:E20)</f>
        <v>0</v>
      </c>
      <c r="F21" s="60">
        <f>SUM(F19:F20)</f>
        <v>6277.91</v>
      </c>
      <c r="G21" s="12"/>
      <c r="H21" s="96" t="s">
        <v>42</v>
      </c>
      <c r="I21" s="76"/>
      <c r="J21" s="76"/>
      <c r="K21" s="76"/>
      <c r="L21" s="76"/>
      <c r="M21" s="114">
        <f>('[3]ANEXO I - COMÉRCIO'!$B$26-'[3]ANEXO I - COMÉRCIO'!$B$29)/100</f>
        <v>2.6399999999999996E-2</v>
      </c>
      <c r="N21" s="98">
        <f>+C25</f>
        <v>90</v>
      </c>
      <c r="O21" s="5"/>
      <c r="P21" s="111">
        <f>+N21*M21</f>
        <v>2.3759999999999999</v>
      </c>
    </row>
    <row r="22" spans="1:16" ht="15" customHeight="1" thickBot="1" x14ac:dyDescent="0.3">
      <c r="A22" s="84"/>
      <c r="B22" s="22"/>
      <c r="C22" s="23"/>
      <c r="D22" s="23"/>
      <c r="E22" s="23"/>
      <c r="F22" s="22"/>
      <c r="H22" s="96" t="s">
        <v>34</v>
      </c>
      <c r="I22" s="77"/>
      <c r="J22" s="77"/>
      <c r="K22" s="77"/>
      <c r="L22" s="77"/>
      <c r="M22" s="115">
        <f>'[4]ANEXO I - COMÉRCIO'!$C$26/100</f>
        <v>5.9999999999999991E-2</v>
      </c>
      <c r="N22" s="98">
        <f>+C26</f>
        <v>6277.91</v>
      </c>
      <c r="O22" s="5"/>
      <c r="P22" s="111">
        <f>+N22*M22</f>
        <v>376.67459999999994</v>
      </c>
    </row>
    <row r="23" spans="1:16" ht="15" customHeight="1" thickBot="1" x14ac:dyDescent="0.3">
      <c r="A23" s="33"/>
      <c r="B23" s="155" t="s">
        <v>14</v>
      </c>
      <c r="C23" s="156"/>
      <c r="D23" s="24"/>
      <c r="E23" s="24"/>
      <c r="F23" s="12"/>
      <c r="G23" s="15"/>
      <c r="H23" s="96"/>
      <c r="I23" s="76"/>
      <c r="J23" s="76"/>
      <c r="K23" s="76"/>
      <c r="L23" s="76"/>
      <c r="M23" s="116"/>
      <c r="N23" s="100"/>
      <c r="O23" s="9"/>
      <c r="P23" s="111"/>
    </row>
    <row r="24" spans="1:16" ht="15" customHeight="1" thickBot="1" x14ac:dyDescent="0.3">
      <c r="A24" s="85"/>
      <c r="B24" s="118" t="s">
        <v>25</v>
      </c>
      <c r="C24" s="126">
        <f>+F8</f>
        <v>245</v>
      </c>
      <c r="D24" s="103"/>
      <c r="E24" s="24"/>
      <c r="F24" s="7"/>
      <c r="H24" s="97"/>
      <c r="I24" s="81"/>
      <c r="J24" s="81"/>
      <c r="K24" s="81"/>
      <c r="L24" s="81"/>
      <c r="M24" s="117"/>
      <c r="N24" s="101"/>
      <c r="O24" s="42"/>
      <c r="P24" s="112">
        <f>SUM(P17:P23)</f>
        <v>388.85059999999993</v>
      </c>
    </row>
    <row r="25" spans="1:16" ht="15" customHeight="1" x14ac:dyDescent="0.25">
      <c r="A25" s="85"/>
      <c r="B25" s="118" t="s">
        <v>39</v>
      </c>
      <c r="C25" s="119">
        <f>+F16</f>
        <v>90</v>
      </c>
      <c r="D25" s="139"/>
      <c r="E25" s="24"/>
      <c r="F25" s="13"/>
      <c r="P25" s="32"/>
    </row>
    <row r="26" spans="1:16" ht="15" customHeight="1" x14ac:dyDescent="0.25">
      <c r="A26" s="86"/>
      <c r="B26" s="118" t="s">
        <v>26</v>
      </c>
      <c r="C26" s="119">
        <f>+F21</f>
        <v>6277.91</v>
      </c>
      <c r="D26" s="25"/>
      <c r="E26" s="25"/>
      <c r="F26" s="14"/>
      <c r="P26" s="32"/>
    </row>
    <row r="27" spans="1:16" ht="15" customHeight="1" thickBot="1" x14ac:dyDescent="0.3">
      <c r="A27" s="87"/>
      <c r="B27" s="118"/>
      <c r="C27" s="119">
        <v>0</v>
      </c>
      <c r="D27" s="26"/>
      <c r="E27" s="26"/>
      <c r="F27" s="16"/>
      <c r="P27" s="92"/>
    </row>
    <row r="28" spans="1:16" ht="15" customHeight="1" thickBot="1" x14ac:dyDescent="0.3">
      <c r="A28" s="88"/>
      <c r="B28" s="118"/>
      <c r="C28" s="119">
        <v>0</v>
      </c>
      <c r="D28" s="24"/>
      <c r="E28" s="24"/>
      <c r="F28" s="16"/>
      <c r="G28" s="28"/>
      <c r="H28" s="142" t="s">
        <v>32</v>
      </c>
      <c r="I28" s="143"/>
      <c r="J28" s="143"/>
      <c r="K28" s="143"/>
      <c r="L28" s="143"/>
      <c r="M28" s="143"/>
      <c r="N28" s="144"/>
      <c r="P28" s="92"/>
    </row>
    <row r="29" spans="1:16" ht="15" customHeight="1" x14ac:dyDescent="0.25">
      <c r="A29" s="89"/>
      <c r="B29" s="118"/>
      <c r="C29" s="119">
        <v>0</v>
      </c>
      <c r="D29" s="25"/>
      <c r="E29" s="25"/>
      <c r="H29" s="36" t="s">
        <v>4</v>
      </c>
      <c r="I29" s="37"/>
      <c r="J29" s="37"/>
      <c r="K29" s="37"/>
      <c r="L29" s="37"/>
      <c r="M29" s="37"/>
      <c r="N29" s="38"/>
      <c r="P29" s="32"/>
    </row>
    <row r="30" spans="1:16" ht="15" customHeight="1" x14ac:dyDescent="0.25">
      <c r="A30" s="90"/>
      <c r="B30" s="120" t="s">
        <v>16</v>
      </c>
      <c r="C30" s="121">
        <f>SUM(C24:C29)</f>
        <v>6612.91</v>
      </c>
      <c r="D30" s="27"/>
      <c r="E30" s="102"/>
      <c r="G30" s="29"/>
      <c r="H30" s="31" t="s">
        <v>5</v>
      </c>
      <c r="I30" s="128" t="s">
        <v>6</v>
      </c>
      <c r="J30" s="128"/>
      <c r="K30" s="128"/>
      <c r="L30" s="128"/>
      <c r="M30" s="128"/>
      <c r="N30" s="39">
        <f>+C21</f>
        <v>0</v>
      </c>
      <c r="P30" s="32"/>
    </row>
    <row r="31" spans="1:16" ht="15" customHeight="1" x14ac:dyDescent="0.25">
      <c r="A31" s="87"/>
      <c r="B31" s="118" t="s">
        <v>24</v>
      </c>
      <c r="C31" s="119">
        <v>0</v>
      </c>
      <c r="D31" s="26"/>
      <c r="E31" s="26"/>
      <c r="F31" s="16"/>
      <c r="G31" s="18"/>
      <c r="H31" s="31" t="s">
        <v>7</v>
      </c>
      <c r="I31" s="128" t="s">
        <v>8</v>
      </c>
      <c r="J31" s="128"/>
      <c r="K31" s="128"/>
      <c r="L31" s="128"/>
      <c r="M31" s="128"/>
      <c r="N31" s="40"/>
      <c r="P31" s="32"/>
    </row>
    <row r="32" spans="1:16" ht="15" customHeight="1" x14ac:dyDescent="0.25">
      <c r="A32" s="85"/>
      <c r="B32" s="122" t="s">
        <v>20</v>
      </c>
      <c r="C32" s="123">
        <f>+F9</f>
        <v>0</v>
      </c>
      <c r="E32" s="24"/>
      <c r="F32" s="16"/>
      <c r="G32" s="29"/>
      <c r="H32" s="31" t="s">
        <v>9</v>
      </c>
      <c r="I32" s="129" t="s">
        <v>18</v>
      </c>
      <c r="J32" s="129"/>
      <c r="K32" s="129"/>
      <c r="L32" s="129"/>
      <c r="M32" s="129"/>
      <c r="N32" s="41"/>
      <c r="P32" s="32"/>
    </row>
    <row r="33" spans="1:16" ht="15" customHeight="1" thickBot="1" x14ac:dyDescent="0.3">
      <c r="A33" s="85"/>
      <c r="B33" s="124" t="s">
        <v>17</v>
      </c>
      <c r="C33" s="125">
        <f>SUM(C30:C32)</f>
        <v>6612.91</v>
      </c>
      <c r="D33" s="27"/>
      <c r="E33" s="27"/>
      <c r="F33" s="7"/>
      <c r="G33" s="19"/>
      <c r="H33" s="35" t="s">
        <v>10</v>
      </c>
      <c r="I33" s="138" t="s">
        <v>33</v>
      </c>
      <c r="J33" s="136"/>
      <c r="K33" s="136"/>
      <c r="L33" s="136"/>
      <c r="M33" s="136"/>
      <c r="N33" s="137">
        <f>SUM($N$30:$N$32)</f>
        <v>0</v>
      </c>
      <c r="P33" s="32"/>
    </row>
    <row r="34" spans="1:16" ht="15" customHeight="1" thickBot="1" x14ac:dyDescent="0.3">
      <c r="A34" s="140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4"/>
      <c r="O34" s="93"/>
      <c r="P34" s="95"/>
    </row>
    <row r="35" spans="1:16" ht="15" customHeight="1" x14ac:dyDescent="0.25">
      <c r="A35" s="91"/>
      <c r="B35" s="17"/>
      <c r="C35" s="17"/>
      <c r="D35" s="17"/>
      <c r="E35" s="17"/>
    </row>
  </sheetData>
  <mergeCells count="8">
    <mergeCell ref="H28:N28"/>
    <mergeCell ref="H16:L16"/>
    <mergeCell ref="A1:O1"/>
    <mergeCell ref="A3:F3"/>
    <mergeCell ref="H3:N3"/>
    <mergeCell ref="B23:C23"/>
    <mergeCell ref="A17:F17"/>
    <mergeCell ref="A9:F9"/>
  </mergeCells>
  <conditionalFormatting sqref="P24">
    <cfRule type="cellIs" dxfId="4" priority="1" stopIfTrue="1" operator="greaterThan">
      <formula>0</formula>
    </cfRule>
    <cfRule type="cellIs" dxfId="3" priority="2" stopIfTrue="1" operator="lessThan">
      <formula>0</formula>
    </cfRule>
    <cfRule type="cellIs" dxfId="2" priority="3" stopIfTrue="1" operator="greaterThan">
      <formula>0</formula>
    </cfRule>
    <cfRule type="cellIs" dxfId="1" priority="4" stopIfTrue="1" operator="lessThan">
      <formula>0</formula>
    </cfRule>
    <cfRule type="cellIs" dxfId="0" priority="5" stopIfTrue="1" operator="greaterThan">
      <formula>0</formula>
    </cfRule>
  </conditionalFormatting>
  <pageMargins left="7.874015748031496E-2" right="0" top="0" bottom="0" header="0" footer="0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Apur SIMPLES NACIONAL</vt:lpstr>
      <vt:lpstr>'Apur SIMPLES NACIONAL'!Area_de_impressao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MMugnol</dc:creator>
  <cp:lastModifiedBy>fiscal6</cp:lastModifiedBy>
  <cp:lastPrinted>2017-05-16T21:12:10Z</cp:lastPrinted>
  <dcterms:created xsi:type="dcterms:W3CDTF">2011-12-21T16:45:38Z</dcterms:created>
  <dcterms:modified xsi:type="dcterms:W3CDTF">2018-08-01T13:32:23Z</dcterms:modified>
</cp:coreProperties>
</file>