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0" yWindow="120" windowWidth="12120" windowHeight="8070"/>
  </bookViews>
  <sheets>
    <sheet name="Indicadores" sheetId="3" r:id="rId1"/>
    <sheet name="Incador 1" sheetId="4" r:id="rId2"/>
    <sheet name="Incador 2" sheetId="5" r:id="rId3"/>
    <sheet name="Itens Gerais" sheetId="1" r:id="rId4"/>
    <sheet name="Controle de doc_s" sheetId="2" r:id="rId5"/>
    <sheet name="Estrutura" sheetId="6" r:id="rId6"/>
    <sheet name="Comentários" sheetId="7" r:id="rId7"/>
    <sheet name="Auditoria Visual" sheetId="8" r:id="rId8"/>
  </sheets>
  <definedNames>
    <definedName name="_xlnm.Print_Titles" localSheetId="7">'Auditoria Visual'!$1:$11</definedName>
  </definedNames>
  <calcPr calcId="145621"/>
</workbook>
</file>

<file path=xl/calcChain.xml><?xml version="1.0" encoding="utf-8"?>
<calcChain xmlns="http://schemas.openxmlformats.org/spreadsheetml/2006/main">
  <c r="C7" i="8" l="1"/>
  <c r="A9" i="8"/>
  <c r="A8" i="8"/>
  <c r="A7" i="8"/>
  <c r="B30" i="3"/>
  <c r="B28" i="3" s="1"/>
  <c r="B3" i="3"/>
  <c r="A7" i="7"/>
  <c r="A6" i="7"/>
  <c r="A5" i="7"/>
  <c r="A4" i="7"/>
  <c r="A1" i="7"/>
  <c r="E4" i="6"/>
  <c r="A6" i="6"/>
  <c r="A5" i="6"/>
  <c r="A4" i="6"/>
  <c r="A1" i="6"/>
  <c r="D35" i="2"/>
  <c r="F35" i="2" s="1"/>
  <c r="D34" i="2"/>
  <c r="F34" i="2" s="1"/>
  <c r="D33" i="2"/>
  <c r="F33" i="2" s="1"/>
  <c r="D32" i="2"/>
  <c r="F32" i="2" s="1"/>
  <c r="D31" i="2"/>
  <c r="F31" i="2" s="1"/>
  <c r="E36" i="2" s="1"/>
  <c r="D27" i="2"/>
  <c r="F27" i="2" s="1"/>
  <c r="E29" i="2" s="1"/>
  <c r="D24" i="2"/>
  <c r="F24" i="2" s="1"/>
  <c r="D23" i="2"/>
  <c r="F23" i="2"/>
  <c r="D22" i="2"/>
  <c r="F22" i="2" s="1"/>
  <c r="D21" i="2"/>
  <c r="F21" i="2"/>
  <c r="D20" i="2"/>
  <c r="D25" i="2" s="1"/>
  <c r="D17" i="2"/>
  <c r="F17" i="2" s="1"/>
  <c r="D16" i="2"/>
  <c r="F16" i="2"/>
  <c r="D15" i="2"/>
  <c r="F15" i="2" s="1"/>
  <c r="D14" i="2"/>
  <c r="F14" i="2" s="1"/>
  <c r="D11" i="2"/>
  <c r="F11" i="2"/>
  <c r="D10" i="2"/>
  <c r="F10" i="2" s="1"/>
  <c r="D9" i="2"/>
  <c r="F9" i="2" s="1"/>
  <c r="D8" i="2"/>
  <c r="F8" i="2"/>
  <c r="D7" i="2"/>
  <c r="F7" i="2"/>
  <c r="D97" i="1"/>
  <c r="F97" i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6" i="1"/>
  <c r="F86" i="1" s="1"/>
  <c r="D85" i="1"/>
  <c r="F85" i="1" s="1"/>
  <c r="D84" i="1"/>
  <c r="F84" i="1" s="1"/>
  <c r="D83" i="1"/>
  <c r="F83" i="1" s="1"/>
  <c r="D82" i="1"/>
  <c r="F82" i="1" s="1"/>
  <c r="D79" i="1"/>
  <c r="F79" i="1" s="1"/>
  <c r="D78" i="1"/>
  <c r="F78" i="1" s="1"/>
  <c r="D77" i="1"/>
  <c r="F77" i="1" s="1"/>
  <c r="D76" i="1"/>
  <c r="F76" i="1" s="1"/>
  <c r="D75" i="1"/>
  <c r="F75" i="1"/>
  <c r="D74" i="1"/>
  <c r="F74" i="1"/>
  <c r="D73" i="1"/>
  <c r="F73" i="1"/>
  <c r="D72" i="1"/>
  <c r="F72" i="1"/>
  <c r="D71" i="1"/>
  <c r="F71" i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0" i="1"/>
  <c r="F60" i="1"/>
  <c r="D59" i="1"/>
  <c r="F59" i="1"/>
  <c r="D58" i="1"/>
  <c r="F58" i="1"/>
  <c r="D57" i="1"/>
  <c r="F57" i="1"/>
  <c r="D56" i="1"/>
  <c r="F56" i="1"/>
  <c r="D55" i="1"/>
  <c r="F55" i="1"/>
  <c r="D54" i="1"/>
  <c r="F54" i="1"/>
  <c r="D53" i="1"/>
  <c r="F53" i="1"/>
  <c r="D52" i="1"/>
  <c r="F52" i="1"/>
  <c r="D51" i="1"/>
  <c r="F51" i="1"/>
  <c r="D50" i="1"/>
  <c r="F50" i="1"/>
  <c r="D47" i="1"/>
  <c r="F47" i="1"/>
  <c r="D46" i="1"/>
  <c r="F46" i="1"/>
  <c r="D45" i="1"/>
  <c r="F45" i="1"/>
  <c r="D44" i="1"/>
  <c r="F44" i="1"/>
  <c r="D43" i="1"/>
  <c r="F43" i="1"/>
  <c r="D42" i="1"/>
  <c r="F42" i="1"/>
  <c r="D41" i="1"/>
  <c r="F41" i="1"/>
  <c r="D40" i="1"/>
  <c r="F40" i="1"/>
  <c r="D39" i="1"/>
  <c r="F39" i="1"/>
  <c r="D38" i="1"/>
  <c r="F38" i="1"/>
  <c r="D37" i="1"/>
  <c r="D36" i="1"/>
  <c r="F36" i="1" s="1"/>
  <c r="D35" i="1"/>
  <c r="F35" i="1" s="1"/>
  <c r="D32" i="1"/>
  <c r="F32" i="1" s="1"/>
  <c r="D31" i="1"/>
  <c r="F31" i="1" s="1"/>
  <c r="D30" i="1"/>
  <c r="F30" i="1" s="1"/>
  <c r="D29" i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D3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G2" i="2"/>
  <c r="A3" i="2"/>
  <c r="C36" i="2"/>
  <c r="C29" i="2"/>
  <c r="C12" i="2"/>
  <c r="C18" i="2"/>
  <c r="C25" i="2"/>
  <c r="A1" i="2"/>
  <c r="A2" i="2"/>
  <c r="A4" i="2"/>
  <c r="A3" i="3"/>
  <c r="A4" i="3"/>
  <c r="A5" i="3"/>
  <c r="C33" i="1"/>
  <c r="C61" i="1"/>
  <c r="C69" i="1"/>
  <c r="C80" i="1"/>
  <c r="C95" i="1"/>
  <c r="C48" i="1"/>
  <c r="C13" i="1"/>
  <c r="D61" i="1"/>
  <c r="D28" i="2"/>
  <c r="D29" i="2" s="1"/>
  <c r="F28" i="2"/>
  <c r="F37" i="1"/>
  <c r="F29" i="1"/>
  <c r="D12" i="2"/>
  <c r="D18" i="2"/>
  <c r="E61" i="1"/>
  <c r="F61" i="1" s="1"/>
  <c r="B11" i="3" s="1"/>
  <c r="E13" i="1" l="1"/>
  <c r="F29" i="2"/>
  <c r="B22" i="3" s="1"/>
  <c r="F16" i="1"/>
  <c r="D95" i="1"/>
  <c r="E69" i="1"/>
  <c r="D48" i="1"/>
  <c r="E12" i="2"/>
  <c r="F12" i="2" s="1"/>
  <c r="B19" i="3" s="1"/>
  <c r="E18" i="2"/>
  <c r="F18" i="2" s="1"/>
  <c r="B20" i="3" s="1"/>
  <c r="D80" i="1"/>
  <c r="D13" i="1"/>
  <c r="D69" i="1"/>
  <c r="F20" i="2"/>
  <c r="E25" i="2" s="1"/>
  <c r="F25" i="2" s="1"/>
  <c r="B21" i="3" s="1"/>
  <c r="B24" i="3" s="1"/>
  <c r="D36" i="2"/>
  <c r="F36" i="2" s="1"/>
  <c r="B23" i="3" s="1"/>
  <c r="E80" i="1"/>
  <c r="F80" i="1" s="1"/>
  <c r="B13" i="3" s="1"/>
  <c r="E33" i="1"/>
  <c r="F33" i="1" s="1"/>
  <c r="B9" i="3" s="1"/>
  <c r="E48" i="1"/>
  <c r="F48" i="1" s="1"/>
  <c r="B10" i="3" s="1"/>
  <c r="E95" i="1"/>
  <c r="F95" i="1" l="1"/>
  <c r="B14" i="3" s="1"/>
  <c r="F69" i="1"/>
  <c r="B12" i="3" s="1"/>
  <c r="F13" i="1"/>
  <c r="B8" i="3" s="1"/>
  <c r="B15" i="3" l="1"/>
  <c r="B33" i="3" s="1"/>
  <c r="B35" i="3" l="1"/>
  <c r="B34" i="3"/>
</calcChain>
</file>

<file path=xl/sharedStrings.xml><?xml version="1.0" encoding="utf-8"?>
<sst xmlns="http://schemas.openxmlformats.org/spreadsheetml/2006/main" count="354" uniqueCount="281">
  <si>
    <t>RELATÓRIO DE AUDITORIA TÉCNICA</t>
  </si>
  <si>
    <t>RECEBIMENTO</t>
  </si>
  <si>
    <t>PESO</t>
  </si>
  <si>
    <t>Resultado*</t>
  </si>
  <si>
    <t>Peso</t>
  </si>
  <si>
    <t>Comentários</t>
  </si>
  <si>
    <t>1.1</t>
  </si>
  <si>
    <t>Adequação das condições de transporte: adequação (frigorificados para perecíveis), estado de conservação e limpeza do veículo; uniformização do entregador</t>
  </si>
  <si>
    <t>1.2</t>
  </si>
  <si>
    <t>Verificação no recebimento: integridade, temperatura e características sensoriais</t>
  </si>
  <si>
    <t>1.3</t>
  </si>
  <si>
    <t>Formulário "Planilha de Controle no Recebimento" devidamente preenchido</t>
  </si>
  <si>
    <t>1.4</t>
  </si>
  <si>
    <t>Identificação e segregação de produtos não conformes</t>
  </si>
  <si>
    <t>1.5</t>
  </si>
  <si>
    <t>1.6</t>
  </si>
  <si>
    <t>ARMAZENAMENTO</t>
  </si>
  <si>
    <t>ESTOQUE SECO</t>
  </si>
  <si>
    <t>2.1</t>
  </si>
  <si>
    <t>Separação por categorias dos produtos, produtos químicos separados de alimentos e descartáveis.</t>
  </si>
  <si>
    <t>2.2</t>
  </si>
  <si>
    <t>Atendimento aos critérios de espaçamento</t>
  </si>
  <si>
    <t>2.3</t>
  </si>
  <si>
    <t>2.4</t>
  </si>
  <si>
    <t>Controle do prazo de validade</t>
  </si>
  <si>
    <t>2.5</t>
  </si>
  <si>
    <t>REFRIGERAÇÃO</t>
  </si>
  <si>
    <t>2.7</t>
  </si>
  <si>
    <t>2.8</t>
  </si>
  <si>
    <t>Capacidade do equipamento (suporta o volume de produtos)</t>
  </si>
  <si>
    <t>2.9</t>
  </si>
  <si>
    <t>Separação por categorias: por tipo de alimentos.</t>
  </si>
  <si>
    <t>2.10</t>
  </si>
  <si>
    <t xml:space="preserve">Temperatura adequada dos equipamentos </t>
  </si>
  <si>
    <t>2.11</t>
  </si>
  <si>
    <t>2.12</t>
  </si>
  <si>
    <t>2.13</t>
  </si>
  <si>
    <t>2.14</t>
  </si>
  <si>
    <t>2.15</t>
  </si>
  <si>
    <t>2.16</t>
  </si>
  <si>
    <t>Proteção dos alimentos armazenados</t>
  </si>
  <si>
    <t>PROCESSOS/PROCEDIMENTOS</t>
  </si>
  <si>
    <t>3.1</t>
  </si>
  <si>
    <t>Ausência de contaminação cruzada: produto cru x cozido; sujo x limpo; manipulação higiênica; etc</t>
  </si>
  <si>
    <t>3.2</t>
  </si>
  <si>
    <t>3.3</t>
  </si>
  <si>
    <t>3.4</t>
  </si>
  <si>
    <t>Condições adequadas de descongelamento</t>
  </si>
  <si>
    <t>3.5</t>
  </si>
  <si>
    <t>3.6</t>
  </si>
  <si>
    <t>Monitoramento de temperatura, durante a cocção (verificar se o colaborador está monitorando)</t>
  </si>
  <si>
    <t>3.7</t>
  </si>
  <si>
    <t>Preenchimento da planilha de cocção</t>
  </si>
  <si>
    <t>3.8</t>
  </si>
  <si>
    <t>Condições adequadas de resfriamento</t>
  </si>
  <si>
    <t>3.9</t>
  </si>
  <si>
    <t>3.10</t>
  </si>
  <si>
    <t>4.1</t>
  </si>
  <si>
    <t xml:space="preserve">Temperatura dos equipamentos de distribuição </t>
  </si>
  <si>
    <t>4.2</t>
  </si>
  <si>
    <t xml:space="preserve">Temperatura adequada de alimentos quentes </t>
  </si>
  <si>
    <t>4.3</t>
  </si>
  <si>
    <t xml:space="preserve">Temperaturas adequada de alimentos frios </t>
  </si>
  <si>
    <t>4.4</t>
  </si>
  <si>
    <t>Descarte de sobras</t>
  </si>
  <si>
    <t>4.5</t>
  </si>
  <si>
    <t>Reabastecimento adequado</t>
  </si>
  <si>
    <t>4.6</t>
  </si>
  <si>
    <t>Preenchimento de "Escala de Temperatura dos Alimentos"</t>
  </si>
  <si>
    <t>4.7</t>
  </si>
  <si>
    <t>Monitoramento de temperatura, durante a distribuição (verificar se o colaborador está monitorando)</t>
  </si>
  <si>
    <t>4.8</t>
  </si>
  <si>
    <t>4.9</t>
  </si>
  <si>
    <t>4.10</t>
  </si>
  <si>
    <t>ESTRUTURA FÍSICA</t>
  </si>
  <si>
    <t>5.1</t>
  </si>
  <si>
    <t>5.2</t>
  </si>
  <si>
    <t>- Teto</t>
  </si>
  <si>
    <t xml:space="preserve">- Portas </t>
  </si>
  <si>
    <t xml:space="preserve">- Janelas/Telas </t>
  </si>
  <si>
    <t>- Instalações Sanitárias</t>
  </si>
  <si>
    <t>- Instalações elétricas (fiação, tomadas)</t>
  </si>
  <si>
    <t>- Luminárias</t>
  </si>
  <si>
    <t>- Instalações hidráulicas (torneiras, ralos, encanamento)</t>
  </si>
  <si>
    <t>5.4</t>
  </si>
  <si>
    <t xml:space="preserve">Adequação e estado de conservação de equipamentos  </t>
  </si>
  <si>
    <t>5.5</t>
  </si>
  <si>
    <t xml:space="preserve">Adequação e estado de conservação de utensílios </t>
  </si>
  <si>
    <t>HIGIENIZAÇÃO</t>
  </si>
  <si>
    <t>6.1</t>
  </si>
  <si>
    <t>6.2</t>
  </si>
  <si>
    <t>6.3</t>
  </si>
  <si>
    <t>6.4</t>
  </si>
  <si>
    <t xml:space="preserve">Higienização dos equipamentos </t>
  </si>
  <si>
    <t>6.5</t>
  </si>
  <si>
    <t>6.6</t>
  </si>
  <si>
    <t>Guarda/ proteção dos utensílios higienizados.</t>
  </si>
  <si>
    <t>PESSOAL</t>
  </si>
  <si>
    <t>7.1</t>
  </si>
  <si>
    <t>7.2</t>
  </si>
  <si>
    <t>7.3</t>
  </si>
  <si>
    <t>Adequação dos visitantes às BPM's</t>
  </si>
  <si>
    <t>7.4</t>
  </si>
  <si>
    <t>7.5</t>
  </si>
  <si>
    <t>7.6</t>
  </si>
  <si>
    <t>Lavatório de mãos adequados:</t>
  </si>
  <si>
    <t>- pia exclusiva</t>
  </si>
  <si>
    <t>- fechamento da torneira sem contato com mãos</t>
  </si>
  <si>
    <t>- sabonete e desinfetante adequados</t>
  </si>
  <si>
    <t>- sistema para secagem de mãos</t>
  </si>
  <si>
    <t>- lixeira de acionamento não manual</t>
  </si>
  <si>
    <t>Uso adequado de luvas (quando aplicável)</t>
  </si>
  <si>
    <t>7.8</t>
  </si>
  <si>
    <t>RESULTADO: S =Satisfatório; N = Não Satisfatório; NA Não Aplicável; NO Não Observado</t>
  </si>
  <si>
    <t>CONTROLE DE POTAB. DA ÁGUA</t>
  </si>
  <si>
    <t>Resultados</t>
  </si>
  <si>
    <t>Pesos</t>
  </si>
  <si>
    <t>COMENTÁRIOS</t>
  </si>
  <si>
    <t>Potabilidade de água atestada semestralmente (laudo)</t>
  </si>
  <si>
    <t>CONTROLE DE PRAGAS</t>
  </si>
  <si>
    <t xml:space="preserve">Ausência de pragas nas áreas internas e externas </t>
  </si>
  <si>
    <t>CONTROLE DE RESÍDUOS</t>
  </si>
  <si>
    <t>Separação adequada de descartes e remoção diária de resíduos.</t>
  </si>
  <si>
    <t>5.3</t>
  </si>
  <si>
    <t>RESULTADO GERAL</t>
  </si>
  <si>
    <t>Itens Gerais</t>
  </si>
  <si>
    <t>Recebimento</t>
  </si>
  <si>
    <t>Armazenamento</t>
  </si>
  <si>
    <t>Higienização</t>
  </si>
  <si>
    <t>Pessoal</t>
  </si>
  <si>
    <t xml:space="preserve">MÉDIA </t>
  </si>
  <si>
    <t>Controles de Doctos</t>
  </si>
  <si>
    <t>Controle de Pragas</t>
  </si>
  <si>
    <t>Controle de Resíduos</t>
  </si>
  <si>
    <t xml:space="preserve">MÉDIA  </t>
  </si>
  <si>
    <t>MÉDIA DA UNIDADE (FAVOR OCULTAR)</t>
  </si>
  <si>
    <t>3.11</t>
  </si>
  <si>
    <t>3.12</t>
  </si>
  <si>
    <t>Preenchimento correto da planilha de controle de ASO's</t>
  </si>
  <si>
    <t xml:space="preserve">  Paredes</t>
  </si>
  <si>
    <t>CONTROLE DE SAÚDE DOS FUNCIONÁRIOS</t>
  </si>
  <si>
    <t>Exames médicos (conforme região) completos e atualizados</t>
  </si>
  <si>
    <t>5.6</t>
  </si>
  <si>
    <t>4.11</t>
  </si>
  <si>
    <t>Solicitação de Manutenção da Estrutura Física</t>
  </si>
  <si>
    <t>Solicitação de Manutenção dos Utensílios</t>
  </si>
  <si>
    <t>Solicitação de Manutenção dos Equipamentos</t>
  </si>
  <si>
    <t>6.7</t>
  </si>
  <si>
    <t>6.8</t>
  </si>
  <si>
    <t>6.9</t>
  </si>
  <si>
    <t>Estado de conservação e utilização de panos</t>
  </si>
  <si>
    <t>Solicitação ao cliente</t>
  </si>
  <si>
    <t>1.2.1</t>
  </si>
  <si>
    <t>1.1.1</t>
  </si>
  <si>
    <t>2.1.1</t>
  </si>
  <si>
    <t>7.9</t>
  </si>
  <si>
    <t>Preenchimento correto da Planilha do POP</t>
  </si>
  <si>
    <t>Temperatura adequada para o armazenamento das amostras; líquidos sob refrigeração</t>
  </si>
  <si>
    <t>Recebimento de perecíveis: operação realizada dentro de 30 minutos; atendimento a ordem de recebimento: resfriados, congelados e por último, produtos não perecíveis</t>
  </si>
  <si>
    <t>Pré-tratamento adequado: pré-lavagem de vegetais (eliminação do excesso de terra e insetos); eliminação de caixas de madeira de fornecedores</t>
  </si>
  <si>
    <t>Separação de embalagem primária de secundária (embalagens em contato direto com os alimentos ao lado de fardos ou caixas de papelão, os quais são sujas)</t>
  </si>
  <si>
    <t>Formulário "Escala de Temperatura Semanal dos Equipamentos" devidamente preenchido.</t>
  </si>
  <si>
    <t>Ausência de alimentos preparados e/ou perecíveis à temperatura ambiente por mais de 30 minutos (para perecíveis  em ambiente climatizado é permitido entre 12-18ºC por até 2 horas)</t>
  </si>
  <si>
    <t>Fluxo de processo linear: prevenindo cruzamentos de processos.</t>
  </si>
  <si>
    <t>Adequação das áreas (quando a ausência de alguma área comprometer a operação)</t>
  </si>
  <si>
    <t>Adequação dos produtos de limpeza e desinfecção (se possuí, se são da linha institucional, se estão na  concentração correta, se estão identificados)</t>
  </si>
  <si>
    <t>Higienização ambiental (piso, paredes, teto, portas, janelas, ralos, prateleiras, bancadas)</t>
  </si>
  <si>
    <t xml:space="preserve">Higienização dos utensílios </t>
  </si>
  <si>
    <t>Uniformes e EPI's: se possui; se encontram-se em bom estado de conservação.</t>
  </si>
  <si>
    <t>Estado de Saúde controlado: ausência de infecções, feridas ou ferimentos.</t>
  </si>
  <si>
    <t>Controle de rotatividade PVPS (Primeiro de Vence, Primeiro que Saí)</t>
  </si>
  <si>
    <t>Higienização: ausência de gelo acumulado, água condensada ou resíduo de alimentos ou outros.</t>
  </si>
  <si>
    <t>Identificação dos produtos armazenados (Preenchimento completo da etiqueta)</t>
  </si>
  <si>
    <t>Verificação óleo de fritura (Temperatura adequada e Descarte)</t>
  </si>
  <si>
    <t>Amostras: Procedimento adequado de coleta,  quantidade, horário (30 min. antes do término)</t>
  </si>
  <si>
    <t>Descrição do Estado de Conservação das Instalações Físicas (Sem Pontuação)</t>
  </si>
  <si>
    <t xml:space="preserve">Adequação dos utensílios de limpeza e desinfecção (adequação e estado de conservação de vassouras, rodos; verificar se existem produtos impróprios) </t>
  </si>
  <si>
    <t xml:space="preserve">Utilização adequada de uniformes e EPI's </t>
  </si>
  <si>
    <t>Organização e limpeza das áreas externas</t>
  </si>
  <si>
    <t>Caixa de gordura (verificar estado de conservação, local e evidências de limpeza)</t>
  </si>
  <si>
    <t>Processos/Procedimentos</t>
  </si>
  <si>
    <t>Distribuição</t>
  </si>
  <si>
    <t>Estrutura Física</t>
  </si>
  <si>
    <t>Controle de Potabilidade da Água</t>
  </si>
  <si>
    <t>Controle de Saúde dos Funcionários</t>
  </si>
  <si>
    <t>3.13</t>
  </si>
  <si>
    <t xml:space="preserve">Verificação das temperaturas dos alimentos, durante a cocção (a auditora deve registrar as temperaturas e comparar com a legislação) </t>
  </si>
  <si>
    <t xml:space="preserve">  Piso</t>
  </si>
  <si>
    <t>Comentários Gerais:</t>
  </si>
  <si>
    <t xml:space="preserve">Alimentos em contato com o chão </t>
  </si>
  <si>
    <t>DISTRIBUIÇÃO / BUFFET</t>
  </si>
  <si>
    <t>Organização em geral e identificação dos setores e equipamentos</t>
  </si>
  <si>
    <t>Hábitos higiênicos e higiene pessoal adequado em geral (verificar também nos sanitários/vestiários)</t>
  </si>
  <si>
    <t>Preenchimento correto das planilhas de controle pop</t>
  </si>
  <si>
    <t xml:space="preserve">Reservatórios de água: limpeza semestral (laudo/atestado) </t>
  </si>
  <si>
    <t>Preenchimento correto das planilhas de controle POP</t>
  </si>
  <si>
    <t>Licença sanitária atualizada da empresa junto a ANVISA e contrato</t>
  </si>
  <si>
    <t>Acondicionamento adequado de resíduos interno: lixeira com pedal, saco de lixo, identificada e limpa.</t>
  </si>
  <si>
    <t>Coleta realizada por empresa especializada e cadastrada na prefeitura</t>
  </si>
  <si>
    <t>DOCUMENTOS OFICIAIS</t>
  </si>
  <si>
    <t>Escala de limpeza e monitoramento da Planilha POP</t>
  </si>
  <si>
    <t>PPRA - programa de prevenção de risco ambiental</t>
  </si>
  <si>
    <t>CMVS ou Licença sanitária da ANVISA</t>
  </si>
  <si>
    <t>PCMSO - programa de controle  médico e saúde ocupacional</t>
  </si>
  <si>
    <t>Documentos Oficiais</t>
  </si>
  <si>
    <t>Manual de Boas Práticas de Fabricação  e  POP - procedimentos Operacionais padronizados- presente, atualizado e implantado.</t>
  </si>
  <si>
    <t>Treinamento de higiene e manipulação p/ colaboradores</t>
  </si>
  <si>
    <t>Ausência de papelão e material em desuso na área de manipulação</t>
  </si>
  <si>
    <t>Guarda por 96 horas</t>
  </si>
  <si>
    <t>2.6</t>
  </si>
  <si>
    <t xml:space="preserve">UNIDADE: </t>
  </si>
  <si>
    <t xml:space="preserve">GERENTE: </t>
  </si>
  <si>
    <t xml:space="preserve">DATA: </t>
  </si>
  <si>
    <t xml:space="preserve">ENTRADA: </t>
  </si>
  <si>
    <t xml:space="preserve">SAÍDA: </t>
  </si>
  <si>
    <t>8.1</t>
  </si>
  <si>
    <t>PESO REAL</t>
  </si>
  <si>
    <t>CONTROLES OPERACIONAIS</t>
  </si>
  <si>
    <t>Controles Operacionais</t>
  </si>
  <si>
    <t>Descontar</t>
  </si>
  <si>
    <r>
      <rPr>
        <b/>
        <sz val="10"/>
        <color indexed="10"/>
        <rFont val="Arial Narrow"/>
        <family val="2"/>
      </rPr>
      <t>Se conter alguma irregulariedade nos ítens descritos abaixo será descontado 1 ponto na média geral.</t>
    </r>
    <r>
      <rPr>
        <b/>
        <sz val="10"/>
        <rFont val="Arial Narrow"/>
        <family val="2"/>
      </rPr>
      <t xml:space="preserve">                    </t>
    </r>
    <r>
      <rPr>
        <sz val="10"/>
        <rFont val="Arial Narrow"/>
        <family val="2"/>
      </rPr>
      <t xml:space="preserve">                                                                                                       Falta de amostra / Produto vencido / Reaproveitamento de alimentos / Fraudes de controles</t>
    </r>
  </si>
  <si>
    <r>
      <t xml:space="preserve">Resultado da avaliação do item acima </t>
    </r>
    <r>
      <rPr>
        <b/>
        <sz val="10"/>
        <rFont val="Arial Narrow"/>
        <family val="2"/>
      </rPr>
      <t>Controles Operacionais</t>
    </r>
  </si>
  <si>
    <t>Pontuação</t>
  </si>
  <si>
    <t>AUDITORIA VISUAL</t>
  </si>
  <si>
    <t>Figura 1</t>
  </si>
  <si>
    <t>Figura 2</t>
  </si>
  <si>
    <t>Figura 3</t>
  </si>
  <si>
    <t>Figura 4</t>
  </si>
  <si>
    <t>Figura 5</t>
  </si>
  <si>
    <t>Figura 6</t>
  </si>
  <si>
    <t>Figura 7</t>
  </si>
  <si>
    <t>Figura 8</t>
  </si>
  <si>
    <t>Figura 9</t>
  </si>
  <si>
    <t>Figura 10</t>
  </si>
  <si>
    <t>Figura 11</t>
  </si>
  <si>
    <t>Figura 12</t>
  </si>
  <si>
    <t>Figura 13</t>
  </si>
  <si>
    <t>Figura 14</t>
  </si>
  <si>
    <t>Figura 15</t>
  </si>
  <si>
    <t>Figura 16</t>
  </si>
  <si>
    <t>Figura 17</t>
  </si>
  <si>
    <t>Figura 18</t>
  </si>
  <si>
    <t>Figura 19</t>
  </si>
  <si>
    <t>Figura 20</t>
  </si>
  <si>
    <t>Figura 21</t>
  </si>
  <si>
    <t>Figura 22</t>
  </si>
  <si>
    <t>Figura 23</t>
  </si>
  <si>
    <t>Figura 24</t>
  </si>
  <si>
    <t>Figura 25</t>
  </si>
  <si>
    <t>Figura 26</t>
  </si>
  <si>
    <t>Figura 27</t>
  </si>
  <si>
    <t>Figura 28</t>
  </si>
  <si>
    <t>Figura 29</t>
  </si>
  <si>
    <t>Figura 30</t>
  </si>
  <si>
    <t>Figura 31</t>
  </si>
  <si>
    <t>Figura 32</t>
  </si>
  <si>
    <t>Figura 33</t>
  </si>
  <si>
    <t>Figura 34</t>
  </si>
  <si>
    <t>Figura 35</t>
  </si>
  <si>
    <t>Figura 36</t>
  </si>
  <si>
    <t>Figura 37</t>
  </si>
  <si>
    <t>Figura 38</t>
  </si>
  <si>
    <t>Figura 39</t>
  </si>
  <si>
    <t>Figura 40</t>
  </si>
  <si>
    <t>Figura 41</t>
  </si>
  <si>
    <t>Figura 42</t>
  </si>
  <si>
    <t>Figura 43</t>
  </si>
  <si>
    <t>Figura 44</t>
  </si>
  <si>
    <t>Figura 45</t>
  </si>
  <si>
    <t>Figura 46</t>
  </si>
  <si>
    <t>Figura 47</t>
  </si>
  <si>
    <t>Figura 48</t>
  </si>
  <si>
    <t>Figura 49</t>
  </si>
  <si>
    <t>Figura 50</t>
  </si>
  <si>
    <t xml:space="preserve">COORDENADORA:                     GERENTE QUALIDADE:  </t>
  </si>
  <si>
    <t xml:space="preserve">Higienização adequada de hortifrutigranjeiros: Lavagem um a um;- Desinfecção; - Enxágue;- Montagem.             </t>
  </si>
  <si>
    <t>Armazenamento dos utensílios de limpeza (vassouras, rodos, borrifadores, etc.)</t>
  </si>
  <si>
    <t xml:space="preserve">Método e frequência de higienização das mãos </t>
  </si>
  <si>
    <r>
      <rPr>
        <b/>
        <sz val="10"/>
        <rFont val="Arial Narrow"/>
        <family val="2"/>
      </rPr>
      <t xml:space="preserve">Ausência de irregularidades nos itens descritos abaixo. </t>
    </r>
    <r>
      <rPr>
        <b/>
        <sz val="10"/>
        <color indexed="10"/>
        <rFont val="Arial Narrow"/>
        <family val="2"/>
      </rPr>
      <t>Se conter alguma irregularidade será descontado 1 ponto na média geral.</t>
    </r>
    <r>
      <rPr>
        <b/>
        <sz val="10"/>
        <rFont val="Arial Narrow"/>
        <family val="2"/>
      </rPr>
      <t xml:space="preserve">                    </t>
    </r>
    <r>
      <rPr>
        <sz val="10"/>
        <rFont val="Arial Narrow"/>
        <family val="2"/>
      </rPr>
      <t xml:space="preserve">                                                                     Falta de amostra / Produto vencido / Reaproveitamento de alimentos / Fraudes de controles</t>
    </r>
  </si>
  <si>
    <t>Atestado e Ordem de serviço do programa de controle de pragas realizado por empresa especializada, baseado em inspeções e monitoramento periódicos; aplicação correta de armadilhas e praguicidas.</t>
  </si>
  <si>
    <t>Identificação correta das amostras individualmente: alimento, data, turno, responsável e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</si>
</sst>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1" x14ac:knownFonts="1">
    <font>
      <sz val="10"/>
      <name val="Arial"/>
      <family val="2"/>
    </font>
    <font>
      <sz val="10"/>
      <name val="Arial"/>
    </font>
    <font>
      <b/>
      <sz val="12"/>
      <color indexed="8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i/>
      <sz val="14"/>
      <color indexed="57"/>
      <name val="Arial Narrow"/>
      <family val="2"/>
    </font>
    <font>
      <b/>
      <i/>
      <sz val="12"/>
      <color indexed="62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b/>
      <sz val="9"/>
      <name val="Arial Narrow"/>
      <family val="2"/>
    </font>
    <font>
      <b/>
      <sz val="14"/>
      <name val="Arial Narrow"/>
      <family val="2"/>
    </font>
    <font>
      <b/>
      <sz val="8"/>
      <color indexed="8"/>
      <name val="Arial Narrow"/>
      <family val="2"/>
    </font>
    <font>
      <sz val="8"/>
      <name val="Arial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sz val="10"/>
      <color indexed="8"/>
      <name val="Arial Narrow"/>
      <family val="2"/>
    </font>
    <font>
      <b/>
      <i/>
      <sz val="14"/>
      <color indexed="8"/>
      <name val="Arial Narrow"/>
      <family val="2"/>
    </font>
    <font>
      <b/>
      <sz val="12"/>
      <color indexed="8"/>
      <name val="Arial Narrow"/>
      <family val="2"/>
    </font>
    <font>
      <b/>
      <sz val="7"/>
      <color indexed="8"/>
      <name val="Arial Narrow"/>
      <family val="2"/>
    </font>
    <font>
      <sz val="10"/>
      <name val="Arial"/>
      <family val="2"/>
    </font>
    <font>
      <b/>
      <i/>
      <sz val="14"/>
      <name val="Arial Narrow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8"/>
      <name val="Arial Narrow"/>
      <family val="2"/>
    </font>
    <font>
      <b/>
      <i/>
      <sz val="16"/>
      <name val="Arial Narrow"/>
      <family val="2"/>
    </font>
    <font>
      <b/>
      <sz val="10"/>
      <color indexed="17"/>
      <name val="Arial Narrow"/>
      <family val="2"/>
    </font>
    <font>
      <b/>
      <sz val="12"/>
      <color rgb="FFFF0000"/>
      <name val="Arial Narrow"/>
      <family val="2"/>
    </font>
    <font>
      <sz val="10"/>
      <color theme="0"/>
      <name val="Arial"/>
      <family val="2"/>
    </font>
    <font>
      <b/>
      <sz val="18"/>
      <color theme="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35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44"/>
      </patternFill>
    </fill>
    <fill>
      <patternFill patternType="solid">
        <fgColor theme="3" tint="0.79998168889431442"/>
        <bgColor indexed="4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1" fillId="0" borderId="0" applyFill="0" applyAlignment="0"/>
    <xf numFmtId="0" fontId="21" fillId="0" borderId="0" applyFill="0" applyAlignment="0"/>
    <xf numFmtId="0" fontId="21" fillId="0" borderId="0" applyFill="0" applyAlignment="0"/>
    <xf numFmtId="9" fontId="1" fillId="0" borderId="0" applyFill="0" applyBorder="0" applyAlignment="0" applyProtection="0"/>
  </cellStyleXfs>
  <cellXfs count="166"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left"/>
    </xf>
    <xf numFmtId="14" fontId="0" fillId="0" borderId="0" xfId="0" applyNumberFormat="1" applyAlignment="1"/>
    <xf numFmtId="0" fontId="6" fillId="0" borderId="0" xfId="0" applyFont="1" applyBorder="1" applyAlignment="1"/>
    <xf numFmtId="0" fontId="8" fillId="0" borderId="0" xfId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6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1" fontId="9" fillId="2" borderId="1" xfId="1" applyNumberFormat="1" applyFont="1" applyFill="1" applyBorder="1" applyAlignment="1">
      <alignment horizontal="left" vertical="center"/>
    </xf>
    <xf numFmtId="0" fontId="6" fillId="0" borderId="0" xfId="1" applyFont="1" applyFill="1" applyBorder="1" applyAlignment="1"/>
    <xf numFmtId="0" fontId="4" fillId="3" borderId="2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0" applyFont="1" applyAlignment="1"/>
    <xf numFmtId="1" fontId="9" fillId="4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 wrapText="1"/>
    </xf>
    <xf numFmtId="0" fontId="17" fillId="0" borderId="3" xfId="2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/>
    </xf>
    <xf numFmtId="0" fontId="16" fillId="6" borderId="1" xfId="3" applyFont="1" applyFill="1" applyBorder="1" applyAlignment="1">
      <alignment horizontal="center" vertical="center"/>
    </xf>
    <xf numFmtId="0" fontId="19" fillId="6" borderId="1" xfId="3" applyFont="1" applyFill="1" applyBorder="1" applyAlignment="1">
      <alignment horizontal="center" vertical="center" wrapText="1"/>
    </xf>
    <xf numFmtId="0" fontId="13" fillId="6" borderId="1" xfId="3" applyFont="1" applyFill="1" applyBorder="1" applyAlignment="1">
      <alignment horizontal="center" vertical="center"/>
    </xf>
    <xf numFmtId="0" fontId="20" fillId="6" borderId="1" xfId="3" applyFont="1" applyFill="1" applyBorder="1" applyAlignment="1">
      <alignment horizontal="center" vertical="center"/>
    </xf>
    <xf numFmtId="0" fontId="13" fillId="6" borderId="1" xfId="3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16" fillId="2" borderId="1" xfId="3" applyFont="1" applyFill="1" applyBorder="1" applyAlignment="1">
      <alignment horizontal="center" vertical="center"/>
    </xf>
    <xf numFmtId="0" fontId="16" fillId="7" borderId="1" xfId="3" applyFont="1" applyFill="1" applyBorder="1" applyAlignment="1">
      <alignment horizontal="center" vertical="center"/>
    </xf>
    <xf numFmtId="0" fontId="16" fillId="7" borderId="1" xfId="2" applyFont="1" applyFill="1" applyBorder="1" applyAlignment="1">
      <alignment horizontal="center" vertical="center"/>
    </xf>
    <xf numFmtId="0" fontId="16" fillId="8" borderId="1" xfId="2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left" vertical="center" wrapText="1"/>
    </xf>
    <xf numFmtId="0" fontId="13" fillId="7" borderId="1" xfId="3" applyFont="1" applyFill="1" applyBorder="1" applyAlignment="1">
      <alignment horizontal="right" vertical="center" wrapText="1"/>
    </xf>
    <xf numFmtId="0" fontId="16" fillId="7" borderId="1" xfId="3" applyFont="1" applyFill="1" applyBorder="1" applyAlignment="1">
      <alignment horizontal="left" vertical="center" wrapText="1"/>
    </xf>
    <xf numFmtId="0" fontId="16" fillId="7" borderId="1" xfId="3" applyFont="1" applyFill="1" applyBorder="1" applyAlignment="1">
      <alignment horizontal="center" vertical="center" wrapText="1"/>
    </xf>
    <xf numFmtId="0" fontId="16" fillId="7" borderId="4" xfId="2" applyFont="1" applyFill="1" applyBorder="1" applyAlignment="1">
      <alignment horizontal="center" vertical="center" wrapText="1"/>
    </xf>
    <xf numFmtId="0" fontId="16" fillId="7" borderId="4" xfId="2" applyFont="1" applyFill="1" applyBorder="1" applyAlignment="1">
      <alignment horizontal="left" vertical="center" wrapText="1"/>
    </xf>
    <xf numFmtId="0" fontId="16" fillId="7" borderId="4" xfId="2" applyFont="1" applyFill="1" applyBorder="1" applyAlignment="1">
      <alignment horizontal="center" vertical="center"/>
    </xf>
    <xf numFmtId="0" fontId="17" fillId="7" borderId="4" xfId="2" applyFont="1" applyFill="1" applyBorder="1" applyAlignment="1">
      <alignment horizontal="center"/>
    </xf>
    <xf numFmtId="0" fontId="13" fillId="6" borderId="3" xfId="2" applyFont="1" applyFill="1" applyBorder="1" applyAlignment="1">
      <alignment horizontal="center" vertical="center" wrapText="1"/>
    </xf>
    <xf numFmtId="0" fontId="15" fillId="6" borderId="3" xfId="2" applyFont="1" applyFill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/>
    </xf>
    <xf numFmtId="0" fontId="16" fillId="6" borderId="3" xfId="2" applyFont="1" applyFill="1" applyBorder="1" applyAlignment="1">
      <alignment horizontal="center" vertical="center"/>
    </xf>
    <xf numFmtId="0" fontId="19" fillId="6" borderId="3" xfId="2" applyFont="1" applyFill="1" applyBorder="1" applyAlignment="1">
      <alignment horizontal="center" vertical="center" wrapText="1"/>
    </xf>
    <xf numFmtId="0" fontId="16" fillId="6" borderId="3" xfId="2" applyFont="1" applyFill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 wrapText="1"/>
    </xf>
    <xf numFmtId="0" fontId="16" fillId="2" borderId="3" xfId="2" applyFont="1" applyFill="1" applyBorder="1" applyAlignment="1">
      <alignment horizontal="center" vertical="center"/>
    </xf>
    <xf numFmtId="0" fontId="16" fillId="7" borderId="3" xfId="2" applyFont="1" applyFill="1" applyBorder="1" applyAlignment="1">
      <alignment horizontal="center" vertical="center" wrapText="1"/>
    </xf>
    <xf numFmtId="0" fontId="16" fillId="7" borderId="3" xfId="2" applyFont="1" applyFill="1" applyBorder="1" applyAlignment="1">
      <alignment horizontal="left" vertical="center" wrapText="1"/>
    </xf>
    <xf numFmtId="0" fontId="16" fillId="7" borderId="3" xfId="2" applyFont="1" applyFill="1" applyBorder="1" applyAlignment="1">
      <alignment horizontal="center" vertical="center"/>
    </xf>
    <xf numFmtId="0" fontId="17" fillId="7" borderId="3" xfId="2" applyFont="1" applyFill="1" applyBorder="1" applyAlignment="1">
      <alignment horizontal="center"/>
    </xf>
    <xf numFmtId="0" fontId="15" fillId="0" borderId="3" xfId="2" applyFont="1" applyFill="1" applyBorder="1" applyAlignment="1">
      <alignment horizontal="left" vertical="center"/>
    </xf>
    <xf numFmtId="2" fontId="16" fillId="0" borderId="3" xfId="2" applyNumberFormat="1" applyFont="1" applyFill="1" applyBorder="1" applyAlignment="1">
      <alignment horizontal="center" vertical="center" wrapText="1"/>
    </xf>
    <xf numFmtId="0" fontId="16" fillId="2" borderId="3" xfId="2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left" vertical="center" wrapText="1"/>
    </xf>
    <xf numFmtId="0" fontId="16" fillId="0" borderId="3" xfId="2" applyFont="1" applyFill="1" applyBorder="1" applyAlignment="1">
      <alignment horizontal="left" vertical="center" wrapText="1"/>
    </xf>
    <xf numFmtId="0" fontId="16" fillId="0" borderId="3" xfId="2" applyFont="1" applyFill="1" applyBorder="1" applyAlignment="1" applyProtection="1">
      <alignment horizontal="center" vertical="center" wrapText="1"/>
      <protection locked="0"/>
    </xf>
    <xf numFmtId="0" fontId="17" fillId="0" borderId="3" xfId="2" applyFont="1" applyFill="1" applyBorder="1" applyAlignment="1" applyProtection="1">
      <alignment horizontal="left" vertical="center" wrapText="1"/>
    </xf>
    <xf numFmtId="0" fontId="16" fillId="10" borderId="3" xfId="2" applyFont="1" applyFill="1" applyBorder="1" applyAlignment="1" applyProtection="1">
      <alignment horizontal="center" vertical="center"/>
      <protection locked="0"/>
    </xf>
    <xf numFmtId="22" fontId="15" fillId="0" borderId="0" xfId="3" applyNumberFormat="1" applyFont="1" applyFill="1" applyBorder="1" applyAlignment="1" applyProtection="1">
      <alignment vertical="center"/>
      <protection locked="0"/>
    </xf>
    <xf numFmtId="0" fontId="17" fillId="0" borderId="3" xfId="2" applyFont="1" applyFill="1" applyBorder="1" applyAlignment="1" applyProtection="1">
      <alignment horizontal="justify" vertical="top" wrapText="1"/>
      <protection locked="0"/>
    </xf>
    <xf numFmtId="0" fontId="17" fillId="0" borderId="3" xfId="2" applyFont="1" applyFill="1" applyBorder="1" applyAlignment="1" applyProtection="1">
      <alignment horizontal="justify" vertical="top"/>
      <protection locked="0"/>
    </xf>
    <xf numFmtId="0" fontId="6" fillId="0" borderId="3" xfId="2" applyFont="1" applyFill="1" applyBorder="1" applyAlignment="1" applyProtection="1">
      <alignment horizontal="justify" vertical="top" wrapText="1"/>
      <protection locked="0"/>
    </xf>
    <xf numFmtId="0" fontId="0" fillId="0" borderId="3" xfId="0" applyFill="1" applyBorder="1" applyAlignment="1" applyProtection="1">
      <alignment vertical="top"/>
      <protection locked="0"/>
    </xf>
    <xf numFmtId="0" fontId="17" fillId="0" borderId="3" xfId="0" applyFont="1" applyFill="1" applyBorder="1" applyAlignment="1" applyProtection="1">
      <alignment horizontal="justify" vertical="top" wrapText="1"/>
      <protection locked="0"/>
    </xf>
    <xf numFmtId="0" fontId="0" fillId="0" borderId="3" xfId="0" applyBorder="1" applyAlignment="1" applyProtection="1">
      <protection locked="0"/>
    </xf>
    <xf numFmtId="0" fontId="17" fillId="7" borderId="3" xfId="2" applyFont="1" applyFill="1" applyBorder="1" applyAlignment="1" applyProtection="1">
      <alignment horizontal="center"/>
      <protection locked="0"/>
    </xf>
    <xf numFmtId="0" fontId="17" fillId="0" borderId="3" xfId="2" applyFont="1" applyFill="1" applyBorder="1" applyAlignment="1" applyProtection="1">
      <protection locked="0"/>
    </xf>
    <xf numFmtId="14" fontId="17" fillId="0" borderId="1" xfId="3" applyNumberFormat="1" applyFont="1" applyFill="1" applyBorder="1" applyAlignment="1" applyProtection="1">
      <alignment horizontal="justify" vertical="top" wrapText="1"/>
      <protection locked="0"/>
    </xf>
    <xf numFmtId="0" fontId="17" fillId="0" borderId="1" xfId="3" applyFont="1" applyFill="1" applyBorder="1" applyAlignment="1" applyProtection="1">
      <alignment horizontal="justify" vertical="top" wrapText="1"/>
      <protection locked="0"/>
    </xf>
    <xf numFmtId="14" fontId="17" fillId="0" borderId="1" xfId="3" applyNumberFormat="1" applyFont="1" applyFill="1" applyBorder="1" applyAlignment="1" applyProtection="1">
      <alignment horizontal="left" vertical="center" wrapText="1"/>
      <protection locked="0"/>
    </xf>
    <xf numFmtId="0" fontId="17" fillId="0" borderId="1" xfId="3" applyFont="1" applyFill="1" applyBorder="1" applyAlignment="1" applyProtection="1">
      <alignment horizontal="left" vertical="center" wrapText="1"/>
      <protection locked="0"/>
    </xf>
    <xf numFmtId="0" fontId="16" fillId="0" borderId="1" xfId="3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left"/>
      <protection locked="0"/>
    </xf>
    <xf numFmtId="0" fontId="15" fillId="0" borderId="0" xfId="0" applyFont="1" applyBorder="1" applyAlignment="1">
      <alignment horizontal="left"/>
    </xf>
    <xf numFmtId="22" fontId="15" fillId="0" borderId="0" xfId="3" applyNumberFormat="1" applyFont="1" applyFill="1" applyBorder="1" applyAlignment="1">
      <alignment horizontal="left" vertical="center"/>
    </xf>
    <xf numFmtId="22" fontId="3" fillId="0" borderId="5" xfId="0" applyNumberFormat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right" vertical="center" wrapText="1"/>
    </xf>
    <xf numFmtId="0" fontId="4" fillId="8" borderId="6" xfId="0" applyFont="1" applyFill="1" applyBorder="1" applyAlignment="1">
      <alignment horizontal="center" vertical="center"/>
    </xf>
    <xf numFmtId="0" fontId="16" fillId="9" borderId="1" xfId="2" applyFont="1" applyFill="1" applyBorder="1" applyAlignment="1" applyProtection="1">
      <alignment horizontal="center" vertical="center"/>
      <protection hidden="1"/>
    </xf>
    <xf numFmtId="0" fontId="16" fillId="10" borderId="6" xfId="2" applyFont="1" applyFill="1" applyBorder="1" applyAlignment="1" applyProtection="1">
      <alignment horizontal="center" vertical="center"/>
      <protection locked="0"/>
    </xf>
    <xf numFmtId="0" fontId="16" fillId="9" borderId="7" xfId="2" applyFont="1" applyFill="1" applyBorder="1" applyAlignment="1" applyProtection="1">
      <alignment horizontal="center" vertical="center"/>
      <protection hidden="1"/>
    </xf>
    <xf numFmtId="0" fontId="4" fillId="11" borderId="3" xfId="2" applyFont="1" applyFill="1" applyBorder="1" applyAlignment="1">
      <alignment horizontal="center" vertical="center" wrapText="1"/>
    </xf>
    <xf numFmtId="0" fontId="6" fillId="11" borderId="3" xfId="2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/>
    </xf>
    <xf numFmtId="0" fontId="16" fillId="9" borderId="3" xfId="2" applyFont="1" applyFill="1" applyBorder="1" applyAlignment="1" applyProtection="1">
      <alignment horizontal="center" vertical="center"/>
      <protection hidden="1"/>
    </xf>
    <xf numFmtId="0" fontId="6" fillId="11" borderId="3" xfId="2" applyFont="1" applyFill="1" applyBorder="1" applyAlignment="1">
      <alignment horizontal="center"/>
    </xf>
    <xf numFmtId="0" fontId="16" fillId="0" borderId="4" xfId="3" applyFont="1" applyFill="1" applyBorder="1" applyAlignment="1">
      <alignment horizontal="center" vertical="center" wrapText="1"/>
    </xf>
    <xf numFmtId="0" fontId="17" fillId="0" borderId="4" xfId="3" applyFont="1" applyFill="1" applyBorder="1" applyAlignment="1">
      <alignment horizontal="left" vertical="center" wrapText="1"/>
    </xf>
    <xf numFmtId="0" fontId="16" fillId="2" borderId="4" xfId="3" applyFont="1" applyFill="1" applyBorder="1" applyAlignment="1">
      <alignment horizontal="center" vertical="center"/>
    </xf>
    <xf numFmtId="14" fontId="17" fillId="0" borderId="4" xfId="3" applyNumberFormat="1" applyFont="1" applyFill="1" applyBorder="1" applyAlignment="1" applyProtection="1">
      <alignment horizontal="justify" vertical="top" wrapText="1"/>
      <protection locked="0"/>
    </xf>
    <xf numFmtId="0" fontId="16" fillId="6" borderId="3" xfId="3" applyFont="1" applyFill="1" applyBorder="1" applyAlignment="1">
      <alignment horizontal="center" vertical="center"/>
    </xf>
    <xf numFmtId="0" fontId="19" fillId="6" borderId="3" xfId="3" applyFont="1" applyFill="1" applyBorder="1" applyAlignment="1">
      <alignment horizontal="center" vertical="center" wrapText="1"/>
    </xf>
    <xf numFmtId="0" fontId="13" fillId="6" borderId="3" xfId="3" applyFont="1" applyFill="1" applyBorder="1" applyAlignment="1">
      <alignment horizontal="center" vertical="center"/>
    </xf>
    <xf numFmtId="0" fontId="20" fillId="6" borderId="3" xfId="3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left" vertical="center"/>
    </xf>
    <xf numFmtId="0" fontId="16" fillId="0" borderId="7" xfId="3" applyFont="1" applyFill="1" applyBorder="1" applyAlignment="1">
      <alignment horizontal="center" vertical="center" wrapText="1"/>
    </xf>
    <xf numFmtId="0" fontId="17" fillId="0" borderId="7" xfId="3" applyFont="1" applyFill="1" applyBorder="1" applyAlignment="1">
      <alignment horizontal="left" vertical="center" wrapText="1"/>
    </xf>
    <xf numFmtId="0" fontId="16" fillId="2" borderId="7" xfId="3" applyFont="1" applyFill="1" applyBorder="1" applyAlignment="1">
      <alignment horizontal="center" vertical="center"/>
    </xf>
    <xf numFmtId="0" fontId="16" fillId="7" borderId="3" xfId="3" applyFont="1" applyFill="1" applyBorder="1" applyAlignment="1">
      <alignment horizontal="center" vertical="center" wrapText="1"/>
    </xf>
    <xf numFmtId="0" fontId="16" fillId="7" borderId="3" xfId="3" applyFont="1" applyFill="1" applyBorder="1" applyAlignment="1">
      <alignment horizontal="left" vertical="center" wrapText="1"/>
    </xf>
    <xf numFmtId="0" fontId="17" fillId="0" borderId="7" xfId="3" applyFont="1" applyFill="1" applyBorder="1" applyAlignment="1" applyProtection="1">
      <alignment horizontal="left" vertical="center" wrapText="1"/>
      <protection locked="0"/>
    </xf>
    <xf numFmtId="0" fontId="16" fillId="0" borderId="3" xfId="3" applyFont="1" applyFill="1" applyBorder="1" applyAlignment="1">
      <alignment horizontal="center" vertical="center" wrapText="1"/>
    </xf>
    <xf numFmtId="0" fontId="17" fillId="0" borderId="3" xfId="3" applyFont="1" applyFill="1" applyBorder="1" applyAlignment="1">
      <alignment horizontal="left" vertical="center" wrapText="1"/>
    </xf>
    <xf numFmtId="0" fontId="16" fillId="2" borderId="3" xfId="3" applyFont="1" applyFill="1" applyBorder="1" applyAlignment="1">
      <alignment horizontal="center" vertical="center"/>
    </xf>
    <xf numFmtId="14" fontId="17" fillId="0" borderId="3" xfId="3" applyNumberFormat="1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Alignment="1">
      <alignment horizontal="center"/>
    </xf>
    <xf numFmtId="0" fontId="3" fillId="0" borderId="0" xfId="0" applyFont="1"/>
    <xf numFmtId="22" fontId="3" fillId="0" borderId="0" xfId="0" applyNumberFormat="1" applyFont="1"/>
    <xf numFmtId="165" fontId="12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/>
    <xf numFmtId="0" fontId="28" fillId="0" borderId="3" xfId="1" applyFont="1" applyFill="1" applyBorder="1" applyAlignment="1">
      <alignment horizontal="center" vertical="center"/>
    </xf>
    <xf numFmtId="1" fontId="16" fillId="7" borderId="3" xfId="2" applyNumberFormat="1" applyFont="1" applyFill="1" applyBorder="1" applyAlignment="1">
      <alignment horizontal="center" vertical="center"/>
    </xf>
    <xf numFmtId="1" fontId="16" fillId="7" borderId="1" xfId="2" applyNumberFormat="1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 vertical="center"/>
    </xf>
    <xf numFmtId="0" fontId="6" fillId="12" borderId="3" xfId="2" applyFont="1" applyFill="1" applyBorder="1" applyAlignment="1">
      <alignment horizontal="left" vertical="center" wrapText="1"/>
    </xf>
    <xf numFmtId="1" fontId="23" fillId="0" borderId="1" xfId="4" applyNumberFormat="1" applyFont="1" applyFill="1" applyBorder="1" applyAlignment="1">
      <alignment horizontal="center" vertical="center"/>
    </xf>
    <xf numFmtId="0" fontId="0" fillId="5" borderId="3" xfId="0" applyFont="1" applyFill="1" applyBorder="1" applyProtection="1">
      <protection locked="0"/>
    </xf>
    <xf numFmtId="165" fontId="25" fillId="0" borderId="8" xfId="1" applyNumberFormat="1" applyFont="1" applyFill="1" applyBorder="1" applyAlignment="1">
      <alignment horizontal="center" vertical="center"/>
    </xf>
    <xf numFmtId="0" fontId="29" fillId="0" borderId="0" xfId="0" applyFont="1" applyAlignment="1"/>
    <xf numFmtId="2" fontId="10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2" fontId="30" fillId="0" borderId="9" xfId="1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left" vertical="center"/>
    </xf>
    <xf numFmtId="0" fontId="3" fillId="0" borderId="0" xfId="0" applyFont="1" applyBorder="1"/>
    <xf numFmtId="0" fontId="0" fillId="0" borderId="13" xfId="0" applyBorder="1"/>
    <xf numFmtId="0" fontId="2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7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horizontal="center" vertical="center"/>
    </xf>
    <xf numFmtId="22" fontId="3" fillId="0" borderId="9" xfId="0" applyNumberFormat="1" applyFont="1" applyBorder="1" applyAlignment="1">
      <alignment horizontal="center"/>
    </xf>
    <xf numFmtId="22" fontId="3" fillId="0" borderId="0" xfId="0" applyNumberFormat="1" applyFont="1" applyBorder="1" applyAlignment="1">
      <alignment horizontal="left" vertical="top"/>
    </xf>
    <xf numFmtId="0" fontId="22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12" fillId="3" borderId="14" xfId="1" applyFont="1" applyFill="1" applyBorder="1" applyAlignment="1">
      <alignment horizontal="center" vertical="center" wrapText="1"/>
    </xf>
    <xf numFmtId="0" fontId="12" fillId="3" borderId="15" xfId="1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left" vertical="center"/>
    </xf>
    <xf numFmtId="0" fontId="18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left"/>
    </xf>
    <xf numFmtId="0" fontId="15" fillId="0" borderId="0" xfId="0" applyFont="1" applyBorder="1" applyAlignment="1" applyProtection="1">
      <alignment horizontal="left"/>
      <protection locked="0"/>
    </xf>
    <xf numFmtId="0" fontId="16" fillId="0" borderId="3" xfId="2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left" vertical="center"/>
    </xf>
    <xf numFmtId="0" fontId="15" fillId="0" borderId="17" xfId="3" applyFont="1" applyFill="1" applyBorder="1" applyAlignment="1">
      <alignment horizontal="left" vertical="center"/>
    </xf>
    <xf numFmtId="0" fontId="15" fillId="0" borderId="18" xfId="3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22" fontId="15" fillId="0" borderId="0" xfId="3" applyNumberFormat="1" applyFont="1" applyFill="1" applyBorder="1" applyAlignment="1">
      <alignment horizontal="left" vertical="center"/>
    </xf>
    <xf numFmtId="0" fontId="17" fillId="0" borderId="3" xfId="2" applyFont="1" applyFill="1" applyBorder="1" applyAlignment="1" applyProtection="1">
      <alignment horizontal="center" vertical="center"/>
      <protection locked="0"/>
    </xf>
    <xf numFmtId="0" fontId="17" fillId="0" borderId="16" xfId="2" applyFont="1" applyFill="1" applyBorder="1" applyAlignment="1" applyProtection="1">
      <alignment horizontal="center" vertical="center" wrapText="1"/>
      <protection locked="0"/>
    </xf>
    <xf numFmtId="0" fontId="17" fillId="0" borderId="17" xfId="2" applyFont="1" applyFill="1" applyBorder="1" applyAlignment="1" applyProtection="1">
      <alignment horizontal="center" vertical="center" wrapText="1"/>
      <protection locked="0"/>
    </xf>
    <xf numFmtId="0" fontId="17" fillId="0" borderId="18" xfId="2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center"/>
    </xf>
    <xf numFmtId="0" fontId="15" fillId="0" borderId="16" xfId="2" applyFont="1" applyFill="1" applyBorder="1" applyAlignment="1">
      <alignment horizontal="center" vertical="center" wrapText="1"/>
    </xf>
    <xf numFmtId="0" fontId="15" fillId="0" borderId="17" xfId="2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</cellXfs>
  <cellStyles count="5">
    <cellStyle name="Normal" xfId="0" builtinId="0"/>
    <cellStyle name="Normal_Plan1" xfId="1"/>
    <cellStyle name="Normal_Plan2" xfId="2"/>
    <cellStyle name="Normal_Plan3" xfId="3"/>
    <cellStyle name="Porcentagem" xfId="4" builtinId="5"/>
  </cellStyles>
  <dxfs count="26">
    <dxf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  <color auto="1"/>
      </font>
      <fill>
        <patternFill>
          <bgColor theme="3" tint="0.39994506668294322"/>
        </patternFill>
      </fill>
    </dxf>
    <dxf>
      <font>
        <b/>
        <i val="0"/>
        <color auto="1"/>
      </font>
      <fill>
        <patternFill>
          <bgColor rgb="FF99CC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51"/>
          <bgColor indexed="5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de Auditoria Técnica sobre Itens Gerais</a:t>
            </a:r>
          </a:p>
        </c:rich>
      </c:tx>
      <c:layout>
        <c:manualLayout>
          <c:xMode val="edge"/>
          <c:yMode val="edge"/>
          <c:x val="0.31484968053826234"/>
          <c:y val="2.0146520146520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7067669172932E-2"/>
          <c:y val="0.12271084218829088"/>
          <c:w val="0.83176691729323304"/>
          <c:h val="0.602565180297726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Indicadores!$B$7</c:f>
              <c:strCache>
                <c:ptCount val="1"/>
                <c:pt idx="0">
                  <c:v>Pontuação</c:v>
                </c:pt>
              </c:strCache>
            </c:strRef>
          </c:tx>
          <c:spPr>
            <a:gradFill rotWithShape="0">
              <a:gsLst>
                <a:gs pos="0">
                  <a:srgbClr val="008000"/>
                </a:gs>
                <a:gs pos="100000">
                  <a:srgbClr val="0080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1.8274497425015638E-3"/>
                  <c:y val="3.49225577572033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776567402758735E-3"/>
                  <c:y val="8.04024777623743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9020746014765969E-4"/>
                  <c:y val="1.43847403689923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426968065517968E-3"/>
                  <c:y val="5.7444742484112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3329124505316568E-3"/>
                  <c:y val="1.04986876640419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0770390894902059E-4"/>
                  <c:y val="5.93387365040908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4101912093950394E-3"/>
                  <c:y val="3.94969859536788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6.7271101134629889E-4"/>
                  <c:y val="6.5972522665436054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Indicadores!$A$8:$A$15</c:f>
              <c:strCache>
                <c:ptCount val="8"/>
                <c:pt idx="0">
                  <c:v>Recebimento</c:v>
                </c:pt>
                <c:pt idx="1">
                  <c:v>Armazenamento</c:v>
                </c:pt>
                <c:pt idx="2">
                  <c:v>Processos/Procedimentos</c:v>
                </c:pt>
                <c:pt idx="3">
                  <c:v>Distribuição</c:v>
                </c:pt>
                <c:pt idx="4">
                  <c:v>Estrutura Física</c:v>
                </c:pt>
                <c:pt idx="5">
                  <c:v>Higienização</c:v>
                </c:pt>
                <c:pt idx="6">
                  <c:v>Pessoal</c:v>
                </c:pt>
                <c:pt idx="7">
                  <c:v>MÉDIA </c:v>
                </c:pt>
              </c:strCache>
            </c:strRef>
          </c:cat>
          <c:val>
            <c:numRef>
              <c:f>Indicadores!$B$8:$B$15</c:f>
              <c:numCache>
                <c:formatCode>0.00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13184"/>
        <c:axId val="193647744"/>
      </c:barChart>
      <c:catAx>
        <c:axId val="1936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36477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3647744"/>
        <c:scaling>
          <c:orientation val="minMax"/>
          <c:max val="1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3613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3759886361643"/>
          <c:y val="0.40476267389653214"/>
          <c:w val="9.2105290847552701E-2"/>
          <c:h val="4.02930402930403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Footer>&amp;C&amp;8Nutri Mi - Set / 2010&amp;10.</c:oddFooter>
    </c:headerFooter>
    <c:pageMargins b="0.984251969" l="0.78740157499999996" r="0.78740157499999996" t="0.984251969" header="0.4921259845" footer="0.4921259845"/>
    <c:pageSetup paperSize="9" orientation="landscape" horizontalDpi="-1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de Auditoria Técnica sobre Controle de Doctos</a:t>
            </a:r>
          </a:p>
        </c:rich>
      </c:tx>
      <c:layout>
        <c:manualLayout>
          <c:xMode val="edge"/>
          <c:yMode val="edge"/>
          <c:x val="0.28571423555333175"/>
          <c:y val="2.8520499108734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65306122448975E-2"/>
          <c:y val="0.13547260659085095"/>
          <c:w val="0.83367346938775511"/>
          <c:h val="0.61675686684782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Indicadores!$B$18</c:f>
              <c:strCache>
                <c:ptCount val="1"/>
                <c:pt idx="0">
                  <c:v>Pontuação</c:v>
                </c:pt>
              </c:strCache>
            </c:strRef>
          </c:tx>
          <c:spPr>
            <a:gradFill rotWithShape="0">
              <a:gsLst>
                <a:gs pos="0">
                  <a:srgbClr val="008000"/>
                </a:gs>
                <a:gs pos="100000">
                  <a:srgbClr val="0080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5.9354453602998621E-3"/>
                  <c:y val="-5.8992893268020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149278580980053E-3"/>
                  <c:y val="-4.3980331335588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449825460780614E-3"/>
                  <c:y val="-2.70551742529510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0860904092674E-3"/>
                  <c:y val="-2.5075207845008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3912897175478484E-3"/>
                  <c:y val="-4.2900519787967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Indicadores!$A$19:$A$24</c:f>
              <c:strCache>
                <c:ptCount val="6"/>
                <c:pt idx="0">
                  <c:v>Controle de Potabilidade da Água</c:v>
                </c:pt>
                <c:pt idx="1">
                  <c:v>Controle de Pragas</c:v>
                </c:pt>
                <c:pt idx="2">
                  <c:v>Controle de Resíduos</c:v>
                </c:pt>
                <c:pt idx="3">
                  <c:v>Controle de Saúde dos Funcionários</c:v>
                </c:pt>
                <c:pt idx="4">
                  <c:v>Documentos Oficiais</c:v>
                </c:pt>
                <c:pt idx="5">
                  <c:v>MÉDIA  </c:v>
                </c:pt>
              </c:strCache>
            </c:strRef>
          </c:cat>
          <c:val>
            <c:numRef>
              <c:f>Indicadores!$B$19:$B$24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95456"/>
        <c:axId val="194605440"/>
      </c:barChart>
      <c:catAx>
        <c:axId val="1945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460544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4605440"/>
        <c:scaling>
          <c:orientation val="minMax"/>
          <c:max val="1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4595456"/>
        <c:crosses val="autoZero"/>
        <c:crossBetween val="between"/>
        <c:majorUnit val="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16328560936577"/>
          <c:y val="0.42602570400625051"/>
          <c:w val="8.3673487302381555E-2"/>
          <c:h val="3.5650623885917998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Footer>&amp;C&amp;8Nutri Mi - Set / 2010 </c:oddFooter>
    </c:headerFooter>
    <c:pageMargins b="0.984251969" l="0.78740157499999996" r="0.78740157499999996" t="0.984251969" header="0.4921259845" footer="0.4921259845"/>
    <c:pageSetup paperSize="9" orientation="landscape" horizontalDpi="-1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39</xdr:row>
      <xdr:rowOff>133350</xdr:rowOff>
    </xdr:from>
    <xdr:to>
      <xdr:col>0</xdr:col>
      <xdr:colOff>1295400</xdr:colOff>
      <xdr:row>44</xdr:row>
      <xdr:rowOff>95250</xdr:rowOff>
    </xdr:to>
    <xdr:sp macro="" textlink="">
      <xdr:nvSpPr>
        <xdr:cNvPr id="216101" name="Oval 4"/>
        <xdr:cNvSpPr>
          <a:spLocks noChangeArrowheads="1"/>
        </xdr:cNvSpPr>
      </xdr:nvSpPr>
      <xdr:spPr bwMode="auto">
        <a:xfrm>
          <a:off x="104775" y="9020175"/>
          <a:ext cx="1190625" cy="771525"/>
        </a:xfrm>
        <a:prstGeom prst="ellipse">
          <a:avLst/>
        </a:prstGeom>
        <a:solidFill>
          <a:srgbClr val="000000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1638300</xdr:colOff>
      <xdr:row>39</xdr:row>
      <xdr:rowOff>123825</xdr:rowOff>
    </xdr:from>
    <xdr:to>
      <xdr:col>0</xdr:col>
      <xdr:colOff>2828925</xdr:colOff>
      <xdr:row>44</xdr:row>
      <xdr:rowOff>95250</xdr:rowOff>
    </xdr:to>
    <xdr:sp macro="" textlink="">
      <xdr:nvSpPr>
        <xdr:cNvPr id="216102" name="Oval 5"/>
        <xdr:cNvSpPr>
          <a:spLocks noChangeArrowheads="1"/>
        </xdr:cNvSpPr>
      </xdr:nvSpPr>
      <xdr:spPr bwMode="auto">
        <a:xfrm>
          <a:off x="1638300" y="9010650"/>
          <a:ext cx="1190625" cy="781050"/>
        </a:xfrm>
        <a:prstGeom prst="ellipse">
          <a:avLst/>
        </a:prstGeom>
        <a:solidFill>
          <a:srgbClr val="FF0000"/>
        </a:solidFill>
        <a:ln w="936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3162300</xdr:colOff>
      <xdr:row>39</xdr:row>
      <xdr:rowOff>123825</xdr:rowOff>
    </xdr:from>
    <xdr:to>
      <xdr:col>1</xdr:col>
      <xdr:colOff>200025</xdr:colOff>
      <xdr:row>44</xdr:row>
      <xdr:rowOff>104775</xdr:rowOff>
    </xdr:to>
    <xdr:sp macro="" textlink="">
      <xdr:nvSpPr>
        <xdr:cNvPr id="216103" name="Oval 6"/>
        <xdr:cNvSpPr>
          <a:spLocks noChangeArrowheads="1"/>
        </xdr:cNvSpPr>
      </xdr:nvSpPr>
      <xdr:spPr bwMode="auto">
        <a:xfrm>
          <a:off x="3162300" y="9010650"/>
          <a:ext cx="1181100" cy="790575"/>
        </a:xfrm>
        <a:prstGeom prst="ellipse">
          <a:avLst/>
        </a:prstGeom>
        <a:solidFill>
          <a:srgbClr val="99CC00"/>
        </a:solidFill>
        <a:ln w="9360">
          <a:solidFill>
            <a:srgbClr val="99CC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141190</xdr:colOff>
      <xdr:row>40</xdr:row>
      <xdr:rowOff>120293</xdr:rowOff>
    </xdr:from>
    <xdr:to>
      <xdr:col>0</xdr:col>
      <xdr:colOff>1262757</xdr:colOff>
      <xdr:row>44</xdr:row>
      <xdr:rowOff>66675</xdr:rowOff>
    </xdr:to>
    <xdr:sp macro="" textlink="" fLocksText="0">
      <xdr:nvSpPr>
        <xdr:cNvPr id="3079" name="Text Box 7"/>
        <xdr:cNvSpPr txBox="1">
          <a:spLocks noChangeArrowheads="1"/>
        </xdr:cNvSpPr>
      </xdr:nvSpPr>
      <xdr:spPr bwMode="auto">
        <a:xfrm>
          <a:off x="141190" y="7330718"/>
          <a:ext cx="1121567" cy="594082"/>
        </a:xfrm>
        <a:prstGeom prst="rect">
          <a:avLst/>
        </a:prstGeom>
        <a:noFill/>
        <a:ln w="9360">
          <a:noFill/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pt-BR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≤ 3</a:t>
          </a:r>
          <a:r>
            <a:rPr lang="pt-B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,99</a:t>
          </a:r>
        </a:p>
        <a:p>
          <a:pPr algn="ctr" rtl="0">
            <a:defRPr sz="1000"/>
          </a:pPr>
          <a:endParaRPr lang="pt-BR" sz="500" b="1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100" b="1" i="0" u="none" strike="noStrike" baseline="0">
              <a:solidFill>
                <a:schemeClr val="bg1"/>
              </a:solidFill>
              <a:latin typeface="Arial"/>
              <a:cs typeface="Arial"/>
            </a:rPr>
            <a:t>Inaceitável</a:t>
          </a:r>
        </a:p>
      </xdr:txBody>
    </xdr:sp>
    <xdr:clientData/>
  </xdr:twoCellAnchor>
  <xdr:twoCellAnchor>
    <xdr:from>
      <xdr:col>0</xdr:col>
      <xdr:colOff>1549214</xdr:colOff>
      <xdr:row>40</xdr:row>
      <xdr:rowOff>148868</xdr:rowOff>
    </xdr:from>
    <xdr:to>
      <xdr:col>0</xdr:col>
      <xdr:colOff>2933422</xdr:colOff>
      <xdr:row>43</xdr:row>
      <xdr:rowOff>152400</xdr:rowOff>
    </xdr:to>
    <xdr:sp macro="" textlink="" fLocksText="0">
      <xdr:nvSpPr>
        <xdr:cNvPr id="3080" name="Text Box 8"/>
        <xdr:cNvSpPr txBox="1">
          <a:spLocks noChangeArrowheads="1"/>
        </xdr:cNvSpPr>
      </xdr:nvSpPr>
      <xdr:spPr bwMode="auto">
        <a:xfrm>
          <a:off x="1549214" y="7359293"/>
          <a:ext cx="1384208" cy="489307"/>
        </a:xfrm>
        <a:prstGeom prst="rect">
          <a:avLst/>
        </a:prstGeom>
        <a:noFill/>
        <a:ln w="9360">
          <a:noFill/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pt-BR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≥ 4 à ≤ 6,99</a:t>
          </a:r>
        </a:p>
        <a:p>
          <a:pPr algn="ctr" rtl="0">
            <a:defRPr sz="1000"/>
          </a:pPr>
          <a:endParaRPr lang="pt-BR" sz="5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Insatisfatório</a:t>
          </a:r>
        </a:p>
        <a:p>
          <a:pPr algn="ctr" rtl="0">
            <a:defRPr sz="1000"/>
          </a:pPr>
          <a:endParaRPr lang="pt-BR" sz="12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9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3178973</xdr:colOff>
      <xdr:row>40</xdr:row>
      <xdr:rowOff>158727</xdr:rowOff>
    </xdr:from>
    <xdr:to>
      <xdr:col>1</xdr:col>
      <xdr:colOff>209550</xdr:colOff>
      <xdr:row>44</xdr:row>
      <xdr:rowOff>95250</xdr:rowOff>
    </xdr:to>
    <xdr:sp macro="" textlink="" fLocksText="0">
      <xdr:nvSpPr>
        <xdr:cNvPr id="3081" name="Text Box 9"/>
        <xdr:cNvSpPr txBox="1">
          <a:spLocks noChangeArrowheads="1"/>
        </xdr:cNvSpPr>
      </xdr:nvSpPr>
      <xdr:spPr bwMode="auto">
        <a:xfrm>
          <a:off x="3178973" y="7369152"/>
          <a:ext cx="1173952" cy="584223"/>
        </a:xfrm>
        <a:prstGeom prst="rect">
          <a:avLst/>
        </a:prstGeom>
        <a:noFill/>
        <a:ln w="9360">
          <a:noFill/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200" b="1" i="0" baseline="0">
              <a:effectLst/>
              <a:latin typeface="Arial" pitchFamily="34" charset="0"/>
              <a:ea typeface="+mn-ea"/>
              <a:cs typeface="Arial" pitchFamily="34" charset="0"/>
            </a:rPr>
            <a:t>≥ 7 à ≤ 8</a:t>
          </a:r>
          <a:r>
            <a:rPr lang="pt-B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,99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BR" sz="5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Satisfatório</a:t>
          </a:r>
        </a:p>
      </xdr:txBody>
    </xdr:sp>
    <xdr:clientData/>
  </xdr:twoCellAnchor>
  <xdr:twoCellAnchor>
    <xdr:from>
      <xdr:col>0</xdr:col>
      <xdr:colOff>38101</xdr:colOff>
      <xdr:row>37</xdr:row>
      <xdr:rowOff>57151</xdr:rowOff>
    </xdr:from>
    <xdr:to>
      <xdr:col>1</xdr:col>
      <xdr:colOff>1666876</xdr:colOff>
      <xdr:row>38</xdr:row>
      <xdr:rowOff>107570</xdr:rowOff>
    </xdr:to>
    <xdr:sp macro="" textlink="" fLocksText="0">
      <xdr:nvSpPr>
        <xdr:cNvPr id="3082" name="Text Box 10"/>
        <xdr:cNvSpPr txBox="1">
          <a:spLocks noChangeArrowheads="1"/>
        </xdr:cNvSpPr>
      </xdr:nvSpPr>
      <xdr:spPr bwMode="auto">
        <a:xfrm>
          <a:off x="38101" y="6781801"/>
          <a:ext cx="5772150" cy="212344"/>
        </a:xfrm>
        <a:prstGeom prst="rect">
          <a:avLst/>
        </a:prstGeom>
        <a:solidFill>
          <a:srgbClr val="FFFFFF"/>
        </a:solidFill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INDICADORES</a:t>
          </a:r>
        </a:p>
      </xdr:txBody>
    </xdr:sp>
    <xdr:clientData/>
  </xdr:twoCellAnchor>
  <xdr:twoCellAnchor>
    <xdr:from>
      <xdr:col>1</xdr:col>
      <xdr:colOff>485775</xdr:colOff>
      <xdr:row>39</xdr:row>
      <xdr:rowOff>123825</xdr:rowOff>
    </xdr:from>
    <xdr:to>
      <xdr:col>1</xdr:col>
      <xdr:colOff>1676400</xdr:colOff>
      <xdr:row>44</xdr:row>
      <xdr:rowOff>104775</xdr:rowOff>
    </xdr:to>
    <xdr:sp macro="" textlink="">
      <xdr:nvSpPr>
        <xdr:cNvPr id="216108" name="Oval 6"/>
        <xdr:cNvSpPr>
          <a:spLocks noChangeArrowheads="1"/>
        </xdr:cNvSpPr>
      </xdr:nvSpPr>
      <xdr:spPr bwMode="auto">
        <a:xfrm>
          <a:off x="4629150" y="9010650"/>
          <a:ext cx="1190625" cy="790575"/>
        </a:xfrm>
        <a:prstGeom prst="ellipse">
          <a:avLst/>
        </a:prstGeom>
        <a:solidFill>
          <a:srgbClr val="558ED5"/>
        </a:solidFill>
        <a:ln>
          <a:noFill/>
        </a:ln>
        <a:extLst>
          <a:ext uri="{91240B29-F687-4F45-9708-019B960494DF}">
            <a14:hiddenLine xmlns:a14="http://schemas.microsoft.com/office/drawing/2010/main" w="936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677988</xdr:colOff>
      <xdr:row>40</xdr:row>
      <xdr:rowOff>111102</xdr:rowOff>
    </xdr:from>
    <xdr:to>
      <xdr:col>1</xdr:col>
      <xdr:colOff>1475562</xdr:colOff>
      <xdr:row>44</xdr:row>
      <xdr:rowOff>9525</xdr:rowOff>
    </xdr:to>
    <xdr:sp macro="" textlink="" fLocksText="0">
      <xdr:nvSpPr>
        <xdr:cNvPr id="14" name="Text Box 9"/>
        <xdr:cNvSpPr txBox="1">
          <a:spLocks noChangeArrowheads="1"/>
        </xdr:cNvSpPr>
      </xdr:nvSpPr>
      <xdr:spPr bwMode="auto">
        <a:xfrm>
          <a:off x="4821363" y="7321527"/>
          <a:ext cx="797574" cy="546123"/>
        </a:xfrm>
        <a:prstGeom prst="rect">
          <a:avLst/>
        </a:prstGeom>
        <a:noFill/>
        <a:ln w="9360">
          <a:noFill/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pt-B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≥ 9</a:t>
          </a:r>
        </a:p>
        <a:p>
          <a:pPr algn="ctr" rtl="0">
            <a:defRPr sz="1000"/>
          </a:pPr>
          <a:endParaRPr lang="pt-BR" sz="5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Ótimo</a:t>
          </a: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1322450</xdr:colOff>
      <xdr:row>0</xdr:row>
      <xdr:rowOff>648000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322449" cy="648000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914401</xdr:colOff>
      <xdr:row>0</xdr:row>
      <xdr:rowOff>0</xdr:rowOff>
    </xdr:from>
    <xdr:to>
      <xdr:col>1</xdr:col>
      <xdr:colOff>1676054</xdr:colOff>
      <xdr:row>1</xdr:row>
      <xdr:rowOff>53250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6" y="0"/>
          <a:ext cx="761653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10</xdr:col>
      <xdr:colOff>742950</xdr:colOff>
      <xdr:row>32</xdr:row>
      <xdr:rowOff>28575</xdr:rowOff>
    </xdr:to>
    <xdr:graphicFrame macro="">
      <xdr:nvGraphicFramePr>
        <xdr:cNvPr id="42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733425</xdr:colOff>
      <xdr:row>33</xdr:row>
      <xdr:rowOff>0</xdr:rowOff>
    </xdr:to>
    <xdr:graphicFrame macro="">
      <xdr:nvGraphicFramePr>
        <xdr:cNvPr id="52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398524</xdr:colOff>
      <xdr:row>0</xdr:row>
      <xdr:rowOff>648000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2449" cy="648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2857500</xdr:colOff>
      <xdr:row>0</xdr:row>
      <xdr:rowOff>0</xdr:rowOff>
    </xdr:from>
    <xdr:to>
      <xdr:col>6</xdr:col>
      <xdr:colOff>3619153</xdr:colOff>
      <xdr:row>0</xdr:row>
      <xdr:rowOff>720000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0"/>
          <a:ext cx="761653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817625</xdr:colOff>
      <xdr:row>0</xdr:row>
      <xdr:rowOff>648000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322449" cy="648000"/>
        </a:xfrm>
        <a:prstGeom prst="rect">
          <a:avLst/>
        </a:prstGeom>
      </xdr:spPr>
    </xdr:pic>
    <xdr:clientData/>
  </xdr:twoCellAnchor>
  <xdr:twoCellAnchor editAs="oneCell">
    <xdr:from>
      <xdr:col>6</xdr:col>
      <xdr:colOff>2914650</xdr:colOff>
      <xdr:row>0</xdr:row>
      <xdr:rowOff>19050</xdr:rowOff>
    </xdr:from>
    <xdr:to>
      <xdr:col>6</xdr:col>
      <xdr:colOff>3676303</xdr:colOff>
      <xdr:row>0</xdr:row>
      <xdr:rowOff>739050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19050"/>
          <a:ext cx="761653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1322450</xdr:colOff>
      <xdr:row>3</xdr:row>
      <xdr:rowOff>95550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322449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2514600</xdr:colOff>
      <xdr:row>0</xdr:row>
      <xdr:rowOff>0</xdr:rowOff>
    </xdr:from>
    <xdr:to>
      <xdr:col>4</xdr:col>
      <xdr:colOff>3276253</xdr:colOff>
      <xdr:row>3</xdr:row>
      <xdr:rowOff>167550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0"/>
          <a:ext cx="761653" cy="72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1322451</xdr:colOff>
      <xdr:row>3</xdr:row>
      <xdr:rowOff>95550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322450" cy="6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5200650</xdr:colOff>
      <xdr:row>0</xdr:row>
      <xdr:rowOff>19050</xdr:rowOff>
    </xdr:from>
    <xdr:to>
      <xdr:col>0</xdr:col>
      <xdr:colOff>5962303</xdr:colOff>
      <xdr:row>3</xdr:row>
      <xdr:rowOff>186600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19050"/>
          <a:ext cx="761653" cy="72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1322450</xdr:colOff>
      <xdr:row>3</xdr:row>
      <xdr:rowOff>76500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2450" cy="648000"/>
        </a:xfrm>
        <a:prstGeom prst="rect">
          <a:avLst/>
        </a:prstGeom>
      </xdr:spPr>
    </xdr:pic>
    <xdr:clientData/>
  </xdr:twoCellAnchor>
  <xdr:twoCellAnchor editAs="oneCell">
    <xdr:from>
      <xdr:col>2</xdr:col>
      <xdr:colOff>3305175</xdr:colOff>
      <xdr:row>0</xdr:row>
      <xdr:rowOff>0</xdr:rowOff>
    </xdr:from>
    <xdr:to>
      <xdr:col>2</xdr:col>
      <xdr:colOff>4066828</xdr:colOff>
      <xdr:row>3</xdr:row>
      <xdr:rowOff>148500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5" y="0"/>
          <a:ext cx="761653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F52"/>
  <sheetViews>
    <sheetView showGridLines="0" tabSelected="1" view="pageBreakPreview" zoomScaleNormal="100" zoomScaleSheetLayoutView="100" workbookViewId="0">
      <selection sqref="A1:B1"/>
    </sheetView>
  </sheetViews>
  <sheetFormatPr defaultRowHeight="12.75" x14ac:dyDescent="0.2"/>
  <cols>
    <col min="1" max="1" width="62.140625" style="1" customWidth="1"/>
    <col min="2" max="2" width="25.5703125" style="1" customWidth="1"/>
    <col min="3" max="3" width="24.7109375" style="1" customWidth="1"/>
    <col min="4" max="4" width="14.42578125" style="1" customWidth="1"/>
    <col min="5" max="16384" width="9.140625" style="1"/>
  </cols>
  <sheetData>
    <row r="1" spans="1:4" ht="52.5" customHeight="1" x14ac:dyDescent="0.2">
      <c r="A1" s="139" t="s">
        <v>124</v>
      </c>
      <c r="B1" s="140"/>
    </row>
    <row r="2" spans="1:4" ht="19.5" customHeight="1" x14ac:dyDescent="0.2">
      <c r="A2" s="5"/>
      <c r="B2" s="6"/>
      <c r="C2"/>
    </row>
    <row r="3" spans="1:4" ht="18" customHeight="1" x14ac:dyDescent="0.2">
      <c r="A3" s="7" t="str">
        <f>'Itens Gerais'!A2:E2</f>
        <v xml:space="preserve">UNIDADE: </v>
      </c>
      <c r="B3" s="138" t="str">
        <f>'Itens Gerais'!G2</f>
        <v xml:space="preserve">DATA: </v>
      </c>
    </row>
    <row r="4" spans="1:4" ht="26.25" customHeight="1" x14ac:dyDescent="0.2">
      <c r="A4" s="7" t="str">
        <f>'Itens Gerais'!A3:E3</f>
        <v xml:space="preserve">GERENTE: </v>
      </c>
      <c r="B4" s="138"/>
    </row>
    <row r="5" spans="1:4" ht="27" customHeight="1" x14ac:dyDescent="0.2">
      <c r="A5" s="7" t="str">
        <f>'Itens Gerais'!A4:E4</f>
        <v xml:space="preserve">COORDENADORA:                     GERENTE QUALIDADE:  </v>
      </c>
      <c r="B5" s="138"/>
    </row>
    <row r="6" spans="1:4" ht="27" customHeight="1" x14ac:dyDescent="0.2">
      <c r="A6" s="7"/>
      <c r="B6" s="76"/>
    </row>
    <row r="7" spans="1:4" ht="15.75" x14ac:dyDescent="0.2">
      <c r="A7" s="16" t="s">
        <v>125</v>
      </c>
      <c r="B7" s="17" t="s">
        <v>222</v>
      </c>
    </row>
    <row r="8" spans="1:4" ht="16.5" x14ac:dyDescent="0.2">
      <c r="A8" s="15" t="s">
        <v>126</v>
      </c>
      <c r="B8" s="122">
        <f>'Itens Gerais'!F13</f>
        <v>10</v>
      </c>
    </row>
    <row r="9" spans="1:4" ht="16.5" x14ac:dyDescent="0.2">
      <c r="A9" s="15" t="s">
        <v>127</v>
      </c>
      <c r="B9" s="122">
        <f>'Itens Gerais'!F33</f>
        <v>10</v>
      </c>
      <c r="D9" s="4"/>
    </row>
    <row r="10" spans="1:4" ht="16.5" x14ac:dyDescent="0.2">
      <c r="A10" s="15" t="s">
        <v>180</v>
      </c>
      <c r="B10" s="122">
        <f>'Itens Gerais'!F48</f>
        <v>10</v>
      </c>
    </row>
    <row r="11" spans="1:4" ht="16.5" x14ac:dyDescent="0.2">
      <c r="A11" s="15" t="s">
        <v>181</v>
      </c>
      <c r="B11" s="122">
        <f>'Itens Gerais'!F61</f>
        <v>10</v>
      </c>
    </row>
    <row r="12" spans="1:4" ht="16.5" x14ac:dyDescent="0.2">
      <c r="A12" s="15" t="s">
        <v>182</v>
      </c>
      <c r="B12" s="122">
        <f>'Itens Gerais'!F69</f>
        <v>10</v>
      </c>
    </row>
    <row r="13" spans="1:4" ht="16.5" x14ac:dyDescent="0.2">
      <c r="A13" s="15" t="s">
        <v>128</v>
      </c>
      <c r="B13" s="122">
        <f>'Itens Gerais'!F80</f>
        <v>10</v>
      </c>
    </row>
    <row r="14" spans="1:4" ht="16.5" x14ac:dyDescent="0.2">
      <c r="A14" s="15" t="s">
        <v>129</v>
      </c>
      <c r="B14" s="122">
        <f>'Itens Gerais'!F95</f>
        <v>10</v>
      </c>
    </row>
    <row r="15" spans="1:4" ht="15.75" x14ac:dyDescent="0.2">
      <c r="A15" s="77" t="s">
        <v>130</v>
      </c>
      <c r="B15" s="123">
        <f>AVERAGE(B8:B14)</f>
        <v>10</v>
      </c>
    </row>
    <row r="16" spans="1:4" ht="13.5" x14ac:dyDescent="0.2">
      <c r="A16" s="8"/>
      <c r="B16" s="9"/>
    </row>
    <row r="17" spans="1:6" x14ac:dyDescent="0.2">
      <c r="A17" s="8"/>
      <c r="B17" s="8"/>
    </row>
    <row r="18" spans="1:6" ht="15.75" x14ac:dyDescent="0.2">
      <c r="A18" s="16" t="s">
        <v>131</v>
      </c>
      <c r="B18" s="17" t="s">
        <v>222</v>
      </c>
    </row>
    <row r="19" spans="1:6" ht="16.5" x14ac:dyDescent="0.2">
      <c r="A19" s="10" t="s">
        <v>183</v>
      </c>
      <c r="B19" s="122">
        <f>'Controle de doc_s'!F12</f>
        <v>10</v>
      </c>
    </row>
    <row r="20" spans="1:6" ht="16.5" x14ac:dyDescent="0.2">
      <c r="A20" s="10" t="s">
        <v>132</v>
      </c>
      <c r="B20" s="122">
        <f>'Controle de doc_s'!F18</f>
        <v>10</v>
      </c>
    </row>
    <row r="21" spans="1:6" ht="16.5" x14ac:dyDescent="0.2">
      <c r="A21" s="10" t="s">
        <v>133</v>
      </c>
      <c r="B21" s="122">
        <f>'Controle de doc_s'!F25</f>
        <v>10</v>
      </c>
    </row>
    <row r="22" spans="1:6" ht="16.5" x14ac:dyDescent="0.2">
      <c r="A22" s="10" t="s">
        <v>184</v>
      </c>
      <c r="B22" s="122">
        <f>'Controle de doc_s'!F29</f>
        <v>10</v>
      </c>
    </row>
    <row r="23" spans="1:6" ht="16.5" x14ac:dyDescent="0.2">
      <c r="A23" s="10" t="s">
        <v>204</v>
      </c>
      <c r="B23" s="122">
        <f>'Controle de doc_s'!F36</f>
        <v>10</v>
      </c>
    </row>
    <row r="24" spans="1:6" ht="15.75" x14ac:dyDescent="0.2">
      <c r="A24" s="77" t="s">
        <v>134</v>
      </c>
      <c r="B24" s="123">
        <f>AVERAGE(B19:B23)</f>
        <v>10</v>
      </c>
    </row>
    <row r="25" spans="1:6" x14ac:dyDescent="0.2">
      <c r="A25" s="11"/>
      <c r="B25" s="8"/>
    </row>
    <row r="26" spans="1:6" x14ac:dyDescent="0.2">
      <c r="A26" s="11"/>
      <c r="B26" s="8"/>
    </row>
    <row r="27" spans="1:6" ht="15.75" x14ac:dyDescent="0.2">
      <c r="A27" s="16" t="s">
        <v>218</v>
      </c>
      <c r="B27" s="17" t="s">
        <v>219</v>
      </c>
    </row>
    <row r="28" spans="1:6" ht="42" customHeight="1" x14ac:dyDescent="0.2">
      <c r="A28" s="117" t="s">
        <v>220</v>
      </c>
      <c r="B28" s="118">
        <f>IF(B30="N",1,0)</f>
        <v>0</v>
      </c>
    </row>
    <row r="29" spans="1:6" x14ac:dyDescent="0.2">
      <c r="A29" s="11"/>
      <c r="B29" s="8"/>
    </row>
    <row r="30" spans="1:6" ht="16.5" hidden="1" customHeight="1" x14ac:dyDescent="0.2">
      <c r="A30" s="112" t="s">
        <v>221</v>
      </c>
      <c r="B30" s="113">
        <f>'Itens Gerais'!E97</f>
        <v>0</v>
      </c>
    </row>
    <row r="31" spans="1:6" x14ac:dyDescent="0.2">
      <c r="A31" s="11"/>
      <c r="B31" s="8"/>
      <c r="F31" s="121"/>
    </row>
    <row r="32" spans="1:6" ht="12.75" customHeight="1" thickBot="1" x14ac:dyDescent="0.25">
      <c r="A32" s="8"/>
      <c r="B32" s="8"/>
    </row>
    <row r="33" spans="1:2" ht="57" hidden="1" customHeight="1" thickBot="1" x14ac:dyDescent="0.25">
      <c r="A33" s="12" t="s">
        <v>135</v>
      </c>
      <c r="B33" s="116">
        <f>AVERAGE(B15,B24)-B28</f>
        <v>10</v>
      </c>
    </row>
    <row r="34" spans="1:2" ht="27.75" customHeight="1" x14ac:dyDescent="0.2">
      <c r="A34" s="141" t="s">
        <v>124</v>
      </c>
      <c r="B34" s="124">
        <f>B33</f>
        <v>10</v>
      </c>
    </row>
    <row r="35" spans="1:2" ht="31.5" customHeight="1" thickBot="1" x14ac:dyDescent="0.25">
      <c r="A35" s="142"/>
      <c r="B35" s="120" t="str">
        <f>IF(B33&lt;=3.99,"Inaceitável",IF(AND(B33&gt;=4,B33&lt;=6.99),"Insatisfatório",IF(AND(B33&gt;=7,B33&lt;=8.99),"Satisfatório","Ótimo")))</f>
        <v>Ótimo</v>
      </c>
    </row>
    <row r="36" spans="1:2" ht="23.25" customHeight="1" x14ac:dyDescent="0.2">
      <c r="A36" s="111"/>
      <c r="B36" s="110"/>
    </row>
    <row r="37" spans="1:2" x14ac:dyDescent="0.2">
      <c r="A37" s="8"/>
      <c r="B37" s="8"/>
    </row>
    <row r="38" spans="1:2" x14ac:dyDescent="0.2">
      <c r="A38" s="13"/>
      <c r="B38" s="13"/>
    </row>
    <row r="39" spans="1:2" x14ac:dyDescent="0.2">
      <c r="A39" s="8"/>
      <c r="B39" s="8"/>
    </row>
    <row r="40" spans="1:2" x14ac:dyDescent="0.2">
      <c r="A40" s="8"/>
      <c r="B40" s="8"/>
    </row>
    <row r="41" spans="1:2" x14ac:dyDescent="0.2">
      <c r="A41" s="8"/>
      <c r="B41" s="8"/>
    </row>
    <row r="42" spans="1:2" x14ac:dyDescent="0.2">
      <c r="A42" s="11"/>
      <c r="B42" s="11"/>
    </row>
    <row r="43" spans="1:2" x14ac:dyDescent="0.2">
      <c r="A43" s="14"/>
      <c r="B43" s="14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  <row r="48" spans="1:2" x14ac:dyDescent="0.2">
      <c r="A48" s="14"/>
      <c r="B48" s="14"/>
    </row>
    <row r="49" spans="1:2" x14ac:dyDescent="0.2">
      <c r="A49" s="14"/>
      <c r="B49" s="14"/>
    </row>
    <row r="50" spans="1:2" x14ac:dyDescent="0.2">
      <c r="A50" s="14"/>
      <c r="B50" s="14"/>
    </row>
    <row r="51" spans="1:2" x14ac:dyDescent="0.2">
      <c r="A51" s="14"/>
      <c r="B51" s="14"/>
    </row>
    <row r="52" spans="1:2" x14ac:dyDescent="0.2">
      <c r="A52" s="14"/>
      <c r="B52" s="14"/>
    </row>
  </sheetData>
  <mergeCells count="3">
    <mergeCell ref="B3:B5"/>
    <mergeCell ref="A1:B1"/>
    <mergeCell ref="A34:A35"/>
  </mergeCells>
  <phoneticPr fontId="0" type="noConversion"/>
  <conditionalFormatting sqref="B35:B36">
    <cfRule type="cellIs" dxfId="25" priority="5" stopIfTrue="1" operator="equal">
      <formula>"Insatisfatório"</formula>
    </cfRule>
    <cfRule type="cellIs" dxfId="24" priority="6" stopIfTrue="1" operator="equal">
      <formula>"Ótimo"</formula>
    </cfRule>
    <cfRule type="cellIs" dxfId="23" priority="7" stopIfTrue="1" operator="equal">
      <formula>"Inaceitável"</formula>
    </cfRule>
    <cfRule type="cellIs" dxfId="22" priority="9" stopIfTrue="1" operator="equal">
      <formula>"Satisfatório"</formula>
    </cfRule>
  </conditionalFormatting>
  <conditionalFormatting sqref="B34">
    <cfRule type="cellIs" dxfId="21" priority="1" stopIfTrue="1" operator="lessThanOrEqual">
      <formula>3.99</formula>
    </cfRule>
    <cfRule type="cellIs" dxfId="20" priority="2" stopIfTrue="1" operator="between">
      <formula>4</formula>
      <formula>6.99</formula>
    </cfRule>
    <cfRule type="cellIs" dxfId="19" priority="3" stopIfTrue="1" operator="between">
      <formula>7</formula>
      <formula>8.99</formula>
    </cfRule>
    <cfRule type="cellIs" dxfId="18" priority="4" stopIfTrue="1" operator="greaterThanOrEqual">
      <formula>9</formula>
    </cfRule>
  </conditionalFormatting>
  <printOptions horizontalCentered="1"/>
  <pageMargins left="0" right="0" top="0.59055118110236227" bottom="0" header="0.51181102362204722" footer="0.51181102362204722"/>
  <pageSetup paperSize="9" firstPageNumber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showGridLines="0" zoomScaleSheetLayoutView="85" workbookViewId="0">
      <selection activeCell="H35" sqref="H35"/>
    </sheetView>
  </sheetViews>
  <sheetFormatPr defaultColWidth="11.7109375" defaultRowHeight="12.75" x14ac:dyDescent="0.2"/>
  <sheetData/>
  <sheetProtection password="CF64" sheet="1" objects="1" scenarios="1"/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showGridLines="0" zoomScaleSheetLayoutView="85" workbookViewId="0">
      <selection activeCell="M35" sqref="M35"/>
    </sheetView>
  </sheetViews>
  <sheetFormatPr defaultColWidth="11.7109375" defaultRowHeight="12.75" x14ac:dyDescent="0.2"/>
  <sheetData/>
  <sheetProtection password="CF64" sheet="1" objects="1" scenarios="1"/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CCFFCC"/>
  </sheetPr>
  <dimension ref="A1:K226"/>
  <sheetViews>
    <sheetView showGridLines="0" view="pageBreakPreview" zoomScaleNormal="100" zoomScaleSheetLayoutView="100" workbookViewId="0">
      <selection sqref="A1:G1"/>
    </sheetView>
  </sheetViews>
  <sheetFormatPr defaultColWidth="20.85546875" defaultRowHeight="12.75" x14ac:dyDescent="0.2"/>
  <cols>
    <col min="1" max="1" width="13.85546875" style="1" customWidth="1"/>
    <col min="2" max="2" width="45.5703125" style="1" customWidth="1"/>
    <col min="3" max="3" width="4.7109375" style="1" hidden="1" customWidth="1"/>
    <col min="4" max="4" width="8.140625" style="1" hidden="1" customWidth="1"/>
    <col min="5" max="5" width="10.5703125" style="1" customWidth="1"/>
    <col min="6" max="6" width="8" style="1" hidden="1" customWidth="1"/>
    <col min="7" max="7" width="54.42578125" style="1" customWidth="1"/>
    <col min="8" max="8" width="1.28515625" style="1" customWidth="1"/>
    <col min="9" max="10" width="8.140625" style="1" customWidth="1"/>
    <col min="11" max="11" width="8.28515625" style="1" customWidth="1"/>
    <col min="12" max="12" width="11.140625" style="1" customWidth="1"/>
    <col min="13" max="20" width="8.140625" style="1" customWidth="1"/>
    <col min="21" max="16384" width="20.85546875" style="1"/>
  </cols>
  <sheetData>
    <row r="1" spans="1:11" ht="60.75" customHeight="1" x14ac:dyDescent="0.2">
      <c r="A1" s="144" t="s">
        <v>0</v>
      </c>
      <c r="B1" s="144"/>
      <c r="C1" s="144"/>
      <c r="D1" s="144"/>
      <c r="E1" s="144"/>
      <c r="F1" s="144"/>
      <c r="G1" s="144"/>
    </row>
    <row r="2" spans="1:11" ht="18" customHeight="1" x14ac:dyDescent="0.2">
      <c r="A2" s="146" t="s">
        <v>210</v>
      </c>
      <c r="B2" s="146"/>
      <c r="C2" s="146"/>
      <c r="D2" s="146"/>
      <c r="E2" s="146"/>
      <c r="F2" s="146"/>
      <c r="G2" s="59" t="s">
        <v>212</v>
      </c>
    </row>
    <row r="3" spans="1:11" ht="24.75" customHeight="1" x14ac:dyDescent="0.2">
      <c r="A3" s="146" t="s">
        <v>211</v>
      </c>
      <c r="B3" s="146"/>
      <c r="C3" s="146"/>
      <c r="D3" s="146"/>
      <c r="E3" s="146"/>
      <c r="F3" s="146"/>
      <c r="G3" s="59" t="s">
        <v>213</v>
      </c>
      <c r="K3"/>
    </row>
    <row r="4" spans="1:11" ht="27.75" customHeight="1" x14ac:dyDescent="0.2">
      <c r="A4" s="146" t="s">
        <v>274</v>
      </c>
      <c r="B4" s="146"/>
      <c r="C4" s="146"/>
      <c r="D4" s="146"/>
      <c r="E4" s="146"/>
      <c r="F4" s="146"/>
      <c r="G4" s="59" t="s">
        <v>214</v>
      </c>
    </row>
    <row r="5" spans="1:11" ht="16.5" customHeight="1" x14ac:dyDescent="0.2">
      <c r="A5" s="73"/>
      <c r="B5" s="73"/>
      <c r="C5" s="73"/>
      <c r="D5" s="73"/>
      <c r="E5" s="73"/>
      <c r="F5" s="73"/>
      <c r="G5" s="59"/>
    </row>
    <row r="6" spans="1:11" ht="25.5" x14ac:dyDescent="0.2">
      <c r="A6" s="42">
        <v>1</v>
      </c>
      <c r="B6" s="43" t="s">
        <v>1</v>
      </c>
      <c r="C6" s="44" t="s">
        <v>2</v>
      </c>
      <c r="D6" s="44" t="s">
        <v>216</v>
      </c>
      <c r="E6" s="39" t="s">
        <v>3</v>
      </c>
      <c r="F6" s="39" t="s">
        <v>4</v>
      </c>
      <c r="G6" s="40" t="s">
        <v>5</v>
      </c>
    </row>
    <row r="7" spans="1:11" ht="38.25" x14ac:dyDescent="0.2">
      <c r="A7" s="45" t="s">
        <v>6</v>
      </c>
      <c r="B7" s="18" t="s">
        <v>7</v>
      </c>
      <c r="C7" s="46">
        <v>2</v>
      </c>
      <c r="D7" s="78">
        <f t="shared" ref="D7:D12" si="0">IF(E7="NA",0,IF(E7="NO",0,C7))</f>
        <v>2</v>
      </c>
      <c r="E7" s="58"/>
      <c r="F7" s="79">
        <f t="shared" ref="F7:F12" si="1">IF(E7="N",0,IF(E7="NA",0,D7))</f>
        <v>2</v>
      </c>
      <c r="G7" s="60"/>
    </row>
    <row r="8" spans="1:11" ht="42.75" customHeight="1" x14ac:dyDescent="0.2">
      <c r="A8" s="56" t="s">
        <v>8</v>
      </c>
      <c r="B8" s="57" t="s">
        <v>9</v>
      </c>
      <c r="C8" s="46">
        <v>3</v>
      </c>
      <c r="D8" s="78">
        <f t="shared" si="0"/>
        <v>3</v>
      </c>
      <c r="E8" s="58"/>
      <c r="F8" s="79">
        <f t="shared" si="1"/>
        <v>3</v>
      </c>
      <c r="G8" s="61"/>
    </row>
    <row r="9" spans="1:11" ht="35.1" customHeight="1" x14ac:dyDescent="0.2">
      <c r="A9" s="45" t="s">
        <v>10</v>
      </c>
      <c r="B9" s="18" t="s">
        <v>11</v>
      </c>
      <c r="C9" s="46">
        <v>2</v>
      </c>
      <c r="D9" s="78">
        <f t="shared" si="0"/>
        <v>2</v>
      </c>
      <c r="E9" s="58"/>
      <c r="F9" s="79">
        <f t="shared" si="1"/>
        <v>2</v>
      </c>
      <c r="G9" s="61"/>
    </row>
    <row r="10" spans="1:11" ht="33" customHeight="1" x14ac:dyDescent="0.2">
      <c r="A10" s="45" t="s">
        <v>12</v>
      </c>
      <c r="B10" s="18" t="s">
        <v>13</v>
      </c>
      <c r="C10" s="46">
        <v>2</v>
      </c>
      <c r="D10" s="78">
        <f t="shared" si="0"/>
        <v>2</v>
      </c>
      <c r="E10" s="58"/>
      <c r="F10" s="79">
        <f t="shared" si="1"/>
        <v>2</v>
      </c>
      <c r="G10" s="61"/>
    </row>
    <row r="11" spans="1:11" ht="38.25" x14ac:dyDescent="0.2">
      <c r="A11" s="45" t="s">
        <v>14</v>
      </c>
      <c r="B11" s="18" t="s">
        <v>158</v>
      </c>
      <c r="C11" s="46">
        <v>3</v>
      </c>
      <c r="D11" s="78">
        <f t="shared" si="0"/>
        <v>3</v>
      </c>
      <c r="E11" s="58"/>
      <c r="F11" s="79">
        <f t="shared" si="1"/>
        <v>3</v>
      </c>
      <c r="G11" s="61"/>
    </row>
    <row r="12" spans="1:11" ht="38.25" x14ac:dyDescent="0.2">
      <c r="A12" s="45" t="s">
        <v>15</v>
      </c>
      <c r="B12" s="18" t="s">
        <v>159</v>
      </c>
      <c r="C12" s="46">
        <v>2</v>
      </c>
      <c r="D12" s="78">
        <f t="shared" si="0"/>
        <v>2</v>
      </c>
      <c r="E12" s="58"/>
      <c r="F12" s="79">
        <f t="shared" si="1"/>
        <v>2</v>
      </c>
      <c r="G12" s="61"/>
    </row>
    <row r="13" spans="1:11" ht="16.5" hidden="1" customHeight="1" x14ac:dyDescent="0.2">
      <c r="A13" s="47"/>
      <c r="B13" s="48"/>
      <c r="C13" s="49">
        <f>SUM(C7:C12)</f>
        <v>14</v>
      </c>
      <c r="D13" s="49">
        <f>SUM(D7:D12)</f>
        <v>14</v>
      </c>
      <c r="E13" s="49">
        <f>SUM(F7:F12)</f>
        <v>14</v>
      </c>
      <c r="F13" s="114">
        <f>(E13/D13)*10</f>
        <v>10</v>
      </c>
      <c r="G13" s="50"/>
    </row>
    <row r="14" spans="1:11" ht="25.5" x14ac:dyDescent="0.2">
      <c r="A14" s="42">
        <v>2</v>
      </c>
      <c r="B14" s="43" t="s">
        <v>16</v>
      </c>
      <c r="C14" s="44" t="s">
        <v>2</v>
      </c>
      <c r="D14" s="44" t="s">
        <v>216</v>
      </c>
      <c r="E14" s="39" t="s">
        <v>3</v>
      </c>
      <c r="F14" s="39" t="s">
        <v>4</v>
      </c>
      <c r="G14" s="40" t="s">
        <v>5</v>
      </c>
    </row>
    <row r="15" spans="1:11" x14ac:dyDescent="0.2">
      <c r="A15" s="143" t="s">
        <v>17</v>
      </c>
      <c r="B15" s="143"/>
      <c r="C15" s="143"/>
      <c r="D15" s="143"/>
      <c r="E15" s="143"/>
      <c r="F15" s="143"/>
      <c r="G15" s="143"/>
    </row>
    <row r="16" spans="1:11" ht="24.95" customHeight="1" x14ac:dyDescent="0.2">
      <c r="A16" s="45" t="s">
        <v>18</v>
      </c>
      <c r="B16" s="18" t="s">
        <v>19</v>
      </c>
      <c r="C16" s="46">
        <v>3</v>
      </c>
      <c r="D16" s="78">
        <f t="shared" ref="D16:D32" si="2">IF(E16="NA",0,IF(E16="NO",0,C16))</f>
        <v>3</v>
      </c>
      <c r="E16" s="58"/>
      <c r="F16" s="79">
        <f t="shared" ref="F16:F21" si="3">IF(E16="N",0,IF(E16="NA",0,D16))</f>
        <v>3</v>
      </c>
      <c r="G16" s="60"/>
    </row>
    <row r="17" spans="1:7" ht="24.95" customHeight="1" x14ac:dyDescent="0.2">
      <c r="A17" s="45" t="s">
        <v>20</v>
      </c>
      <c r="B17" s="18" t="s">
        <v>21</v>
      </c>
      <c r="C17" s="46">
        <v>2</v>
      </c>
      <c r="D17" s="78">
        <f t="shared" si="2"/>
        <v>2</v>
      </c>
      <c r="E17" s="58"/>
      <c r="F17" s="79">
        <f t="shared" si="3"/>
        <v>2</v>
      </c>
      <c r="G17" s="60"/>
    </row>
    <row r="18" spans="1:7" ht="24.95" customHeight="1" x14ac:dyDescent="0.2">
      <c r="A18" s="45" t="s">
        <v>22</v>
      </c>
      <c r="B18" s="18" t="s">
        <v>170</v>
      </c>
      <c r="C18" s="46">
        <v>2</v>
      </c>
      <c r="D18" s="78">
        <f t="shared" si="2"/>
        <v>2</v>
      </c>
      <c r="E18" s="58"/>
      <c r="F18" s="79">
        <f t="shared" si="3"/>
        <v>2</v>
      </c>
      <c r="G18" s="60"/>
    </row>
    <row r="19" spans="1:7" ht="30.75" customHeight="1" x14ac:dyDescent="0.2">
      <c r="A19" s="45" t="s">
        <v>23</v>
      </c>
      <c r="B19" s="18" t="s">
        <v>24</v>
      </c>
      <c r="C19" s="46">
        <v>3</v>
      </c>
      <c r="D19" s="78">
        <f t="shared" si="2"/>
        <v>3</v>
      </c>
      <c r="E19" s="58"/>
      <c r="F19" s="79">
        <f t="shared" si="3"/>
        <v>3</v>
      </c>
      <c r="G19" s="62"/>
    </row>
    <row r="20" spans="1:7" ht="50.25" customHeight="1" x14ac:dyDescent="0.2">
      <c r="A20" s="45" t="s">
        <v>25</v>
      </c>
      <c r="B20" s="18" t="s">
        <v>160</v>
      </c>
      <c r="C20" s="46">
        <v>1</v>
      </c>
      <c r="D20" s="78">
        <f t="shared" si="2"/>
        <v>1</v>
      </c>
      <c r="E20" s="58"/>
      <c r="F20" s="79">
        <f t="shared" si="3"/>
        <v>1</v>
      </c>
      <c r="G20" s="60"/>
    </row>
    <row r="21" spans="1:7" ht="41.25" customHeight="1" x14ac:dyDescent="0.2">
      <c r="A21" s="45" t="s">
        <v>209</v>
      </c>
      <c r="B21" s="18" t="s">
        <v>172</v>
      </c>
      <c r="C21" s="46">
        <v>3</v>
      </c>
      <c r="D21" s="78">
        <f t="shared" si="2"/>
        <v>3</v>
      </c>
      <c r="E21" s="58"/>
      <c r="F21" s="79">
        <f t="shared" si="3"/>
        <v>3</v>
      </c>
      <c r="G21" s="60"/>
    </row>
    <row r="22" spans="1:7" x14ac:dyDescent="0.2">
      <c r="A22" s="143" t="s">
        <v>26</v>
      </c>
      <c r="B22" s="143"/>
      <c r="C22" s="51"/>
      <c r="D22" s="51"/>
      <c r="E22" s="51"/>
      <c r="F22" s="51"/>
      <c r="G22" s="51"/>
    </row>
    <row r="23" spans="1:7" ht="24.95" customHeight="1" x14ac:dyDescent="0.2">
      <c r="A23" s="45" t="s">
        <v>27</v>
      </c>
      <c r="B23" s="18" t="s">
        <v>21</v>
      </c>
      <c r="C23" s="46">
        <v>2</v>
      </c>
      <c r="D23" s="78">
        <f t="shared" si="2"/>
        <v>2</v>
      </c>
      <c r="E23" s="58"/>
      <c r="F23" s="79">
        <f t="shared" ref="F23:F32" si="4">IF(E23="N",0,IF(E23="NA",0,D23))</f>
        <v>2</v>
      </c>
      <c r="G23" s="60"/>
    </row>
    <row r="24" spans="1:7" ht="24.95" customHeight="1" x14ac:dyDescent="0.2">
      <c r="A24" s="45" t="s">
        <v>28</v>
      </c>
      <c r="B24" s="18" t="s">
        <v>29</v>
      </c>
      <c r="C24" s="46">
        <v>3</v>
      </c>
      <c r="D24" s="78">
        <f t="shared" si="2"/>
        <v>3</v>
      </c>
      <c r="E24" s="58"/>
      <c r="F24" s="79">
        <f t="shared" si="4"/>
        <v>3</v>
      </c>
      <c r="G24" s="60"/>
    </row>
    <row r="25" spans="1:7" ht="42.75" customHeight="1" x14ac:dyDescent="0.2">
      <c r="A25" s="45" t="s">
        <v>30</v>
      </c>
      <c r="B25" s="18" t="s">
        <v>31</v>
      </c>
      <c r="C25" s="46">
        <v>3</v>
      </c>
      <c r="D25" s="78">
        <f t="shared" si="2"/>
        <v>3</v>
      </c>
      <c r="E25" s="58"/>
      <c r="F25" s="79">
        <f t="shared" si="4"/>
        <v>3</v>
      </c>
      <c r="G25" s="60"/>
    </row>
    <row r="26" spans="1:7" ht="39" customHeight="1" x14ac:dyDescent="0.2">
      <c r="A26" s="45" t="s">
        <v>32</v>
      </c>
      <c r="B26" s="18" t="s">
        <v>33</v>
      </c>
      <c r="C26" s="46">
        <v>3</v>
      </c>
      <c r="D26" s="78">
        <f t="shared" si="2"/>
        <v>3</v>
      </c>
      <c r="E26" s="58"/>
      <c r="F26" s="79">
        <f t="shared" si="4"/>
        <v>3</v>
      </c>
      <c r="G26" s="62"/>
    </row>
    <row r="27" spans="1:7" ht="24.95" customHeight="1" x14ac:dyDescent="0.2">
      <c r="A27" s="45" t="s">
        <v>34</v>
      </c>
      <c r="B27" s="18" t="s">
        <v>161</v>
      </c>
      <c r="C27" s="46">
        <v>2</v>
      </c>
      <c r="D27" s="78">
        <f t="shared" si="2"/>
        <v>2</v>
      </c>
      <c r="E27" s="58"/>
      <c r="F27" s="79">
        <f t="shared" si="4"/>
        <v>2</v>
      </c>
      <c r="G27" s="63"/>
    </row>
    <row r="28" spans="1:7" ht="44.25" customHeight="1" x14ac:dyDescent="0.2">
      <c r="A28" s="45" t="s">
        <v>35</v>
      </c>
      <c r="B28" s="18" t="s">
        <v>171</v>
      </c>
      <c r="C28" s="46">
        <v>2</v>
      </c>
      <c r="D28" s="78">
        <f t="shared" si="2"/>
        <v>2</v>
      </c>
      <c r="E28" s="58"/>
      <c r="F28" s="79">
        <f t="shared" si="4"/>
        <v>2</v>
      </c>
      <c r="G28" s="60"/>
    </row>
    <row r="29" spans="1:7" ht="57" customHeight="1" x14ac:dyDescent="0.2">
      <c r="A29" s="45" t="s">
        <v>36</v>
      </c>
      <c r="B29" s="18" t="s">
        <v>172</v>
      </c>
      <c r="C29" s="46">
        <v>3</v>
      </c>
      <c r="D29" s="78">
        <f t="shared" si="2"/>
        <v>3</v>
      </c>
      <c r="E29" s="58"/>
      <c r="F29" s="79">
        <f t="shared" si="4"/>
        <v>3</v>
      </c>
      <c r="G29" s="60"/>
    </row>
    <row r="30" spans="1:7" ht="24.95" customHeight="1" x14ac:dyDescent="0.2">
      <c r="A30" s="45" t="s">
        <v>37</v>
      </c>
      <c r="B30" s="18" t="s">
        <v>170</v>
      </c>
      <c r="C30" s="46">
        <v>3</v>
      </c>
      <c r="D30" s="78">
        <f t="shared" si="2"/>
        <v>3</v>
      </c>
      <c r="E30" s="58"/>
      <c r="F30" s="79">
        <f t="shared" si="4"/>
        <v>3</v>
      </c>
      <c r="G30" s="60"/>
    </row>
    <row r="31" spans="1:7" ht="33" customHeight="1" x14ac:dyDescent="0.2">
      <c r="A31" s="45" t="s">
        <v>38</v>
      </c>
      <c r="B31" s="18" t="s">
        <v>24</v>
      </c>
      <c r="C31" s="46">
        <v>3</v>
      </c>
      <c r="D31" s="78">
        <f t="shared" si="2"/>
        <v>3</v>
      </c>
      <c r="E31" s="58"/>
      <c r="F31" s="79">
        <f t="shared" si="4"/>
        <v>3</v>
      </c>
      <c r="G31" s="62"/>
    </row>
    <row r="32" spans="1:7" ht="24.95" customHeight="1" x14ac:dyDescent="0.2">
      <c r="A32" s="45" t="s">
        <v>39</v>
      </c>
      <c r="B32" s="18" t="s">
        <v>40</v>
      </c>
      <c r="C32" s="46">
        <v>2</v>
      </c>
      <c r="D32" s="78">
        <f t="shared" si="2"/>
        <v>2</v>
      </c>
      <c r="E32" s="58"/>
      <c r="F32" s="79">
        <f t="shared" si="4"/>
        <v>2</v>
      </c>
      <c r="G32" s="60"/>
    </row>
    <row r="33" spans="1:9" hidden="1" x14ac:dyDescent="0.2">
      <c r="A33" s="47"/>
      <c r="B33" s="48"/>
      <c r="C33" s="49">
        <f>SUM(C16:C32)</f>
        <v>40</v>
      </c>
      <c r="D33" s="49">
        <f>SUM(D16:D32)</f>
        <v>40</v>
      </c>
      <c r="E33" s="49">
        <f>SUM(F16:F32)</f>
        <v>40</v>
      </c>
      <c r="F33" s="114">
        <f>(E33/D33)*10</f>
        <v>10</v>
      </c>
      <c r="G33" s="50"/>
    </row>
    <row r="34" spans="1:9" ht="27.75" customHeight="1" x14ac:dyDescent="0.2">
      <c r="A34" s="42">
        <v>3</v>
      </c>
      <c r="B34" s="43" t="s">
        <v>41</v>
      </c>
      <c r="C34" s="44" t="s">
        <v>2</v>
      </c>
      <c r="D34" s="44"/>
      <c r="E34" s="39" t="s">
        <v>3</v>
      </c>
      <c r="F34" s="39" t="s">
        <v>4</v>
      </c>
      <c r="G34" s="40" t="s">
        <v>5</v>
      </c>
    </row>
    <row r="35" spans="1:9" ht="44.25" customHeight="1" x14ac:dyDescent="0.2">
      <c r="A35" s="45" t="s">
        <v>42</v>
      </c>
      <c r="B35" s="18" t="s">
        <v>43</v>
      </c>
      <c r="C35" s="46">
        <v>3</v>
      </c>
      <c r="D35" s="78">
        <f t="shared" ref="D35:D47" si="5">IF(E35="NA",0,IF(E35="NO",0,C35))</f>
        <v>3</v>
      </c>
      <c r="E35" s="58"/>
      <c r="F35" s="79">
        <f t="shared" ref="F35:F47" si="6">IF(E35="N",0,IF(E35="NA",0,D35))</f>
        <v>3</v>
      </c>
      <c r="G35" s="62"/>
      <c r="H35" s="2"/>
      <c r="I35" s="2"/>
    </row>
    <row r="36" spans="1:9" ht="51" x14ac:dyDescent="0.2">
      <c r="A36" s="45" t="s">
        <v>44</v>
      </c>
      <c r="B36" s="18" t="s">
        <v>162</v>
      </c>
      <c r="C36" s="46">
        <v>3</v>
      </c>
      <c r="D36" s="78">
        <f t="shared" si="5"/>
        <v>3</v>
      </c>
      <c r="E36" s="58"/>
      <c r="F36" s="79">
        <f t="shared" si="6"/>
        <v>3</v>
      </c>
      <c r="G36" s="60"/>
      <c r="H36" s="2"/>
      <c r="I36" s="2"/>
    </row>
    <row r="37" spans="1:9" ht="25.5" x14ac:dyDescent="0.2">
      <c r="A37" s="45" t="s">
        <v>45</v>
      </c>
      <c r="B37" s="18" t="s">
        <v>275</v>
      </c>
      <c r="C37" s="46">
        <v>3</v>
      </c>
      <c r="D37" s="78">
        <f t="shared" si="5"/>
        <v>3</v>
      </c>
      <c r="E37" s="58"/>
      <c r="F37" s="79">
        <f t="shared" si="6"/>
        <v>3</v>
      </c>
      <c r="G37" s="60"/>
      <c r="H37" s="2"/>
      <c r="I37" s="2"/>
    </row>
    <row r="38" spans="1:9" ht="29.25" customHeight="1" x14ac:dyDescent="0.2">
      <c r="A38" s="45" t="s">
        <v>46</v>
      </c>
      <c r="B38" s="18" t="s">
        <v>47</v>
      </c>
      <c r="C38" s="46">
        <v>3</v>
      </c>
      <c r="D38" s="78">
        <f t="shared" si="5"/>
        <v>3</v>
      </c>
      <c r="E38" s="58"/>
      <c r="F38" s="79">
        <f t="shared" si="6"/>
        <v>3</v>
      </c>
      <c r="G38" s="60"/>
      <c r="H38" s="2"/>
      <c r="I38" s="2"/>
    </row>
    <row r="39" spans="1:9" ht="24.95" customHeight="1" x14ac:dyDescent="0.2">
      <c r="A39" s="45" t="s">
        <v>48</v>
      </c>
      <c r="B39" s="18" t="s">
        <v>207</v>
      </c>
      <c r="C39" s="46">
        <v>2</v>
      </c>
      <c r="D39" s="78">
        <f t="shared" si="5"/>
        <v>2</v>
      </c>
      <c r="E39" s="58"/>
      <c r="F39" s="79">
        <f t="shared" si="6"/>
        <v>2</v>
      </c>
      <c r="G39" s="60"/>
      <c r="H39" s="2"/>
      <c r="I39" s="2"/>
    </row>
    <row r="40" spans="1:9" ht="24.95" customHeight="1" x14ac:dyDescent="0.2">
      <c r="A40" s="45" t="s">
        <v>49</v>
      </c>
      <c r="B40" s="18" t="s">
        <v>50</v>
      </c>
      <c r="C40" s="46">
        <v>3</v>
      </c>
      <c r="D40" s="78">
        <f t="shared" si="5"/>
        <v>3</v>
      </c>
      <c r="E40" s="58"/>
      <c r="F40" s="79">
        <f t="shared" si="6"/>
        <v>3</v>
      </c>
      <c r="G40" s="63"/>
      <c r="H40" s="2"/>
      <c r="I40" s="2"/>
    </row>
    <row r="41" spans="1:9" ht="65.25" customHeight="1" x14ac:dyDescent="0.2">
      <c r="A41" s="45" t="s">
        <v>51</v>
      </c>
      <c r="B41" s="18" t="s">
        <v>186</v>
      </c>
      <c r="C41" s="46">
        <v>3</v>
      </c>
      <c r="D41" s="78">
        <f t="shared" si="5"/>
        <v>3</v>
      </c>
      <c r="E41" s="58"/>
      <c r="F41" s="79">
        <f t="shared" si="6"/>
        <v>3</v>
      </c>
      <c r="G41" s="60"/>
      <c r="H41" s="2"/>
      <c r="I41" s="2"/>
    </row>
    <row r="42" spans="1:9" ht="24.95" customHeight="1" x14ac:dyDescent="0.2">
      <c r="A42" s="45" t="s">
        <v>53</v>
      </c>
      <c r="B42" s="18" t="s">
        <v>52</v>
      </c>
      <c r="C42" s="46">
        <v>2</v>
      </c>
      <c r="D42" s="78">
        <f t="shared" si="5"/>
        <v>2</v>
      </c>
      <c r="E42" s="58"/>
      <c r="F42" s="79">
        <f t="shared" si="6"/>
        <v>2</v>
      </c>
      <c r="G42" s="63"/>
      <c r="H42" s="2"/>
      <c r="I42" s="2"/>
    </row>
    <row r="43" spans="1:9" ht="24.95" customHeight="1" x14ac:dyDescent="0.2">
      <c r="A43" s="45" t="s">
        <v>55</v>
      </c>
      <c r="B43" s="18" t="s">
        <v>54</v>
      </c>
      <c r="C43" s="46">
        <v>3</v>
      </c>
      <c r="D43" s="78">
        <f t="shared" si="5"/>
        <v>3</v>
      </c>
      <c r="E43" s="58"/>
      <c r="F43" s="79">
        <f t="shared" si="6"/>
        <v>3</v>
      </c>
      <c r="G43" s="60"/>
      <c r="H43" s="2"/>
      <c r="I43" s="2"/>
    </row>
    <row r="44" spans="1:9" ht="24.95" customHeight="1" x14ac:dyDescent="0.2">
      <c r="A44" s="45" t="s">
        <v>56</v>
      </c>
      <c r="B44" s="18" t="s">
        <v>189</v>
      </c>
      <c r="C44" s="46">
        <v>2</v>
      </c>
      <c r="D44" s="78">
        <f t="shared" si="5"/>
        <v>2</v>
      </c>
      <c r="E44" s="58"/>
      <c r="F44" s="79">
        <f t="shared" si="6"/>
        <v>2</v>
      </c>
      <c r="G44" s="60"/>
      <c r="H44" s="2"/>
      <c r="I44" s="2"/>
    </row>
    <row r="45" spans="1:9" ht="37.5" customHeight="1" x14ac:dyDescent="0.2">
      <c r="A45" s="45" t="s">
        <v>136</v>
      </c>
      <c r="B45" s="18" t="s">
        <v>191</v>
      </c>
      <c r="C45" s="46">
        <v>2</v>
      </c>
      <c r="D45" s="78">
        <f t="shared" si="5"/>
        <v>2</v>
      </c>
      <c r="E45" s="58"/>
      <c r="F45" s="79">
        <f t="shared" si="6"/>
        <v>2</v>
      </c>
      <c r="G45" s="60"/>
      <c r="H45" s="2"/>
      <c r="I45" s="2"/>
    </row>
    <row r="46" spans="1:9" x14ac:dyDescent="0.2">
      <c r="A46" s="45" t="s">
        <v>137</v>
      </c>
      <c r="B46" s="18" t="s">
        <v>173</v>
      </c>
      <c r="C46" s="46">
        <v>2</v>
      </c>
      <c r="D46" s="78">
        <f t="shared" si="5"/>
        <v>2</v>
      </c>
      <c r="E46" s="58"/>
      <c r="F46" s="79">
        <f t="shared" si="6"/>
        <v>2</v>
      </c>
      <c r="G46" s="60"/>
      <c r="H46" s="2"/>
      <c r="I46" s="2"/>
    </row>
    <row r="47" spans="1:9" ht="24.95" customHeight="1" x14ac:dyDescent="0.2">
      <c r="A47" s="45" t="s">
        <v>185</v>
      </c>
      <c r="B47" s="18" t="s">
        <v>111</v>
      </c>
      <c r="C47" s="46">
        <v>2</v>
      </c>
      <c r="D47" s="78">
        <f t="shared" si="5"/>
        <v>2</v>
      </c>
      <c r="E47" s="58"/>
      <c r="F47" s="79">
        <f t="shared" si="6"/>
        <v>2</v>
      </c>
      <c r="G47" s="60"/>
      <c r="H47" s="2"/>
      <c r="I47" s="2"/>
    </row>
    <row r="48" spans="1:9" ht="15" hidden="1" customHeight="1" x14ac:dyDescent="0.2">
      <c r="A48" s="49"/>
      <c r="B48" s="48"/>
      <c r="C48" s="49">
        <f>SUM(C35:C47)</f>
        <v>33</v>
      </c>
      <c r="D48" s="49">
        <f>SUM(D35:D47)</f>
        <v>33</v>
      </c>
      <c r="E48" s="49">
        <f>SUM(F35:F47)</f>
        <v>33</v>
      </c>
      <c r="F48" s="114">
        <f>(E48/D48)*10</f>
        <v>10</v>
      </c>
      <c r="G48" s="50"/>
      <c r="H48" s="2"/>
      <c r="I48" s="2"/>
    </row>
    <row r="49" spans="1:9" ht="15.75" x14ac:dyDescent="0.2">
      <c r="A49" s="42">
        <v>4</v>
      </c>
      <c r="B49" s="43" t="s">
        <v>190</v>
      </c>
      <c r="C49" s="44" t="s">
        <v>2</v>
      </c>
      <c r="D49" s="44"/>
      <c r="E49" s="39" t="s">
        <v>3</v>
      </c>
      <c r="F49" s="39" t="s">
        <v>4</v>
      </c>
      <c r="G49" s="40" t="s">
        <v>5</v>
      </c>
      <c r="H49" s="2"/>
      <c r="I49" s="2"/>
    </row>
    <row r="50" spans="1:9" ht="28.5" customHeight="1" x14ac:dyDescent="0.2">
      <c r="A50" s="45" t="s">
        <v>57</v>
      </c>
      <c r="B50" s="18" t="s">
        <v>58</v>
      </c>
      <c r="C50" s="46">
        <v>3</v>
      </c>
      <c r="D50" s="78">
        <f t="shared" ref="D50:D60" si="7">IF(E50="NA",0,IF(E50="NO",0,C50))</f>
        <v>3</v>
      </c>
      <c r="E50" s="58"/>
      <c r="F50" s="79">
        <f t="shared" ref="F50:F60" si="8">IF(E50="N",0,IF(E50="NA",0,D50))</f>
        <v>3</v>
      </c>
      <c r="G50" s="64"/>
      <c r="H50" s="2"/>
      <c r="I50" s="2"/>
    </row>
    <row r="51" spans="1:9" ht="39" customHeight="1" x14ac:dyDescent="0.2">
      <c r="A51" s="45" t="s">
        <v>59</v>
      </c>
      <c r="B51" s="18" t="s">
        <v>60</v>
      </c>
      <c r="C51" s="46">
        <v>3</v>
      </c>
      <c r="D51" s="78">
        <f t="shared" si="7"/>
        <v>3</v>
      </c>
      <c r="E51" s="58"/>
      <c r="F51" s="79">
        <f t="shared" si="8"/>
        <v>3</v>
      </c>
      <c r="G51" s="60"/>
      <c r="H51" s="2"/>
      <c r="I51" s="2"/>
    </row>
    <row r="52" spans="1:9" ht="24.95" customHeight="1" x14ac:dyDescent="0.2">
      <c r="A52" s="45" t="s">
        <v>61</v>
      </c>
      <c r="B52" s="18" t="s">
        <v>62</v>
      </c>
      <c r="C52" s="46">
        <v>3</v>
      </c>
      <c r="D52" s="78">
        <f t="shared" si="7"/>
        <v>3</v>
      </c>
      <c r="E52" s="58"/>
      <c r="F52" s="79">
        <f t="shared" si="8"/>
        <v>3</v>
      </c>
      <c r="G52" s="64"/>
      <c r="H52" s="2"/>
      <c r="I52" s="2"/>
    </row>
    <row r="53" spans="1:9" ht="24.95" customHeight="1" x14ac:dyDescent="0.2">
      <c r="A53" s="52" t="s">
        <v>63</v>
      </c>
      <c r="B53" s="18" t="s">
        <v>64</v>
      </c>
      <c r="C53" s="46">
        <v>3</v>
      </c>
      <c r="D53" s="78">
        <f t="shared" si="7"/>
        <v>3</v>
      </c>
      <c r="E53" s="58"/>
      <c r="F53" s="79">
        <f t="shared" si="8"/>
        <v>3</v>
      </c>
      <c r="G53" s="65"/>
      <c r="H53" s="2"/>
      <c r="I53" s="2"/>
    </row>
    <row r="54" spans="1:9" ht="24.95" customHeight="1" x14ac:dyDescent="0.2">
      <c r="A54" s="52" t="s">
        <v>65</v>
      </c>
      <c r="B54" s="18" t="s">
        <v>66</v>
      </c>
      <c r="C54" s="46">
        <v>2</v>
      </c>
      <c r="D54" s="78">
        <f t="shared" si="7"/>
        <v>2</v>
      </c>
      <c r="E54" s="58"/>
      <c r="F54" s="79">
        <f t="shared" si="8"/>
        <v>2</v>
      </c>
      <c r="G54" s="60"/>
      <c r="H54" s="2"/>
      <c r="I54" s="2"/>
    </row>
    <row r="55" spans="1:9" ht="24.95" customHeight="1" x14ac:dyDescent="0.2">
      <c r="A55" s="45" t="s">
        <v>67</v>
      </c>
      <c r="B55" s="18" t="s">
        <v>68</v>
      </c>
      <c r="C55" s="46">
        <v>2</v>
      </c>
      <c r="D55" s="78">
        <f t="shared" si="7"/>
        <v>2</v>
      </c>
      <c r="E55" s="58"/>
      <c r="F55" s="79">
        <f t="shared" si="8"/>
        <v>2</v>
      </c>
      <c r="G55" s="63"/>
      <c r="H55" s="2"/>
      <c r="I55" s="2"/>
    </row>
    <row r="56" spans="1:9" ht="24.95" customHeight="1" x14ac:dyDescent="0.2">
      <c r="A56" s="45" t="s">
        <v>69</v>
      </c>
      <c r="B56" s="18" t="s">
        <v>70</v>
      </c>
      <c r="C56" s="46">
        <v>3</v>
      </c>
      <c r="D56" s="78">
        <f t="shared" si="7"/>
        <v>3</v>
      </c>
      <c r="E56" s="58"/>
      <c r="F56" s="79">
        <f t="shared" si="8"/>
        <v>3</v>
      </c>
      <c r="G56" s="63"/>
      <c r="H56" s="2"/>
      <c r="I56" s="2"/>
    </row>
    <row r="57" spans="1:9" ht="25.5" x14ac:dyDescent="0.2">
      <c r="A57" s="45" t="s">
        <v>71</v>
      </c>
      <c r="B57" s="18" t="s">
        <v>174</v>
      </c>
      <c r="C57" s="46">
        <v>3</v>
      </c>
      <c r="D57" s="78">
        <f t="shared" si="7"/>
        <v>3</v>
      </c>
      <c r="E57" s="58"/>
      <c r="F57" s="79">
        <f t="shared" si="8"/>
        <v>3</v>
      </c>
      <c r="G57" s="60"/>
      <c r="H57" s="2"/>
      <c r="I57" s="2"/>
    </row>
    <row r="58" spans="1:9" ht="24.95" customHeight="1" x14ac:dyDescent="0.2">
      <c r="A58" s="52" t="s">
        <v>72</v>
      </c>
      <c r="B58" s="18" t="s">
        <v>280</v>
      </c>
      <c r="C58" s="46">
        <v>1</v>
      </c>
      <c r="D58" s="78">
        <f t="shared" si="7"/>
        <v>1</v>
      </c>
      <c r="E58" s="58"/>
      <c r="F58" s="79">
        <f t="shared" si="8"/>
        <v>1</v>
      </c>
      <c r="G58" s="60"/>
      <c r="H58" s="2"/>
      <c r="I58" s="2"/>
    </row>
    <row r="59" spans="1:9" ht="24.95" customHeight="1" x14ac:dyDescent="0.2">
      <c r="A59" s="52" t="s">
        <v>73</v>
      </c>
      <c r="B59" s="18" t="s">
        <v>208</v>
      </c>
      <c r="C59" s="46">
        <v>3</v>
      </c>
      <c r="D59" s="78">
        <f t="shared" si="7"/>
        <v>3</v>
      </c>
      <c r="E59" s="58"/>
      <c r="F59" s="79">
        <f t="shared" si="8"/>
        <v>3</v>
      </c>
      <c r="G59" s="60"/>
      <c r="H59" s="2"/>
      <c r="I59" s="2"/>
    </row>
    <row r="60" spans="1:9" ht="24.95" customHeight="1" x14ac:dyDescent="0.2">
      <c r="A60" s="52" t="s">
        <v>143</v>
      </c>
      <c r="B60" s="18" t="s">
        <v>157</v>
      </c>
      <c r="C60" s="46">
        <v>3</v>
      </c>
      <c r="D60" s="78">
        <f t="shared" si="7"/>
        <v>3</v>
      </c>
      <c r="E60" s="58"/>
      <c r="F60" s="79">
        <f t="shared" si="8"/>
        <v>3</v>
      </c>
      <c r="G60" s="60"/>
      <c r="H60" s="2"/>
      <c r="I60" s="2"/>
    </row>
    <row r="61" spans="1:9" ht="12" hidden="1" customHeight="1" x14ac:dyDescent="0.2">
      <c r="A61" s="47"/>
      <c r="B61" s="48"/>
      <c r="C61" s="49">
        <f>SUM(C50:C60)</f>
        <v>29</v>
      </c>
      <c r="D61" s="49">
        <f>SUM(D50:D60)</f>
        <v>29</v>
      </c>
      <c r="E61" s="49">
        <f>SUM(F50:F60)</f>
        <v>29</v>
      </c>
      <c r="F61" s="114">
        <f>(E61/D61)*10</f>
        <v>10</v>
      </c>
      <c r="G61" s="50"/>
      <c r="H61" s="2"/>
      <c r="I61" s="2"/>
    </row>
    <row r="62" spans="1:9" ht="15.75" x14ac:dyDescent="0.2">
      <c r="A62" s="42">
        <v>5</v>
      </c>
      <c r="B62" s="43" t="s">
        <v>74</v>
      </c>
      <c r="C62" s="44" t="s">
        <v>2</v>
      </c>
      <c r="D62" s="44"/>
      <c r="E62" s="39" t="s">
        <v>3</v>
      </c>
      <c r="F62" s="39" t="s">
        <v>4</v>
      </c>
      <c r="G62" s="40" t="s">
        <v>5</v>
      </c>
      <c r="H62" s="2"/>
      <c r="I62" s="2"/>
    </row>
    <row r="63" spans="1:9" ht="31.5" customHeight="1" x14ac:dyDescent="0.2">
      <c r="A63" s="45" t="s">
        <v>75</v>
      </c>
      <c r="B63" s="18" t="s">
        <v>163</v>
      </c>
      <c r="C63" s="46">
        <v>1</v>
      </c>
      <c r="D63" s="78">
        <f t="shared" ref="D63:D68" si="9">IF(E63="NA",0,IF(E63="NO",0,C63))</f>
        <v>1</v>
      </c>
      <c r="E63" s="58"/>
      <c r="F63" s="79">
        <f t="shared" ref="F63:F68" si="10">IF(E63="N",0,IF(E63="NA",0,D63))</f>
        <v>1</v>
      </c>
      <c r="G63" s="60"/>
      <c r="H63" s="2"/>
      <c r="I63" s="2"/>
    </row>
    <row r="64" spans="1:9" ht="63" customHeight="1" x14ac:dyDescent="0.2">
      <c r="A64" s="45" t="s">
        <v>76</v>
      </c>
      <c r="B64" s="18" t="s">
        <v>85</v>
      </c>
      <c r="C64" s="46">
        <v>2</v>
      </c>
      <c r="D64" s="78">
        <f t="shared" si="9"/>
        <v>2</v>
      </c>
      <c r="E64" s="58"/>
      <c r="F64" s="79">
        <f t="shared" si="10"/>
        <v>2</v>
      </c>
      <c r="G64" s="64"/>
      <c r="H64" s="2"/>
      <c r="I64" s="2"/>
    </row>
    <row r="65" spans="1:9" ht="31.5" customHeight="1" x14ac:dyDescent="0.2">
      <c r="A65" s="45" t="s">
        <v>123</v>
      </c>
      <c r="B65" s="18" t="s">
        <v>87</v>
      </c>
      <c r="C65" s="46">
        <v>2</v>
      </c>
      <c r="D65" s="78">
        <f t="shared" si="9"/>
        <v>2</v>
      </c>
      <c r="E65" s="58"/>
      <c r="F65" s="79">
        <f t="shared" si="10"/>
        <v>2</v>
      </c>
      <c r="G65" s="64"/>
      <c r="H65" s="2"/>
      <c r="I65" s="2"/>
    </row>
    <row r="66" spans="1:9" ht="30.75" customHeight="1" x14ac:dyDescent="0.2">
      <c r="A66" s="45" t="s">
        <v>84</v>
      </c>
      <c r="B66" s="18" t="s">
        <v>144</v>
      </c>
      <c r="C66" s="53">
        <v>2</v>
      </c>
      <c r="D66" s="78">
        <f t="shared" si="9"/>
        <v>2</v>
      </c>
      <c r="E66" s="58"/>
      <c r="F66" s="79">
        <f t="shared" si="10"/>
        <v>2</v>
      </c>
      <c r="G66" s="60"/>
      <c r="H66" s="2"/>
      <c r="I66" s="2"/>
    </row>
    <row r="67" spans="1:9" ht="31.5" customHeight="1" x14ac:dyDescent="0.2">
      <c r="A67" s="45" t="s">
        <v>86</v>
      </c>
      <c r="B67" s="18" t="s">
        <v>145</v>
      </c>
      <c r="C67" s="53">
        <v>2</v>
      </c>
      <c r="D67" s="78">
        <f t="shared" si="9"/>
        <v>2</v>
      </c>
      <c r="E67" s="58"/>
      <c r="F67" s="79">
        <f t="shared" si="10"/>
        <v>2</v>
      </c>
      <c r="G67" s="60"/>
      <c r="H67" s="2"/>
      <c r="I67" s="2"/>
    </row>
    <row r="68" spans="1:9" ht="25.5" customHeight="1" x14ac:dyDescent="0.2">
      <c r="A68" s="45" t="s">
        <v>142</v>
      </c>
      <c r="B68" s="18" t="s">
        <v>146</v>
      </c>
      <c r="C68" s="53">
        <v>2</v>
      </c>
      <c r="D68" s="78">
        <f t="shared" si="9"/>
        <v>2</v>
      </c>
      <c r="E68" s="58"/>
      <c r="F68" s="79">
        <f t="shared" si="10"/>
        <v>2</v>
      </c>
      <c r="G68" s="60"/>
      <c r="H68" s="2"/>
      <c r="I68" s="2"/>
    </row>
    <row r="69" spans="1:9" ht="16.5" hidden="1" customHeight="1" x14ac:dyDescent="0.2">
      <c r="A69" s="47"/>
      <c r="B69" s="48"/>
      <c r="C69" s="49">
        <f>SUM(C63:C68)</f>
        <v>11</v>
      </c>
      <c r="D69" s="49">
        <f>SUM(D63:D68)</f>
        <v>11</v>
      </c>
      <c r="E69" s="49">
        <f>SUM(F63:F68)</f>
        <v>11</v>
      </c>
      <c r="F69" s="114">
        <f>(E69/D69)*10</f>
        <v>10</v>
      </c>
      <c r="G69" s="66"/>
      <c r="H69" s="2"/>
      <c r="I69" s="2"/>
    </row>
    <row r="70" spans="1:9" ht="15.75" x14ac:dyDescent="0.2">
      <c r="A70" s="42">
        <v>6</v>
      </c>
      <c r="B70" s="43" t="s">
        <v>88</v>
      </c>
      <c r="C70" s="44" t="s">
        <v>2</v>
      </c>
      <c r="D70" s="44"/>
      <c r="E70" s="39" t="s">
        <v>3</v>
      </c>
      <c r="F70" s="39" t="s">
        <v>4</v>
      </c>
      <c r="G70" s="40" t="s">
        <v>5</v>
      </c>
      <c r="H70" s="2"/>
      <c r="I70" s="2"/>
    </row>
    <row r="71" spans="1:9" ht="38.25" x14ac:dyDescent="0.2">
      <c r="A71" s="45" t="s">
        <v>89</v>
      </c>
      <c r="B71" s="18" t="s">
        <v>165</v>
      </c>
      <c r="C71" s="46">
        <v>3</v>
      </c>
      <c r="D71" s="78">
        <f t="shared" ref="D71:D79" si="11">IF(E71="NA",0,IF(E71="NO",0,C71))</f>
        <v>3</v>
      </c>
      <c r="E71" s="58"/>
      <c r="F71" s="79">
        <f t="shared" ref="F71:F79" si="12">IF(E71="N",0,IF(E71="NA",0,D71))</f>
        <v>3</v>
      </c>
      <c r="G71" s="60"/>
      <c r="H71" s="2"/>
      <c r="I71" s="2"/>
    </row>
    <row r="72" spans="1:9" ht="38.25" x14ac:dyDescent="0.2">
      <c r="A72" s="45" t="s">
        <v>90</v>
      </c>
      <c r="B72" s="18" t="s">
        <v>176</v>
      </c>
      <c r="C72" s="46">
        <v>2</v>
      </c>
      <c r="D72" s="78">
        <f t="shared" si="11"/>
        <v>2</v>
      </c>
      <c r="E72" s="58"/>
      <c r="F72" s="79">
        <f t="shared" si="12"/>
        <v>2</v>
      </c>
      <c r="G72" s="60"/>
      <c r="H72" s="2"/>
      <c r="I72" s="2"/>
    </row>
    <row r="73" spans="1:9" ht="48" customHeight="1" x14ac:dyDescent="0.2">
      <c r="A73" s="45" t="s">
        <v>91</v>
      </c>
      <c r="B73" s="18" t="s">
        <v>276</v>
      </c>
      <c r="C73" s="46">
        <v>2</v>
      </c>
      <c r="D73" s="78">
        <f t="shared" si="11"/>
        <v>2</v>
      </c>
      <c r="E73" s="58"/>
      <c r="F73" s="79">
        <f t="shared" si="12"/>
        <v>2</v>
      </c>
      <c r="G73" s="60"/>
      <c r="H73" s="2"/>
      <c r="I73" s="2"/>
    </row>
    <row r="74" spans="1:9" ht="30" customHeight="1" x14ac:dyDescent="0.2">
      <c r="A74" s="45" t="s">
        <v>92</v>
      </c>
      <c r="B74" s="18" t="s">
        <v>150</v>
      </c>
      <c r="C74" s="46">
        <v>2</v>
      </c>
      <c r="D74" s="78">
        <f t="shared" si="11"/>
        <v>2</v>
      </c>
      <c r="E74" s="58"/>
      <c r="F74" s="79">
        <f t="shared" si="12"/>
        <v>2</v>
      </c>
      <c r="G74" s="60"/>
      <c r="H74" s="2"/>
      <c r="I74" s="2"/>
    </row>
    <row r="75" spans="1:9" ht="42" customHeight="1" x14ac:dyDescent="0.2">
      <c r="A75" s="45" t="s">
        <v>94</v>
      </c>
      <c r="B75" s="18" t="s">
        <v>166</v>
      </c>
      <c r="C75" s="46">
        <v>3</v>
      </c>
      <c r="D75" s="78">
        <f t="shared" si="11"/>
        <v>3</v>
      </c>
      <c r="E75" s="58"/>
      <c r="F75" s="79">
        <f t="shared" si="12"/>
        <v>3</v>
      </c>
      <c r="G75" s="60"/>
      <c r="H75" s="2"/>
      <c r="I75" s="2"/>
    </row>
    <row r="76" spans="1:9" ht="30" customHeight="1" x14ac:dyDescent="0.2">
      <c r="A76" s="45" t="s">
        <v>95</v>
      </c>
      <c r="B76" s="18" t="s">
        <v>200</v>
      </c>
      <c r="C76" s="46">
        <v>2</v>
      </c>
      <c r="D76" s="78">
        <f t="shared" si="11"/>
        <v>2</v>
      </c>
      <c r="E76" s="58"/>
      <c r="F76" s="79">
        <f t="shared" si="12"/>
        <v>2</v>
      </c>
      <c r="G76" s="60"/>
      <c r="H76" s="2"/>
      <c r="I76" s="2"/>
    </row>
    <row r="77" spans="1:9" ht="30" customHeight="1" x14ac:dyDescent="0.2">
      <c r="A77" s="45" t="s">
        <v>147</v>
      </c>
      <c r="B77" s="18" t="s">
        <v>93</v>
      </c>
      <c r="C77" s="46">
        <v>3</v>
      </c>
      <c r="D77" s="78">
        <f t="shared" si="11"/>
        <v>3</v>
      </c>
      <c r="E77" s="58"/>
      <c r="F77" s="79">
        <f t="shared" si="12"/>
        <v>3</v>
      </c>
      <c r="G77" s="60"/>
      <c r="H77" s="2"/>
      <c r="I77" s="2"/>
    </row>
    <row r="78" spans="1:9" ht="37.5" customHeight="1" x14ac:dyDescent="0.2">
      <c r="A78" s="45" t="s">
        <v>148</v>
      </c>
      <c r="B78" s="18" t="s">
        <v>167</v>
      </c>
      <c r="C78" s="46">
        <v>3</v>
      </c>
      <c r="D78" s="78">
        <f t="shared" si="11"/>
        <v>3</v>
      </c>
      <c r="E78" s="58"/>
      <c r="F78" s="79">
        <f t="shared" si="12"/>
        <v>3</v>
      </c>
      <c r="G78" s="64"/>
      <c r="H78" s="2"/>
      <c r="I78" s="2"/>
    </row>
    <row r="79" spans="1:9" ht="30" customHeight="1" x14ac:dyDescent="0.2">
      <c r="A79" s="45" t="s">
        <v>149</v>
      </c>
      <c r="B79" s="18" t="s">
        <v>96</v>
      </c>
      <c r="C79" s="46">
        <v>1</v>
      </c>
      <c r="D79" s="78">
        <f t="shared" si="11"/>
        <v>1</v>
      </c>
      <c r="E79" s="58"/>
      <c r="F79" s="79">
        <f t="shared" si="12"/>
        <v>1</v>
      </c>
      <c r="G79" s="60"/>
      <c r="H79" s="2"/>
      <c r="I79" s="2"/>
    </row>
    <row r="80" spans="1:9" ht="12.75" hidden="1" customHeight="1" x14ac:dyDescent="0.2">
      <c r="A80" s="47"/>
      <c r="B80" s="48"/>
      <c r="C80" s="49">
        <f>SUM(C71:C79)</f>
        <v>21</v>
      </c>
      <c r="D80" s="49">
        <f>SUM(D71:D79)</f>
        <v>21</v>
      </c>
      <c r="E80" s="49">
        <f>SUM(F71:F79)</f>
        <v>21</v>
      </c>
      <c r="F80" s="114">
        <f>(E80/D80)*10</f>
        <v>10</v>
      </c>
      <c r="G80" s="50"/>
      <c r="H80" s="2"/>
      <c r="I80" s="2"/>
    </row>
    <row r="81" spans="1:9" ht="15.75" x14ac:dyDescent="0.2">
      <c r="A81" s="42">
        <v>7</v>
      </c>
      <c r="B81" s="43" t="s">
        <v>97</v>
      </c>
      <c r="C81" s="44" t="s">
        <v>2</v>
      </c>
      <c r="D81" s="44"/>
      <c r="E81" s="39" t="s">
        <v>3</v>
      </c>
      <c r="F81" s="39" t="s">
        <v>4</v>
      </c>
      <c r="G81" s="40" t="s">
        <v>5</v>
      </c>
      <c r="H81" s="2"/>
      <c r="I81" s="2"/>
    </row>
    <row r="82" spans="1:9" ht="37.5" customHeight="1" x14ac:dyDescent="0.2">
      <c r="A82" s="45" t="s">
        <v>98</v>
      </c>
      <c r="B82" s="18" t="s">
        <v>168</v>
      </c>
      <c r="C82" s="46">
        <v>2</v>
      </c>
      <c r="D82" s="78">
        <f>IF(E82="NA",0,IF(E82="NO",0,C82))</f>
        <v>2</v>
      </c>
      <c r="E82" s="58"/>
      <c r="F82" s="79">
        <f>IF(E82="N",0,IF(E82="NA",0,D82))</f>
        <v>2</v>
      </c>
      <c r="G82" s="60"/>
      <c r="H82" s="2"/>
      <c r="I82" s="2"/>
    </row>
    <row r="83" spans="1:9" ht="25.5" customHeight="1" x14ac:dyDescent="0.2">
      <c r="A83" s="45" t="s">
        <v>99</v>
      </c>
      <c r="B83" s="18" t="s">
        <v>177</v>
      </c>
      <c r="C83" s="46">
        <v>3</v>
      </c>
      <c r="D83" s="78">
        <f>IF(E83="NA",0,IF(E83="NO",0,C83))</f>
        <v>3</v>
      </c>
      <c r="E83" s="58"/>
      <c r="F83" s="79">
        <f>IF(E83="N",0,IF(E83="NA",0,D83))</f>
        <v>3</v>
      </c>
      <c r="G83" s="60"/>
      <c r="H83" s="2"/>
      <c r="I83" s="2"/>
    </row>
    <row r="84" spans="1:9" ht="20.25" customHeight="1" x14ac:dyDescent="0.2">
      <c r="A84" s="45" t="s">
        <v>100</v>
      </c>
      <c r="B84" s="18" t="s">
        <v>101</v>
      </c>
      <c r="C84" s="46">
        <v>1</v>
      </c>
      <c r="D84" s="78">
        <f>IF(E84="NA",0,IF(E84="NO",0,C84))</f>
        <v>1</v>
      </c>
      <c r="E84" s="58"/>
      <c r="F84" s="79">
        <f>IF(E84="N",0,IF(E84="NA",0,D84))</f>
        <v>1</v>
      </c>
      <c r="G84" s="60"/>
      <c r="H84" s="2"/>
      <c r="I84" s="2"/>
    </row>
    <row r="85" spans="1:9" ht="51.75" customHeight="1" x14ac:dyDescent="0.2">
      <c r="A85" s="45" t="s">
        <v>102</v>
      </c>
      <c r="B85" s="18" t="s">
        <v>192</v>
      </c>
      <c r="C85" s="46">
        <v>3</v>
      </c>
      <c r="D85" s="78">
        <f>IF(E85="NA",0,IF(E85="NO",0,C85))</f>
        <v>3</v>
      </c>
      <c r="E85" s="58"/>
      <c r="F85" s="79">
        <f>IF(E85="N",0,IF(E85="NA",0,D85))</f>
        <v>3</v>
      </c>
      <c r="G85" s="62"/>
      <c r="H85" s="2"/>
      <c r="I85" s="2"/>
    </row>
    <row r="86" spans="1:9" ht="39.75" customHeight="1" x14ac:dyDescent="0.2">
      <c r="A86" s="45" t="s">
        <v>103</v>
      </c>
      <c r="B86" s="18" t="s">
        <v>169</v>
      </c>
      <c r="C86" s="46">
        <v>3</v>
      </c>
      <c r="D86" s="78">
        <f>IF(E86="NA",0,IF(E86="NO",0,C86))</f>
        <v>3</v>
      </c>
      <c r="E86" s="58"/>
      <c r="F86" s="79">
        <f>IF(E86="N",0,IF(E86="NA",0,D86))</f>
        <v>3</v>
      </c>
      <c r="G86" s="60"/>
      <c r="H86" s="2"/>
      <c r="I86" s="2"/>
    </row>
    <row r="87" spans="1:9" ht="18" customHeight="1" x14ac:dyDescent="0.2">
      <c r="A87" s="147" t="s">
        <v>104</v>
      </c>
      <c r="B87" s="54" t="s">
        <v>105</v>
      </c>
      <c r="C87" s="46"/>
      <c r="D87" s="46"/>
      <c r="E87" s="55"/>
      <c r="F87" s="55"/>
      <c r="G87" s="67"/>
      <c r="H87" s="2"/>
      <c r="I87" s="2"/>
    </row>
    <row r="88" spans="1:9" ht="33.75" customHeight="1" x14ac:dyDescent="0.2">
      <c r="A88" s="147"/>
      <c r="B88" s="18" t="s">
        <v>106</v>
      </c>
      <c r="C88" s="46">
        <v>2</v>
      </c>
      <c r="D88" s="78">
        <f t="shared" ref="D88:D94" si="13">IF(E88="NA",0,IF(E88="NO",0,C88))</f>
        <v>2</v>
      </c>
      <c r="E88" s="58"/>
      <c r="F88" s="79">
        <f t="shared" ref="F88:F94" si="14">IF(E88="N",0,IF(E88="NA",0,D88))</f>
        <v>2</v>
      </c>
      <c r="G88" s="60"/>
      <c r="H88" s="2"/>
      <c r="I88" s="2"/>
    </row>
    <row r="89" spans="1:9" ht="26.25" customHeight="1" x14ac:dyDescent="0.2">
      <c r="A89" s="147"/>
      <c r="B89" s="18" t="s">
        <v>107</v>
      </c>
      <c r="C89" s="46">
        <v>2</v>
      </c>
      <c r="D89" s="78">
        <f t="shared" si="13"/>
        <v>2</v>
      </c>
      <c r="E89" s="58"/>
      <c r="F89" s="79">
        <f t="shared" si="14"/>
        <v>2</v>
      </c>
      <c r="G89" s="60"/>
      <c r="H89" s="2"/>
      <c r="I89" s="2"/>
    </row>
    <row r="90" spans="1:9" ht="28.5" customHeight="1" x14ac:dyDescent="0.2">
      <c r="A90" s="147"/>
      <c r="B90" s="18" t="s">
        <v>108</v>
      </c>
      <c r="C90" s="46">
        <v>3</v>
      </c>
      <c r="D90" s="78">
        <f t="shared" si="13"/>
        <v>3</v>
      </c>
      <c r="E90" s="58"/>
      <c r="F90" s="79">
        <f t="shared" si="14"/>
        <v>3</v>
      </c>
      <c r="G90" s="60"/>
      <c r="H90" s="2"/>
      <c r="I90" s="2"/>
    </row>
    <row r="91" spans="1:9" ht="27" customHeight="1" x14ac:dyDescent="0.2">
      <c r="A91" s="147"/>
      <c r="B91" s="18" t="s">
        <v>109</v>
      </c>
      <c r="C91" s="46">
        <v>2</v>
      </c>
      <c r="D91" s="78">
        <f t="shared" si="13"/>
        <v>2</v>
      </c>
      <c r="E91" s="58"/>
      <c r="F91" s="79">
        <f t="shared" si="14"/>
        <v>2</v>
      </c>
      <c r="G91" s="60"/>
      <c r="H91" s="2"/>
      <c r="I91" s="2"/>
    </row>
    <row r="92" spans="1:9" ht="31.5" customHeight="1" x14ac:dyDescent="0.2">
      <c r="A92" s="147"/>
      <c r="B92" s="18" t="s">
        <v>110</v>
      </c>
      <c r="C92" s="46">
        <v>2</v>
      </c>
      <c r="D92" s="78">
        <f t="shared" si="13"/>
        <v>2</v>
      </c>
      <c r="E92" s="58"/>
      <c r="F92" s="79">
        <f t="shared" si="14"/>
        <v>2</v>
      </c>
      <c r="G92" s="60"/>
      <c r="H92" s="2"/>
      <c r="I92" s="2"/>
    </row>
    <row r="93" spans="1:9" ht="43.5" customHeight="1" x14ac:dyDescent="0.2">
      <c r="A93" s="45" t="s">
        <v>112</v>
      </c>
      <c r="B93" s="18" t="s">
        <v>277</v>
      </c>
      <c r="C93" s="46">
        <v>3</v>
      </c>
      <c r="D93" s="78">
        <f t="shared" si="13"/>
        <v>3</v>
      </c>
      <c r="E93" s="58"/>
      <c r="F93" s="79">
        <f t="shared" si="14"/>
        <v>3</v>
      </c>
      <c r="G93" s="60"/>
      <c r="H93" s="2"/>
      <c r="I93" s="2"/>
    </row>
    <row r="94" spans="1:9" ht="33.75" customHeight="1" x14ac:dyDescent="0.2">
      <c r="A94" s="45" t="s">
        <v>155</v>
      </c>
      <c r="B94" s="18" t="s">
        <v>156</v>
      </c>
      <c r="C94" s="46">
        <v>2</v>
      </c>
      <c r="D94" s="78">
        <f t="shared" si="13"/>
        <v>2</v>
      </c>
      <c r="E94" s="58"/>
      <c r="F94" s="79">
        <f t="shared" si="14"/>
        <v>2</v>
      </c>
      <c r="G94" s="60"/>
      <c r="H94" s="2"/>
      <c r="I94" s="2"/>
    </row>
    <row r="95" spans="1:9" ht="14.25" hidden="1" customHeight="1" x14ac:dyDescent="0.2">
      <c r="A95" s="35"/>
      <c r="B95" s="36"/>
      <c r="C95" s="37">
        <f>SUM(C82:C94)</f>
        <v>28</v>
      </c>
      <c r="D95" s="37">
        <f>SUM(D82:D94)</f>
        <v>28</v>
      </c>
      <c r="E95" s="37">
        <f>SUM(F82:F94)</f>
        <v>28</v>
      </c>
      <c r="F95" s="114">
        <f>(E95/D95)*10</f>
        <v>10</v>
      </c>
      <c r="G95" s="38"/>
      <c r="H95" s="2"/>
      <c r="I95" s="2"/>
    </row>
    <row r="96" spans="1:9" ht="15.75" customHeight="1" x14ac:dyDescent="0.2">
      <c r="A96" s="42">
        <v>8</v>
      </c>
      <c r="B96" s="43" t="s">
        <v>217</v>
      </c>
      <c r="C96" s="44" t="s">
        <v>2</v>
      </c>
      <c r="D96" s="44"/>
      <c r="E96" s="39" t="s">
        <v>3</v>
      </c>
      <c r="F96" s="39" t="s">
        <v>4</v>
      </c>
      <c r="G96" s="40" t="s">
        <v>5</v>
      </c>
      <c r="H96" s="2"/>
      <c r="I96" s="2"/>
    </row>
    <row r="97" spans="1:9" ht="64.5" customHeight="1" x14ac:dyDescent="0.2">
      <c r="A97" s="82" t="s">
        <v>215</v>
      </c>
      <c r="B97" s="83" t="s">
        <v>278</v>
      </c>
      <c r="C97" s="46">
        <v>1</v>
      </c>
      <c r="D97" s="84">
        <f>IF(E97="NA",0,IF(E97="NO",0,C97))</f>
        <v>1</v>
      </c>
      <c r="E97" s="58"/>
      <c r="F97" s="85">
        <f>IF(E97="N",0,IF(E97="NA",0,D97))</f>
        <v>1</v>
      </c>
      <c r="G97" s="86"/>
      <c r="H97" s="2"/>
      <c r="I97" s="2"/>
    </row>
    <row r="98" spans="1:9" ht="27" customHeight="1" x14ac:dyDescent="0.2">
      <c r="A98" s="145"/>
      <c r="B98" s="145"/>
      <c r="C98" s="145"/>
      <c r="D98" s="145"/>
      <c r="E98" s="145"/>
      <c r="F98" s="145"/>
      <c r="G98" s="145"/>
      <c r="H98" s="2"/>
      <c r="I98" s="2"/>
    </row>
    <row r="99" spans="1:9" ht="20.25" customHeight="1" x14ac:dyDescent="0.2">
      <c r="A99" s="143" t="s">
        <v>113</v>
      </c>
      <c r="B99" s="143"/>
      <c r="C99" s="143"/>
      <c r="D99" s="143"/>
      <c r="E99" s="143"/>
      <c r="F99" s="143"/>
      <c r="G99" s="143"/>
      <c r="H99" s="2"/>
      <c r="I99" s="2"/>
    </row>
    <row r="100" spans="1:9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2">
      <c r="A226" s="2"/>
      <c r="B226" s="2"/>
      <c r="C226" s="2"/>
      <c r="D226" s="2"/>
      <c r="E226" s="2"/>
      <c r="F226" s="2"/>
      <c r="G226" s="2"/>
      <c r="H226" s="2"/>
      <c r="I226" s="2"/>
    </row>
  </sheetData>
  <sheetProtection formatCells="0" formatColumns="0" formatRows="0" insertColumns="0" insertRows="0" insertHyperlinks="0" deleteColumns="0" deleteRows="0" sort="0" autoFilter="0" pivotTables="0"/>
  <mergeCells count="9">
    <mergeCell ref="A99:G99"/>
    <mergeCell ref="A1:G1"/>
    <mergeCell ref="A98:G98"/>
    <mergeCell ref="A15:G15"/>
    <mergeCell ref="A22:B22"/>
    <mergeCell ref="A2:F2"/>
    <mergeCell ref="A3:F3"/>
    <mergeCell ref="A4:F4"/>
    <mergeCell ref="A87:A92"/>
  </mergeCells>
  <phoneticPr fontId="0" type="noConversion"/>
  <conditionalFormatting sqref="E7">
    <cfRule type="cellIs" dxfId="17" priority="25" stopIfTrue="1" operator="equal">
      <formula>"n"</formula>
    </cfRule>
  </conditionalFormatting>
  <conditionalFormatting sqref="E8:E12">
    <cfRule type="cellIs" dxfId="16" priority="11" stopIfTrue="1" operator="equal">
      <formula>"n"</formula>
    </cfRule>
  </conditionalFormatting>
  <conditionalFormatting sqref="E16:E21">
    <cfRule type="cellIs" dxfId="15" priority="10" stopIfTrue="1" operator="equal">
      <formula>"n"</formula>
    </cfRule>
  </conditionalFormatting>
  <conditionalFormatting sqref="E23:E32">
    <cfRule type="cellIs" dxfId="14" priority="9" stopIfTrue="1" operator="equal">
      <formula>"n"</formula>
    </cfRule>
  </conditionalFormatting>
  <conditionalFormatting sqref="E35:E47">
    <cfRule type="cellIs" dxfId="13" priority="8" stopIfTrue="1" operator="equal">
      <formula>"n"</formula>
    </cfRule>
  </conditionalFormatting>
  <conditionalFormatting sqref="E50:E60">
    <cfRule type="cellIs" dxfId="12" priority="7" stopIfTrue="1" operator="equal">
      <formula>"n"</formula>
    </cfRule>
  </conditionalFormatting>
  <conditionalFormatting sqref="E63:E68">
    <cfRule type="cellIs" dxfId="11" priority="6" stopIfTrue="1" operator="equal">
      <formula>"n"</formula>
    </cfRule>
  </conditionalFormatting>
  <conditionalFormatting sqref="E71:E79">
    <cfRule type="cellIs" dxfId="10" priority="5" stopIfTrue="1" operator="equal">
      <formula>"n"</formula>
    </cfRule>
  </conditionalFormatting>
  <conditionalFormatting sqref="E82:E86">
    <cfRule type="cellIs" dxfId="9" priority="4" stopIfTrue="1" operator="equal">
      <formula>"n"</formula>
    </cfRule>
  </conditionalFormatting>
  <conditionalFormatting sqref="E88:E94">
    <cfRule type="cellIs" dxfId="8" priority="3" stopIfTrue="1" operator="equal">
      <formula>"n"</formula>
    </cfRule>
  </conditionalFormatting>
  <conditionalFormatting sqref="E97">
    <cfRule type="cellIs" dxfId="7" priority="1" stopIfTrue="1" operator="equal">
      <formula>"n"</formula>
    </cfRule>
  </conditionalFormatting>
  <pageMargins left="0.59055118110236227" right="0.39370078740157483" top="0.78740157480314965" bottom="0.51181102362204722" header="0.51181102362204722" footer="0.51181102362204722"/>
  <pageSetup paperSize="9" scale="75" firstPageNumber="0" orientation="portrait" horizontalDpi="300" verticalDpi="300" r:id="rId1"/>
  <headerFooter alignWithMargins="0"/>
  <rowBreaks count="2" manualBreakCount="2">
    <brk id="33" max="16383" man="1"/>
    <brk id="6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K38"/>
  <sheetViews>
    <sheetView showGridLines="0" view="pageBreakPreview" zoomScaleNormal="100" zoomScaleSheetLayoutView="85" workbookViewId="0">
      <selection sqref="A1:G1"/>
    </sheetView>
  </sheetViews>
  <sheetFormatPr defaultRowHeight="12.75" x14ac:dyDescent="0.2"/>
  <cols>
    <col min="1" max="1" width="7.5703125" style="1" customWidth="1"/>
    <col min="2" max="2" width="42.42578125" style="1" customWidth="1"/>
    <col min="3" max="3" width="4.140625" style="1" hidden="1" customWidth="1"/>
    <col min="4" max="4" width="9.140625" style="1" hidden="1" customWidth="1"/>
    <col min="5" max="5" width="8.7109375" style="1" customWidth="1"/>
    <col min="6" max="6" width="8.42578125" style="1" hidden="1" customWidth="1"/>
    <col min="7" max="7" width="55.42578125" style="1" customWidth="1"/>
    <col min="8" max="16384" width="9.140625" style="1"/>
  </cols>
  <sheetData>
    <row r="1" spans="1:11" ht="61.5" customHeight="1" x14ac:dyDescent="0.2">
      <c r="A1" s="148" t="str">
        <f>'Itens Gerais'!A1</f>
        <v>RELATÓRIO DE AUDITORIA TÉCNICA</v>
      </c>
      <c r="B1" s="148"/>
      <c r="C1" s="148"/>
      <c r="D1" s="148"/>
      <c r="E1" s="148"/>
      <c r="F1" s="148"/>
      <c r="G1" s="148"/>
    </row>
    <row r="2" spans="1:11" ht="20.25" customHeight="1" x14ac:dyDescent="0.2">
      <c r="A2" s="152" t="str">
        <f>'Itens Gerais'!A2:E2</f>
        <v xml:space="preserve">UNIDADE: </v>
      </c>
      <c r="B2" s="152"/>
      <c r="C2" s="152"/>
      <c r="D2" s="152"/>
      <c r="E2" s="152"/>
      <c r="F2" s="152"/>
      <c r="G2" s="153" t="str">
        <f>'Itens Gerais'!G2:G4</f>
        <v xml:space="preserve">DATA: </v>
      </c>
    </row>
    <row r="3" spans="1:11" ht="21.75" customHeight="1" x14ac:dyDescent="0.2">
      <c r="A3" s="152" t="str">
        <f>'Itens Gerais'!A3:E3</f>
        <v xml:space="preserve">GERENTE: </v>
      </c>
      <c r="B3" s="152"/>
      <c r="C3" s="152"/>
      <c r="D3" s="152"/>
      <c r="E3" s="152"/>
      <c r="F3" s="152"/>
      <c r="G3" s="153"/>
    </row>
    <row r="4" spans="1:11" ht="24.75" customHeight="1" x14ac:dyDescent="0.2">
      <c r="A4" s="152" t="str">
        <f>'Itens Gerais'!A4:E4</f>
        <v xml:space="preserve">COORDENADORA:                     GERENTE QUALIDADE:  </v>
      </c>
      <c r="B4" s="152"/>
      <c r="C4" s="152"/>
      <c r="D4" s="152"/>
      <c r="E4" s="152"/>
      <c r="F4" s="152"/>
      <c r="G4" s="153"/>
    </row>
    <row r="5" spans="1:11" ht="24.75" customHeight="1" x14ac:dyDescent="0.2">
      <c r="A5" s="74"/>
      <c r="B5" s="74"/>
      <c r="C5" s="74"/>
      <c r="D5" s="74"/>
      <c r="E5" s="74"/>
      <c r="F5" s="74"/>
      <c r="G5" s="75"/>
    </row>
    <row r="6" spans="1:11" ht="33" customHeight="1" x14ac:dyDescent="0.2">
      <c r="A6" s="91">
        <v>1</v>
      </c>
      <c r="B6" s="92" t="s">
        <v>114</v>
      </c>
      <c r="C6" s="93" t="s">
        <v>2</v>
      </c>
      <c r="D6" s="93" t="s">
        <v>216</v>
      </c>
      <c r="E6" s="94" t="s">
        <v>115</v>
      </c>
      <c r="F6" s="93" t="s">
        <v>116</v>
      </c>
      <c r="G6" s="95" t="s">
        <v>117</v>
      </c>
    </row>
    <row r="7" spans="1:11" ht="24.95" customHeight="1" x14ac:dyDescent="0.2">
      <c r="A7" s="87" t="s">
        <v>6</v>
      </c>
      <c r="B7" s="88" t="s">
        <v>194</v>
      </c>
      <c r="C7" s="89">
        <v>3</v>
      </c>
      <c r="D7" s="78">
        <f>IF(E7="NA",0,IF(E7="NO",0,C7))</f>
        <v>3</v>
      </c>
      <c r="E7" s="58"/>
      <c r="F7" s="79">
        <f>IF(E7="N",0,IF(E7="NA",0,D7))</f>
        <v>3</v>
      </c>
      <c r="G7" s="90"/>
    </row>
    <row r="8" spans="1:11" ht="24.95" customHeight="1" x14ac:dyDescent="0.2">
      <c r="A8" s="25" t="s">
        <v>153</v>
      </c>
      <c r="B8" s="26" t="s">
        <v>151</v>
      </c>
      <c r="C8" s="27">
        <v>3</v>
      </c>
      <c r="D8" s="78">
        <f>IF(E8="NA",0,IF(E8="NO",0,C8))</f>
        <v>3</v>
      </c>
      <c r="E8" s="58"/>
      <c r="F8" s="79">
        <f>IF(E8="N",0,IF(E8="NA",0,D8))</f>
        <v>3</v>
      </c>
      <c r="G8" s="68"/>
    </row>
    <row r="9" spans="1:11" ht="24.95" customHeight="1" x14ac:dyDescent="0.2">
      <c r="A9" s="25" t="s">
        <v>8</v>
      </c>
      <c r="B9" s="26" t="s">
        <v>118</v>
      </c>
      <c r="C9" s="27">
        <v>3</v>
      </c>
      <c r="D9" s="78">
        <f>IF(E9="NA",0,IF(E9="NO",0,C9))</f>
        <v>3</v>
      </c>
      <c r="E9" s="58"/>
      <c r="F9" s="79">
        <f>IF(E9="N",0,IF(E9="NA",0,D9))</f>
        <v>3</v>
      </c>
      <c r="G9" s="68"/>
      <c r="J9"/>
    </row>
    <row r="10" spans="1:11" ht="24.95" customHeight="1" x14ac:dyDescent="0.2">
      <c r="A10" s="25" t="s">
        <v>152</v>
      </c>
      <c r="B10" s="26" t="s">
        <v>151</v>
      </c>
      <c r="C10" s="27">
        <v>3</v>
      </c>
      <c r="D10" s="78">
        <f>IF(E10="NA",0,IF(E10="NO",0,C10))</f>
        <v>3</v>
      </c>
      <c r="E10" s="58"/>
      <c r="F10" s="79">
        <f>IF(E10="N",0,IF(E10="NA",0,D10))</f>
        <v>3</v>
      </c>
      <c r="G10" s="68"/>
    </row>
    <row r="11" spans="1:11" ht="24.95" customHeight="1" x14ac:dyDescent="0.2">
      <c r="A11" s="25" t="s">
        <v>10</v>
      </c>
      <c r="B11" s="26" t="s">
        <v>193</v>
      </c>
      <c r="C11" s="27">
        <v>2</v>
      </c>
      <c r="D11" s="78">
        <f>IF(E11="NA",0,IF(E11="NO",0,C11))</f>
        <v>2</v>
      </c>
      <c r="E11" s="58"/>
      <c r="F11" s="79">
        <f>IF(E11="N",0,IF(E11="NA",0,D11))</f>
        <v>2</v>
      </c>
      <c r="G11" s="68"/>
    </row>
    <row r="12" spans="1:11" ht="15" hidden="1" customHeight="1" x14ac:dyDescent="0.2">
      <c r="A12" s="28"/>
      <c r="B12" s="28"/>
      <c r="C12" s="29">
        <f>SUM(C7:C11)</f>
        <v>14</v>
      </c>
      <c r="D12" s="29">
        <f>SUM(D7:D11)</f>
        <v>14</v>
      </c>
      <c r="E12" s="29">
        <f>SUM(F7:F11)</f>
        <v>14</v>
      </c>
      <c r="F12" s="115">
        <f>(E12/D12)*10</f>
        <v>10</v>
      </c>
      <c r="G12" s="28"/>
    </row>
    <row r="13" spans="1:11" ht="33" customHeight="1" x14ac:dyDescent="0.2">
      <c r="A13" s="20">
        <v>2</v>
      </c>
      <c r="B13" s="21" t="s">
        <v>119</v>
      </c>
      <c r="C13" s="22" t="s">
        <v>2</v>
      </c>
      <c r="D13" s="22"/>
      <c r="E13" s="23" t="s">
        <v>115</v>
      </c>
      <c r="F13" s="22" t="s">
        <v>116</v>
      </c>
      <c r="G13" s="24" t="s">
        <v>117</v>
      </c>
    </row>
    <row r="14" spans="1:11" ht="51" x14ac:dyDescent="0.2">
      <c r="A14" s="25" t="s">
        <v>18</v>
      </c>
      <c r="B14" s="26" t="s">
        <v>279</v>
      </c>
      <c r="C14" s="27">
        <v>3</v>
      </c>
      <c r="D14" s="78">
        <f>IF(E14="NA",0,IF(E14="NO",0,C14))</f>
        <v>3</v>
      </c>
      <c r="E14" s="58"/>
      <c r="F14" s="79">
        <f>IF(E14="N",0,IF(E14="NA",0,D14))</f>
        <v>3</v>
      </c>
      <c r="G14" s="68"/>
      <c r="K14" s="3"/>
    </row>
    <row r="15" spans="1:11" ht="24.75" customHeight="1" x14ac:dyDescent="0.2">
      <c r="A15" s="25" t="s">
        <v>154</v>
      </c>
      <c r="B15" s="26" t="s">
        <v>196</v>
      </c>
      <c r="C15" s="27">
        <v>3</v>
      </c>
      <c r="D15" s="78">
        <f>IF(E15="NA",0,IF(E15="NO",0,C15))</f>
        <v>3</v>
      </c>
      <c r="E15" s="58"/>
      <c r="F15" s="79">
        <f>IF(E15="N",0,IF(E15="NA",0,D15))</f>
        <v>3</v>
      </c>
      <c r="G15" s="68"/>
      <c r="K15" s="3"/>
    </row>
    <row r="16" spans="1:11" x14ac:dyDescent="0.2">
      <c r="A16" s="25" t="s">
        <v>20</v>
      </c>
      <c r="B16" s="26" t="s">
        <v>120</v>
      </c>
      <c r="C16" s="27">
        <v>3</v>
      </c>
      <c r="D16" s="78">
        <f>IF(E16="NA",0,IF(E16="NO",0,C16))</f>
        <v>3</v>
      </c>
      <c r="E16" s="58"/>
      <c r="F16" s="79">
        <f>IF(E16="N",0,IF(E16="NA",0,D16))</f>
        <v>3</v>
      </c>
      <c r="G16" s="69"/>
    </row>
    <row r="17" spans="1:7" ht="15" customHeight="1" x14ac:dyDescent="0.2">
      <c r="A17" s="25" t="s">
        <v>22</v>
      </c>
      <c r="B17" s="26" t="s">
        <v>195</v>
      </c>
      <c r="C17" s="30">
        <v>2</v>
      </c>
      <c r="D17" s="78">
        <f>IF(E17="NA",0,IF(E17="NO",0,C17))</f>
        <v>2</v>
      </c>
      <c r="E17" s="58"/>
      <c r="F17" s="79">
        <f>IF(E17="N",0,IF(E17="NA",0,D17))</f>
        <v>2</v>
      </c>
      <c r="G17" s="68"/>
    </row>
    <row r="18" spans="1:7" hidden="1" x14ac:dyDescent="0.2">
      <c r="A18" s="25" t="s">
        <v>22</v>
      </c>
      <c r="B18" s="31"/>
      <c r="C18" s="29">
        <f>SUM(C14:C17)</f>
        <v>11</v>
      </c>
      <c r="D18" s="29">
        <f>SUM(D14:D17)</f>
        <v>11</v>
      </c>
      <c r="E18" s="29">
        <f>SUM(F14:F17)</f>
        <v>11</v>
      </c>
      <c r="F18" s="115">
        <f>(E18/D18)*10</f>
        <v>10</v>
      </c>
      <c r="G18" s="25"/>
    </row>
    <row r="19" spans="1:7" ht="33" customHeight="1" x14ac:dyDescent="0.2">
      <c r="A19" s="20">
        <v>3</v>
      </c>
      <c r="B19" s="21" t="s">
        <v>121</v>
      </c>
      <c r="C19" s="22" t="s">
        <v>2</v>
      </c>
      <c r="D19" s="22"/>
      <c r="E19" s="23" t="s">
        <v>115</v>
      </c>
      <c r="F19" s="22" t="s">
        <v>116</v>
      </c>
      <c r="G19" s="24" t="s">
        <v>117</v>
      </c>
    </row>
    <row r="20" spans="1:7" x14ac:dyDescent="0.2">
      <c r="A20" s="25" t="s">
        <v>42</v>
      </c>
      <c r="B20" s="26" t="s">
        <v>178</v>
      </c>
      <c r="C20" s="27">
        <v>3</v>
      </c>
      <c r="D20" s="78">
        <f>IF(E20="NA",0,IF(E20="NO",0,C20))</f>
        <v>3</v>
      </c>
      <c r="E20" s="58"/>
      <c r="F20" s="79">
        <f>IF(E20="N",0,IF(E20="NA",0,D20))</f>
        <v>3</v>
      </c>
      <c r="G20" s="70"/>
    </row>
    <row r="21" spans="1:7" ht="25.5" x14ac:dyDescent="0.2">
      <c r="A21" s="25" t="s">
        <v>44</v>
      </c>
      <c r="B21" s="26" t="s">
        <v>179</v>
      </c>
      <c r="C21" s="27">
        <v>2</v>
      </c>
      <c r="D21" s="78">
        <f>IF(E21="NA",0,IF(E21="NO",0,C21))</f>
        <v>2</v>
      </c>
      <c r="E21" s="58"/>
      <c r="F21" s="79">
        <f>IF(E21="N",0,IF(E21="NA",0,D21))</f>
        <v>2</v>
      </c>
      <c r="G21" s="70"/>
    </row>
    <row r="22" spans="1:7" ht="25.5" x14ac:dyDescent="0.2">
      <c r="A22" s="25" t="s">
        <v>45</v>
      </c>
      <c r="B22" s="26" t="s">
        <v>198</v>
      </c>
      <c r="C22" s="27">
        <v>3</v>
      </c>
      <c r="D22" s="78">
        <f>IF(E22="NA",0,IF(E22="NO",0,C22))</f>
        <v>3</v>
      </c>
      <c r="E22" s="58"/>
      <c r="F22" s="79">
        <f>IF(E22="N",0,IF(E22="NA",0,D22))</f>
        <v>3</v>
      </c>
      <c r="G22" s="70"/>
    </row>
    <row r="23" spans="1:7" ht="25.5" x14ac:dyDescent="0.2">
      <c r="A23" s="25" t="s">
        <v>46</v>
      </c>
      <c r="B23" s="26" t="s">
        <v>197</v>
      </c>
      <c r="C23" s="27">
        <v>2</v>
      </c>
      <c r="D23" s="78">
        <f>IF(E23="NA",0,IF(E23="NO",0,C23))</f>
        <v>2</v>
      </c>
      <c r="E23" s="58"/>
      <c r="F23" s="79">
        <f>IF(E23="N",0,IF(E23="NA",0,D23))</f>
        <v>2</v>
      </c>
      <c r="G23" s="71"/>
    </row>
    <row r="24" spans="1:7" ht="25.5" x14ac:dyDescent="0.2">
      <c r="A24" s="25" t="s">
        <v>48</v>
      </c>
      <c r="B24" s="26" t="s">
        <v>122</v>
      </c>
      <c r="C24" s="27">
        <v>2</v>
      </c>
      <c r="D24" s="78">
        <f>IF(E24="NA",0,IF(E24="NO",0,C24))</f>
        <v>2</v>
      </c>
      <c r="E24" s="58"/>
      <c r="F24" s="79">
        <f>IF(E24="N",0,IF(E24="NA",0,D24))</f>
        <v>2</v>
      </c>
      <c r="G24" s="72"/>
    </row>
    <row r="25" spans="1:7" ht="23.25" hidden="1" customHeight="1" x14ac:dyDescent="0.2">
      <c r="A25" s="28"/>
      <c r="B25" s="32"/>
      <c r="C25" s="29">
        <f>SUM(C20:C24)</f>
        <v>12</v>
      </c>
      <c r="D25" s="29">
        <f>SUM(D20:D24)</f>
        <v>12</v>
      </c>
      <c r="E25" s="29">
        <f>SUM(F20:F24)</f>
        <v>12</v>
      </c>
      <c r="F25" s="115">
        <f>(E25/D25)*10</f>
        <v>10</v>
      </c>
      <c r="G25" s="33"/>
    </row>
    <row r="26" spans="1:7" ht="33" customHeight="1" x14ac:dyDescent="0.2">
      <c r="A26" s="20">
        <v>4</v>
      </c>
      <c r="B26" s="21" t="s">
        <v>140</v>
      </c>
      <c r="C26" s="22" t="s">
        <v>2</v>
      </c>
      <c r="D26" s="22"/>
      <c r="E26" s="23" t="s">
        <v>115</v>
      </c>
      <c r="F26" s="22" t="s">
        <v>116</v>
      </c>
      <c r="G26" s="24" t="s">
        <v>117</v>
      </c>
    </row>
    <row r="27" spans="1:7" ht="25.5" customHeight="1" x14ac:dyDescent="0.2">
      <c r="A27" s="25" t="s">
        <v>57</v>
      </c>
      <c r="B27" s="26" t="s">
        <v>141</v>
      </c>
      <c r="C27" s="27">
        <v>3</v>
      </c>
      <c r="D27" s="78">
        <f>IF(E27="NA",0,IF(E27="NO",0,C27))</f>
        <v>3</v>
      </c>
      <c r="E27" s="58"/>
      <c r="F27" s="79">
        <f>IF(E27="N",0,IF(E27="NA",0,D27))</f>
        <v>3</v>
      </c>
      <c r="G27" s="71"/>
    </row>
    <row r="28" spans="1:7" x14ac:dyDescent="0.2">
      <c r="A28" s="25" t="s">
        <v>59</v>
      </c>
      <c r="B28" s="26" t="s">
        <v>138</v>
      </c>
      <c r="C28" s="27">
        <v>2</v>
      </c>
      <c r="D28" s="78">
        <f>IF(E28="NA",0,IF(E28="NO",0,C28))</f>
        <v>2</v>
      </c>
      <c r="E28" s="58"/>
      <c r="F28" s="79">
        <f>IF(E28="N",0,IF(E28="NA",0,D28))</f>
        <v>2</v>
      </c>
      <c r="G28" s="68"/>
    </row>
    <row r="29" spans="1:7" ht="19.5" hidden="1" customHeight="1" x14ac:dyDescent="0.2">
      <c r="A29" s="34"/>
      <c r="B29" s="33"/>
      <c r="C29" s="29">
        <f>SUM(C27:C28)</f>
        <v>5</v>
      </c>
      <c r="D29" s="29">
        <f>SUM(D27:D28)</f>
        <v>5</v>
      </c>
      <c r="E29" s="29">
        <f>SUM(F27:F28)</f>
        <v>5</v>
      </c>
      <c r="F29" s="115">
        <f>(E29/D29)*10</f>
        <v>10</v>
      </c>
      <c r="G29" s="34"/>
    </row>
    <row r="30" spans="1:7" ht="33" customHeight="1" x14ac:dyDescent="0.2">
      <c r="A30" s="20">
        <v>5</v>
      </c>
      <c r="B30" s="21" t="s">
        <v>199</v>
      </c>
      <c r="C30" s="22" t="s">
        <v>2</v>
      </c>
      <c r="D30" s="22"/>
      <c r="E30" s="23" t="s">
        <v>115</v>
      </c>
      <c r="F30" s="22"/>
      <c r="G30" s="24" t="s">
        <v>117</v>
      </c>
    </row>
    <row r="31" spans="1:7" ht="38.25" x14ac:dyDescent="0.2">
      <c r="A31" s="25" t="s">
        <v>75</v>
      </c>
      <c r="B31" s="26" t="s">
        <v>205</v>
      </c>
      <c r="C31" s="27">
        <v>3</v>
      </c>
      <c r="D31" s="78">
        <f>IF(E31="NA",0,IF(E31="NO",0,C31))</f>
        <v>3</v>
      </c>
      <c r="E31" s="58"/>
      <c r="F31" s="79">
        <f>IF(E31="N",0,IF(E31="NA",0,D31))</f>
        <v>3</v>
      </c>
      <c r="G31" s="71"/>
    </row>
    <row r="32" spans="1:7" x14ac:dyDescent="0.2">
      <c r="A32" s="25" t="s">
        <v>76</v>
      </c>
      <c r="B32" s="26" t="s">
        <v>206</v>
      </c>
      <c r="C32" s="27">
        <v>3</v>
      </c>
      <c r="D32" s="78">
        <f>IF(E32="NA",0,IF(E32="NO",0,C32))</f>
        <v>3</v>
      </c>
      <c r="E32" s="58"/>
      <c r="F32" s="79">
        <f>IF(E32="N",0,IF(E32="NA",0,D32))</f>
        <v>3</v>
      </c>
      <c r="G32" s="71"/>
    </row>
    <row r="33" spans="1:7" x14ac:dyDescent="0.2">
      <c r="A33" s="25" t="s">
        <v>123</v>
      </c>
      <c r="B33" s="26" t="s">
        <v>201</v>
      </c>
      <c r="C33" s="27">
        <v>2</v>
      </c>
      <c r="D33" s="78">
        <f>IF(E33="NA",0,IF(E33="NO",0,C33))</f>
        <v>2</v>
      </c>
      <c r="E33" s="58"/>
      <c r="F33" s="79">
        <f>IF(E33="N",0,IF(E33="NA",0,D33))</f>
        <v>2</v>
      </c>
      <c r="G33" s="71"/>
    </row>
    <row r="34" spans="1:7" ht="25.5" x14ac:dyDescent="0.2">
      <c r="A34" s="97" t="s">
        <v>84</v>
      </c>
      <c r="B34" s="98" t="s">
        <v>203</v>
      </c>
      <c r="C34" s="99">
        <v>2</v>
      </c>
      <c r="D34" s="78">
        <f>IF(E34="NA",0,IF(E34="NO",0,C34))</f>
        <v>2</v>
      </c>
      <c r="E34" s="80"/>
      <c r="F34" s="81">
        <f>IF(E34="N",0,IF(E34="NA",0,D34))</f>
        <v>2</v>
      </c>
      <c r="G34" s="102"/>
    </row>
    <row r="35" spans="1:7" ht="15" customHeight="1" x14ac:dyDescent="0.2">
      <c r="A35" s="103" t="s">
        <v>59</v>
      </c>
      <c r="B35" s="104" t="s">
        <v>202</v>
      </c>
      <c r="C35" s="105">
        <v>3</v>
      </c>
      <c r="D35" s="84">
        <f>IF(E35="NA",0,IF(E35="NO",0,C35))</f>
        <v>3</v>
      </c>
      <c r="E35" s="58"/>
      <c r="F35" s="85">
        <f>IF(E35="N",0,IF(E35="NA",0,D35))</f>
        <v>3</v>
      </c>
      <c r="G35" s="106"/>
    </row>
    <row r="36" spans="1:7" ht="15" hidden="1" customHeight="1" x14ac:dyDescent="0.2">
      <c r="A36" s="100"/>
      <c r="B36" s="101"/>
      <c r="C36" s="49">
        <f>SUM(C31:C35)</f>
        <v>13</v>
      </c>
      <c r="D36" s="49">
        <f>SUM(D31:D35)</f>
        <v>13</v>
      </c>
      <c r="E36" s="41">
        <f>SUM(F31:F35)</f>
        <v>13</v>
      </c>
      <c r="F36" s="115">
        <f>(E36/D36)*10</f>
        <v>10</v>
      </c>
      <c r="G36" s="100"/>
    </row>
    <row r="37" spans="1:7" ht="21.75" customHeight="1" x14ac:dyDescent="0.2">
      <c r="A37" s="96"/>
      <c r="B37" s="96"/>
      <c r="C37" s="96"/>
      <c r="D37" s="96"/>
      <c r="E37" s="96"/>
      <c r="F37" s="96"/>
      <c r="G37" s="96"/>
    </row>
    <row r="38" spans="1:7" ht="24" customHeight="1" x14ac:dyDescent="0.2">
      <c r="A38" s="149" t="s">
        <v>113</v>
      </c>
      <c r="B38" s="150"/>
      <c r="C38" s="150"/>
      <c r="D38" s="150"/>
      <c r="E38" s="150"/>
      <c r="F38" s="150"/>
      <c r="G38" s="151"/>
    </row>
  </sheetData>
  <sheetProtection selectLockedCells="1"/>
  <mergeCells count="6">
    <mergeCell ref="A1:G1"/>
    <mergeCell ref="A38:G38"/>
    <mergeCell ref="A2:F2"/>
    <mergeCell ref="G2:G4"/>
    <mergeCell ref="A3:F3"/>
    <mergeCell ref="A4:F4"/>
  </mergeCells>
  <phoneticPr fontId="0" type="noConversion"/>
  <conditionalFormatting sqref="E7">
    <cfRule type="cellIs" dxfId="6" priority="6" stopIfTrue="1" operator="equal">
      <formula>"n"</formula>
    </cfRule>
  </conditionalFormatting>
  <conditionalFormatting sqref="E8:E11">
    <cfRule type="cellIs" dxfId="5" priority="5" stopIfTrue="1" operator="equal">
      <formula>"n"</formula>
    </cfRule>
  </conditionalFormatting>
  <conditionalFormatting sqref="E14:E17">
    <cfRule type="cellIs" dxfId="4" priority="4" stopIfTrue="1" operator="equal">
      <formula>"n"</formula>
    </cfRule>
  </conditionalFormatting>
  <conditionalFormatting sqref="E20:E24">
    <cfRule type="cellIs" dxfId="3" priority="3" stopIfTrue="1" operator="equal">
      <formula>"n"</formula>
    </cfRule>
  </conditionalFormatting>
  <conditionalFormatting sqref="E27:E28">
    <cfRule type="cellIs" dxfId="2" priority="2" stopIfTrue="1" operator="equal">
      <formula>"n"</formula>
    </cfRule>
  </conditionalFormatting>
  <conditionalFormatting sqref="E31:E35">
    <cfRule type="cellIs" dxfId="1" priority="1" stopIfTrue="1" operator="equal">
      <formula>"n"</formula>
    </cfRule>
  </conditionalFormatting>
  <pageMargins left="0" right="0" top="0" bottom="0" header="0.51181102362204722" footer="0.51181102362204722"/>
  <pageSetup paperSize="9" scale="90" firstPageNumber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18"/>
  <sheetViews>
    <sheetView showGridLines="0" view="pageBreakPreview" zoomScaleNormal="100" workbookViewId="0">
      <selection sqref="A1:E1"/>
    </sheetView>
  </sheetViews>
  <sheetFormatPr defaultRowHeight="12.75" x14ac:dyDescent="0.2"/>
  <cols>
    <col min="1" max="1" width="38.140625" customWidth="1"/>
    <col min="2" max="2" width="7.42578125" customWidth="1"/>
    <col min="5" max="5" width="49.5703125" customWidth="1"/>
  </cols>
  <sheetData>
    <row r="1" spans="1:5" ht="18" x14ac:dyDescent="0.25">
      <c r="A1" s="158" t="str">
        <f>'Itens Gerais'!A1:G1</f>
        <v>RELATÓRIO DE AUDITORIA TÉCNICA</v>
      </c>
      <c r="B1" s="158"/>
      <c r="C1" s="158"/>
      <c r="D1" s="158"/>
      <c r="E1" s="158"/>
    </row>
    <row r="4" spans="1:5" ht="24.75" customHeight="1" x14ac:dyDescent="0.2">
      <c r="A4" s="108" t="str">
        <f>'Itens Gerais'!A2:F2</f>
        <v xml:space="preserve">UNIDADE: </v>
      </c>
      <c r="B4" s="108"/>
      <c r="C4" s="108"/>
      <c r="D4" s="108"/>
      <c r="E4" s="109" t="str">
        <f>'Itens Gerais'!G2</f>
        <v xml:space="preserve">DATA: </v>
      </c>
    </row>
    <row r="5" spans="1:5" ht="24" customHeight="1" x14ac:dyDescent="0.2">
      <c r="A5" s="108" t="str">
        <f>'Itens Gerais'!A3:F3</f>
        <v xml:space="preserve">GERENTE: </v>
      </c>
      <c r="B5" s="108"/>
      <c r="C5" s="108"/>
      <c r="D5" s="108"/>
      <c r="E5" s="108"/>
    </row>
    <row r="6" spans="1:5" ht="24" customHeight="1" x14ac:dyDescent="0.2">
      <c r="A6" s="108" t="str">
        <f>'Itens Gerais'!A4:F4</f>
        <v xml:space="preserve">COORDENADORA:                     GERENTE QUALIDADE:  </v>
      </c>
      <c r="B6" s="108"/>
      <c r="C6" s="108"/>
      <c r="D6" s="108"/>
      <c r="E6" s="108"/>
    </row>
    <row r="8" spans="1:5" ht="41.25" customHeight="1" x14ac:dyDescent="0.2">
      <c r="A8" s="159" t="s">
        <v>175</v>
      </c>
      <c r="B8" s="160"/>
      <c r="C8" s="160"/>
      <c r="D8" s="160"/>
      <c r="E8" s="161"/>
    </row>
    <row r="9" spans="1:5" ht="60" customHeight="1" x14ac:dyDescent="0.2">
      <c r="A9" s="18" t="s">
        <v>187</v>
      </c>
      <c r="B9" s="58"/>
      <c r="C9" s="154"/>
      <c r="D9" s="154"/>
      <c r="E9" s="154"/>
    </row>
    <row r="10" spans="1:5" ht="60" customHeight="1" x14ac:dyDescent="0.2">
      <c r="A10" s="18" t="s">
        <v>139</v>
      </c>
      <c r="B10" s="58"/>
      <c r="C10" s="155"/>
      <c r="D10" s="156"/>
      <c r="E10" s="157"/>
    </row>
    <row r="11" spans="1:5" ht="60" customHeight="1" x14ac:dyDescent="0.2">
      <c r="A11" s="18" t="s">
        <v>77</v>
      </c>
      <c r="B11" s="58"/>
      <c r="C11" s="154"/>
      <c r="D11" s="154"/>
      <c r="E11" s="154"/>
    </row>
    <row r="12" spans="1:5" ht="60" customHeight="1" x14ac:dyDescent="0.2">
      <c r="A12" s="18" t="s">
        <v>78</v>
      </c>
      <c r="B12" s="58"/>
      <c r="C12" s="154"/>
      <c r="D12" s="154"/>
      <c r="E12" s="154"/>
    </row>
    <row r="13" spans="1:5" ht="60" customHeight="1" x14ac:dyDescent="0.2">
      <c r="A13" s="18" t="s">
        <v>79</v>
      </c>
      <c r="B13" s="58"/>
      <c r="C13" s="154"/>
      <c r="D13" s="154"/>
      <c r="E13" s="154"/>
    </row>
    <row r="14" spans="1:5" ht="60" customHeight="1" x14ac:dyDescent="0.2">
      <c r="A14" s="18" t="s">
        <v>80</v>
      </c>
      <c r="B14" s="58"/>
      <c r="C14" s="154"/>
      <c r="D14" s="154"/>
      <c r="E14" s="154"/>
    </row>
    <row r="15" spans="1:5" ht="60" customHeight="1" x14ac:dyDescent="0.2">
      <c r="A15" s="18" t="s">
        <v>81</v>
      </c>
      <c r="B15" s="58"/>
      <c r="C15" s="155"/>
      <c r="D15" s="156"/>
      <c r="E15" s="157"/>
    </row>
    <row r="16" spans="1:5" ht="60" customHeight="1" x14ac:dyDescent="0.2">
      <c r="A16" s="18" t="s">
        <v>82</v>
      </c>
      <c r="B16" s="58"/>
      <c r="C16" s="155"/>
      <c r="D16" s="156"/>
      <c r="E16" s="157"/>
    </row>
    <row r="17" spans="1:5" ht="60" customHeight="1" x14ac:dyDescent="0.2">
      <c r="A17" s="18" t="s">
        <v>83</v>
      </c>
      <c r="B17" s="58"/>
      <c r="C17" s="155"/>
      <c r="D17" s="156"/>
      <c r="E17" s="157"/>
    </row>
    <row r="18" spans="1:5" ht="60" customHeight="1" x14ac:dyDescent="0.2">
      <c r="A18" s="18" t="s">
        <v>164</v>
      </c>
      <c r="B18" s="58"/>
      <c r="C18" s="154"/>
      <c r="D18" s="154"/>
      <c r="E18" s="154"/>
    </row>
  </sheetData>
  <sheetProtection selectLockedCells="1"/>
  <mergeCells count="12">
    <mergeCell ref="C18:E18"/>
    <mergeCell ref="C13:E13"/>
    <mergeCell ref="C14:E14"/>
    <mergeCell ref="C15:E15"/>
    <mergeCell ref="C16:E16"/>
    <mergeCell ref="C17:E17"/>
    <mergeCell ref="C9:E9"/>
    <mergeCell ref="C10:E10"/>
    <mergeCell ref="C11:E11"/>
    <mergeCell ref="C12:E12"/>
    <mergeCell ref="A1:E1"/>
    <mergeCell ref="A8:E8"/>
  </mergeCells>
  <phoneticPr fontId="14" type="noConversion"/>
  <conditionalFormatting sqref="B9:B18">
    <cfRule type="cellIs" dxfId="0" priority="1" stopIfTrue="1" operator="equal">
      <formula>"n"</formula>
    </cfRule>
  </conditionalFormatting>
  <printOptions horizontalCentered="1"/>
  <pageMargins left="0" right="0" top="0.98425196850393704" bottom="0.98425196850393704" header="0.51181102362204722" footer="0.5118110236220472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A44"/>
  <sheetViews>
    <sheetView showGridLines="0" view="pageBreakPreview" zoomScaleNormal="100" zoomScaleSheetLayoutView="100" workbookViewId="0"/>
  </sheetViews>
  <sheetFormatPr defaultRowHeight="12.75" x14ac:dyDescent="0.2"/>
  <cols>
    <col min="1" max="1" width="89.5703125" customWidth="1"/>
  </cols>
  <sheetData>
    <row r="1" spans="1:1" ht="18" x14ac:dyDescent="0.25">
      <c r="A1" s="107" t="str">
        <f>'Itens Gerais'!A1:G1</f>
        <v>RELATÓRIO DE AUDITORIA TÉCNICA</v>
      </c>
    </row>
    <row r="4" spans="1:1" ht="24" customHeight="1" x14ac:dyDescent="0.2">
      <c r="A4" s="108" t="str">
        <f>'Itens Gerais'!$A$2:$F$2</f>
        <v xml:space="preserve">UNIDADE: </v>
      </c>
    </row>
    <row r="5" spans="1:1" ht="24" customHeight="1" x14ac:dyDescent="0.2">
      <c r="A5" s="108" t="str">
        <f>'Itens Gerais'!$A$3:$F$3</f>
        <v xml:space="preserve">GERENTE: </v>
      </c>
    </row>
    <row r="6" spans="1:1" ht="24" customHeight="1" x14ac:dyDescent="0.2">
      <c r="A6" s="108" t="str">
        <f>'Itens Gerais'!$A$4:$F$4</f>
        <v xml:space="preserve">COORDENADORA:                     GERENTE QUALIDADE:  </v>
      </c>
    </row>
    <row r="7" spans="1:1" ht="24" customHeight="1" x14ac:dyDescent="0.2">
      <c r="A7" s="109" t="str">
        <f>'Itens Gerais'!$G$2</f>
        <v xml:space="preserve">DATA: </v>
      </c>
    </row>
    <row r="10" spans="1:1" ht="15" customHeight="1" x14ac:dyDescent="0.25">
      <c r="A10" s="19" t="s">
        <v>188</v>
      </c>
    </row>
    <row r="11" spans="1:1" ht="15" customHeight="1" x14ac:dyDescent="0.2">
      <c r="A11" s="119"/>
    </row>
    <row r="12" spans="1:1" ht="15" customHeight="1" x14ac:dyDescent="0.2">
      <c r="A12" s="119"/>
    </row>
    <row r="13" spans="1:1" ht="15" customHeight="1" x14ac:dyDescent="0.2">
      <c r="A13" s="119"/>
    </row>
    <row r="14" spans="1:1" ht="15" customHeight="1" x14ac:dyDescent="0.2">
      <c r="A14" s="119"/>
    </row>
    <row r="15" spans="1:1" ht="15" customHeight="1" x14ac:dyDescent="0.2">
      <c r="A15" s="119"/>
    </row>
    <row r="16" spans="1:1" ht="15" customHeight="1" x14ac:dyDescent="0.2">
      <c r="A16" s="119"/>
    </row>
    <row r="17" spans="1:1" ht="15" customHeight="1" x14ac:dyDescent="0.2">
      <c r="A17" s="119"/>
    </row>
    <row r="18" spans="1:1" ht="15" customHeight="1" x14ac:dyDescent="0.2">
      <c r="A18" s="119"/>
    </row>
    <row r="19" spans="1:1" ht="15" customHeight="1" x14ac:dyDescent="0.2">
      <c r="A19" s="119"/>
    </row>
    <row r="20" spans="1:1" ht="15" customHeight="1" x14ac:dyDescent="0.2">
      <c r="A20" s="119"/>
    </row>
    <row r="21" spans="1:1" ht="15" customHeight="1" x14ac:dyDescent="0.2">
      <c r="A21" s="119"/>
    </row>
    <row r="22" spans="1:1" ht="15" customHeight="1" x14ac:dyDescent="0.2">
      <c r="A22" s="119"/>
    </row>
    <row r="23" spans="1:1" ht="15" customHeight="1" x14ac:dyDescent="0.2">
      <c r="A23" s="119"/>
    </row>
    <row r="24" spans="1:1" ht="15" customHeight="1" x14ac:dyDescent="0.2">
      <c r="A24" s="119"/>
    </row>
    <row r="25" spans="1:1" ht="15" customHeight="1" x14ac:dyDescent="0.2">
      <c r="A25" s="119"/>
    </row>
    <row r="26" spans="1:1" ht="15" customHeight="1" x14ac:dyDescent="0.2">
      <c r="A26" s="119"/>
    </row>
    <row r="27" spans="1:1" ht="15" customHeight="1" x14ac:dyDescent="0.2">
      <c r="A27" s="119"/>
    </row>
    <row r="28" spans="1:1" ht="15" customHeight="1" x14ac:dyDescent="0.2">
      <c r="A28" s="119"/>
    </row>
    <row r="29" spans="1:1" ht="15" customHeight="1" x14ac:dyDescent="0.2">
      <c r="A29" s="119"/>
    </row>
    <row r="30" spans="1:1" ht="15" customHeight="1" x14ac:dyDescent="0.2">
      <c r="A30" s="119"/>
    </row>
    <row r="31" spans="1:1" ht="15" customHeight="1" x14ac:dyDescent="0.2">
      <c r="A31" s="119"/>
    </row>
    <row r="32" spans="1:1" ht="15" customHeight="1" x14ac:dyDescent="0.2">
      <c r="A32" s="119"/>
    </row>
    <row r="33" spans="1:1" ht="15" customHeight="1" x14ac:dyDescent="0.2">
      <c r="A33" s="119"/>
    </row>
    <row r="34" spans="1:1" ht="15" customHeight="1" x14ac:dyDescent="0.2">
      <c r="A34" s="119"/>
    </row>
    <row r="35" spans="1:1" ht="15" customHeight="1" x14ac:dyDescent="0.2">
      <c r="A35" s="119"/>
    </row>
    <row r="36" spans="1:1" ht="15" customHeight="1" x14ac:dyDescent="0.2">
      <c r="A36" s="119"/>
    </row>
    <row r="37" spans="1:1" ht="15" customHeight="1" x14ac:dyDescent="0.2">
      <c r="A37" s="119"/>
    </row>
    <row r="38" spans="1:1" ht="15" customHeight="1" x14ac:dyDescent="0.2">
      <c r="A38" s="119"/>
    </row>
    <row r="39" spans="1:1" ht="15" customHeight="1" x14ac:dyDescent="0.2">
      <c r="A39" s="119"/>
    </row>
    <row r="40" spans="1:1" ht="15" customHeight="1" x14ac:dyDescent="0.2">
      <c r="A40" s="119"/>
    </row>
    <row r="41" spans="1:1" ht="15" customHeight="1" x14ac:dyDescent="0.2">
      <c r="A41" s="119"/>
    </row>
    <row r="42" spans="1:1" ht="15" customHeight="1" x14ac:dyDescent="0.2">
      <c r="A42" s="119"/>
    </row>
    <row r="43" spans="1:1" ht="15" customHeight="1" x14ac:dyDescent="0.2">
      <c r="A43" s="119"/>
    </row>
    <row r="44" spans="1:1" ht="15" customHeight="1" x14ac:dyDescent="0.2">
      <c r="A44" s="119"/>
    </row>
  </sheetData>
  <phoneticPr fontId="14" type="noConversion"/>
  <pageMargins left="0.59055118110236227" right="0.59055118110236227" top="0.59055118110236227" bottom="0.98425196850393704" header="0.51181102362204722" footer="0.51181102362204722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2:C86"/>
  <sheetViews>
    <sheetView showGridLines="0" view="pageBreakPreview" zoomScaleNormal="100" zoomScaleSheetLayoutView="100" workbookViewId="0">
      <selection activeCell="F12" sqref="F12"/>
    </sheetView>
  </sheetViews>
  <sheetFormatPr defaultRowHeight="12.75" x14ac:dyDescent="0.2"/>
  <cols>
    <col min="1" max="1" width="61.7109375" customWidth="1"/>
    <col min="2" max="2" width="8.7109375" hidden="1" customWidth="1"/>
    <col min="3" max="3" width="61.7109375" customWidth="1"/>
  </cols>
  <sheetData>
    <row r="2" spans="1:3" ht="20.25" x14ac:dyDescent="0.3">
      <c r="A2" s="162"/>
      <c r="B2" s="162"/>
      <c r="C2" s="162"/>
    </row>
    <row r="3" spans="1:3" ht="12" customHeight="1" x14ac:dyDescent="0.3">
      <c r="A3" s="125"/>
      <c r="B3" s="125"/>
      <c r="C3" s="125"/>
    </row>
    <row r="4" spans="1:3" ht="20.25" x14ac:dyDescent="0.3">
      <c r="A4" s="162" t="s">
        <v>223</v>
      </c>
      <c r="B4" s="162"/>
      <c r="C4" s="162"/>
    </row>
    <row r="5" spans="1:3" ht="10.5" customHeight="1" x14ac:dyDescent="0.2"/>
    <row r="6" spans="1:3" ht="9.75" customHeight="1" thickBot="1" x14ac:dyDescent="0.25"/>
    <row r="7" spans="1:3" ht="21.95" customHeight="1" x14ac:dyDescent="0.2">
      <c r="A7" s="126" t="str">
        <f>'Itens Gerais'!A2:F2</f>
        <v xml:space="preserve">UNIDADE: </v>
      </c>
      <c r="B7" s="127"/>
      <c r="C7" s="137" t="str">
        <f>'Itens Gerais'!G2</f>
        <v xml:space="preserve">DATA: </v>
      </c>
    </row>
    <row r="8" spans="1:3" ht="21.95" customHeight="1" x14ac:dyDescent="0.2">
      <c r="A8" s="128" t="str">
        <f>'Itens Gerais'!A3:F3</f>
        <v xml:space="preserve">GERENTE: </v>
      </c>
      <c r="B8" s="129"/>
      <c r="C8" s="130"/>
    </row>
    <row r="9" spans="1:3" ht="21.95" customHeight="1" thickBot="1" x14ac:dyDescent="0.25">
      <c r="A9" s="163" t="str">
        <f>'Itens Gerais'!A4:F4</f>
        <v xml:space="preserve">COORDENADORA:                     GERENTE QUALIDADE:  </v>
      </c>
      <c r="B9" s="164"/>
      <c r="C9" s="165"/>
    </row>
    <row r="11" spans="1:3" ht="13.5" customHeight="1" x14ac:dyDescent="0.2">
      <c r="A11" s="131"/>
      <c r="B11" s="132"/>
      <c r="C11" s="132"/>
    </row>
    <row r="12" spans="1:3" ht="230.1" customHeight="1" x14ac:dyDescent="0.2">
      <c r="A12" s="133"/>
      <c r="B12" s="134"/>
      <c r="C12" s="135"/>
    </row>
    <row r="13" spans="1:3" ht="13.5" customHeight="1" x14ac:dyDescent="0.2">
      <c r="A13" s="136" t="s">
        <v>224</v>
      </c>
      <c r="B13" s="136"/>
      <c r="C13" s="136" t="s">
        <v>225</v>
      </c>
    </row>
    <row r="14" spans="1:3" ht="27.95" customHeight="1" x14ac:dyDescent="0.2">
      <c r="A14" s="131"/>
      <c r="B14" s="132"/>
      <c r="C14" s="132"/>
    </row>
    <row r="15" spans="1:3" ht="230.1" customHeight="1" x14ac:dyDescent="0.2">
      <c r="A15" s="133"/>
      <c r="B15" s="134"/>
      <c r="C15" s="135"/>
    </row>
    <row r="16" spans="1:3" ht="13.5" customHeight="1" x14ac:dyDescent="0.2">
      <c r="A16" s="136" t="s">
        <v>226</v>
      </c>
      <c r="B16" s="136"/>
      <c r="C16" s="136" t="s">
        <v>227</v>
      </c>
    </row>
    <row r="17" spans="1:3" ht="27.95" customHeight="1" x14ac:dyDescent="0.2">
      <c r="A17" s="131"/>
      <c r="B17" s="132"/>
      <c r="C17" s="132"/>
    </row>
    <row r="18" spans="1:3" ht="230.1" customHeight="1" x14ac:dyDescent="0.2">
      <c r="A18" s="133"/>
      <c r="B18" s="134"/>
      <c r="C18" s="135"/>
    </row>
    <row r="19" spans="1:3" ht="13.5" customHeight="1" x14ac:dyDescent="0.2">
      <c r="A19" s="136" t="s">
        <v>228</v>
      </c>
      <c r="B19" s="136"/>
      <c r="C19" s="136" t="s">
        <v>229</v>
      </c>
    </row>
    <row r="20" spans="1:3" ht="13.5" customHeight="1" x14ac:dyDescent="0.2">
      <c r="A20" s="131"/>
      <c r="B20" s="132"/>
      <c r="C20" s="132"/>
    </row>
    <row r="21" spans="1:3" ht="230.1" customHeight="1" x14ac:dyDescent="0.2">
      <c r="A21" s="133"/>
      <c r="B21" s="134"/>
      <c r="C21" s="135"/>
    </row>
    <row r="22" spans="1:3" ht="13.5" customHeight="1" x14ac:dyDescent="0.2">
      <c r="A22" s="136" t="s">
        <v>230</v>
      </c>
      <c r="B22" s="136"/>
      <c r="C22" s="136" t="s">
        <v>231</v>
      </c>
    </row>
    <row r="23" spans="1:3" ht="27.95" customHeight="1" x14ac:dyDescent="0.2">
      <c r="A23" s="131"/>
      <c r="B23" s="132"/>
      <c r="C23" s="132"/>
    </row>
    <row r="24" spans="1:3" ht="230.1" customHeight="1" x14ac:dyDescent="0.2">
      <c r="A24" s="133"/>
      <c r="B24" s="134"/>
      <c r="C24" s="135"/>
    </row>
    <row r="25" spans="1:3" ht="13.5" customHeight="1" x14ac:dyDescent="0.2">
      <c r="A25" s="136" t="s">
        <v>232</v>
      </c>
      <c r="B25" s="136"/>
      <c r="C25" s="136" t="s">
        <v>233</v>
      </c>
    </row>
    <row r="26" spans="1:3" ht="27.95" customHeight="1" x14ac:dyDescent="0.2">
      <c r="A26" s="131"/>
      <c r="B26" s="132"/>
      <c r="C26" s="132"/>
    </row>
    <row r="27" spans="1:3" ht="230.1" customHeight="1" x14ac:dyDescent="0.2">
      <c r="A27" s="133"/>
      <c r="B27" s="134"/>
      <c r="C27" s="135"/>
    </row>
    <row r="28" spans="1:3" x14ac:dyDescent="0.2">
      <c r="A28" s="136" t="s">
        <v>234</v>
      </c>
      <c r="B28" s="136"/>
      <c r="C28" s="136" t="s">
        <v>235</v>
      </c>
    </row>
    <row r="30" spans="1:3" ht="230.1" customHeight="1" x14ac:dyDescent="0.2">
      <c r="A30" s="133"/>
      <c r="B30" s="134"/>
      <c r="C30" s="135"/>
    </row>
    <row r="31" spans="1:3" x14ac:dyDescent="0.2">
      <c r="A31" s="136" t="s">
        <v>236</v>
      </c>
      <c r="B31" s="136"/>
      <c r="C31" s="136" t="s">
        <v>237</v>
      </c>
    </row>
    <row r="32" spans="1:3" ht="27.95" customHeight="1" x14ac:dyDescent="0.2">
      <c r="A32" s="131"/>
      <c r="B32" s="132"/>
      <c r="C32" s="132"/>
    </row>
    <row r="33" spans="1:3" ht="230.1" customHeight="1" x14ac:dyDescent="0.2">
      <c r="A33" s="133"/>
      <c r="B33" s="134"/>
      <c r="C33" s="135"/>
    </row>
    <row r="34" spans="1:3" x14ac:dyDescent="0.2">
      <c r="A34" s="136" t="s">
        <v>238</v>
      </c>
      <c r="B34" s="136"/>
      <c r="C34" s="136" t="s">
        <v>239</v>
      </c>
    </row>
    <row r="35" spans="1:3" ht="27.95" customHeight="1" x14ac:dyDescent="0.2">
      <c r="A35" s="131"/>
      <c r="B35" s="132"/>
      <c r="C35" s="132"/>
    </row>
    <row r="36" spans="1:3" ht="230.1" customHeight="1" x14ac:dyDescent="0.2">
      <c r="A36" s="133"/>
      <c r="B36" s="134"/>
      <c r="C36" s="135"/>
    </row>
    <row r="37" spans="1:3" x14ac:dyDescent="0.2">
      <c r="A37" s="136" t="s">
        <v>240</v>
      </c>
      <c r="B37" s="136"/>
      <c r="C37" s="136" t="s">
        <v>241</v>
      </c>
    </row>
    <row r="38" spans="1:3" x14ac:dyDescent="0.2">
      <c r="A38" s="131"/>
      <c r="B38" s="132"/>
      <c r="C38" s="132"/>
    </row>
    <row r="39" spans="1:3" ht="230.1" customHeight="1" x14ac:dyDescent="0.2">
      <c r="A39" s="133"/>
      <c r="B39" s="134"/>
      <c r="C39" s="135"/>
    </row>
    <row r="40" spans="1:3" x14ac:dyDescent="0.2">
      <c r="A40" s="136" t="s">
        <v>242</v>
      </c>
      <c r="B40" s="136"/>
      <c r="C40" s="136" t="s">
        <v>243</v>
      </c>
    </row>
    <row r="41" spans="1:3" ht="27.95" customHeight="1" x14ac:dyDescent="0.2">
      <c r="A41" s="131"/>
      <c r="B41" s="132"/>
      <c r="C41" s="132"/>
    </row>
    <row r="42" spans="1:3" ht="230.1" customHeight="1" x14ac:dyDescent="0.2">
      <c r="A42" s="133"/>
      <c r="B42" s="134"/>
      <c r="C42" s="135"/>
    </row>
    <row r="43" spans="1:3" x14ac:dyDescent="0.2">
      <c r="A43" s="136" t="s">
        <v>244</v>
      </c>
      <c r="B43" s="136"/>
      <c r="C43" s="136" t="s">
        <v>245</v>
      </c>
    </row>
    <row r="44" spans="1:3" ht="27.95" customHeight="1" x14ac:dyDescent="0.2">
      <c r="A44" s="131"/>
      <c r="B44" s="132"/>
      <c r="C44" s="132"/>
    </row>
    <row r="45" spans="1:3" ht="230.1" customHeight="1" x14ac:dyDescent="0.2">
      <c r="A45" s="133"/>
      <c r="B45" s="134"/>
      <c r="C45" s="135"/>
    </row>
    <row r="46" spans="1:3" x14ac:dyDescent="0.2">
      <c r="A46" s="136" t="s">
        <v>246</v>
      </c>
      <c r="B46" s="136"/>
      <c r="C46" s="136" t="s">
        <v>247</v>
      </c>
    </row>
    <row r="47" spans="1:3" ht="13.5" customHeight="1" x14ac:dyDescent="0.2"/>
    <row r="48" spans="1:3" ht="230.1" customHeight="1" x14ac:dyDescent="0.2">
      <c r="A48" s="133"/>
      <c r="B48" s="134"/>
      <c r="C48" s="135"/>
    </row>
    <row r="49" spans="1:3" x14ac:dyDescent="0.2">
      <c r="A49" s="136" t="s">
        <v>248</v>
      </c>
      <c r="B49" s="136"/>
      <c r="C49" s="136" t="s">
        <v>249</v>
      </c>
    </row>
    <row r="50" spans="1:3" ht="27.95" customHeight="1" x14ac:dyDescent="0.2">
      <c r="A50" s="131"/>
      <c r="B50" s="132"/>
      <c r="C50" s="132"/>
    </row>
    <row r="51" spans="1:3" ht="230.1" customHeight="1" x14ac:dyDescent="0.2">
      <c r="A51" s="133"/>
      <c r="B51" s="134"/>
      <c r="C51" s="135"/>
    </row>
    <row r="52" spans="1:3" x14ac:dyDescent="0.2">
      <c r="A52" s="136" t="s">
        <v>250</v>
      </c>
      <c r="B52" s="136"/>
      <c r="C52" s="136" t="s">
        <v>251</v>
      </c>
    </row>
    <row r="53" spans="1:3" ht="27.95" customHeight="1" x14ac:dyDescent="0.2">
      <c r="A53" s="131"/>
      <c r="B53" s="132"/>
      <c r="C53" s="132"/>
    </row>
    <row r="54" spans="1:3" ht="230.1" customHeight="1" x14ac:dyDescent="0.2">
      <c r="A54" s="133"/>
      <c r="B54" s="134"/>
      <c r="C54" s="135"/>
    </row>
    <row r="55" spans="1:3" x14ac:dyDescent="0.2">
      <c r="A55" s="136" t="s">
        <v>252</v>
      </c>
      <c r="B55" s="136"/>
      <c r="C55" s="136" t="s">
        <v>253</v>
      </c>
    </row>
    <row r="56" spans="1:3" x14ac:dyDescent="0.2">
      <c r="A56" s="131"/>
      <c r="B56" s="132"/>
      <c r="C56" s="132"/>
    </row>
    <row r="57" spans="1:3" ht="230.1" customHeight="1" x14ac:dyDescent="0.2">
      <c r="A57" s="133"/>
      <c r="B57" s="134"/>
      <c r="C57" s="135"/>
    </row>
    <row r="58" spans="1:3" x14ac:dyDescent="0.2">
      <c r="A58" s="136" t="s">
        <v>254</v>
      </c>
      <c r="B58" s="136"/>
      <c r="C58" s="136" t="s">
        <v>255</v>
      </c>
    </row>
    <row r="59" spans="1:3" ht="27.95" customHeight="1" x14ac:dyDescent="0.2">
      <c r="A59" s="131"/>
      <c r="B59" s="132"/>
      <c r="C59" s="132"/>
    </row>
    <row r="60" spans="1:3" ht="230.1" customHeight="1" x14ac:dyDescent="0.2">
      <c r="A60" s="133"/>
      <c r="B60" s="134"/>
      <c r="C60" s="135"/>
    </row>
    <row r="61" spans="1:3" x14ac:dyDescent="0.2">
      <c r="A61" s="136" t="s">
        <v>256</v>
      </c>
      <c r="B61" s="136"/>
      <c r="C61" s="136" t="s">
        <v>257</v>
      </c>
    </row>
    <row r="62" spans="1:3" ht="27.95" customHeight="1" x14ac:dyDescent="0.2">
      <c r="A62" s="131"/>
      <c r="B62" s="132"/>
      <c r="C62" s="132"/>
    </row>
    <row r="63" spans="1:3" ht="230.1" customHeight="1" x14ac:dyDescent="0.2">
      <c r="A63" s="133"/>
      <c r="B63" s="134"/>
      <c r="C63" s="135"/>
    </row>
    <row r="64" spans="1:3" x14ac:dyDescent="0.2">
      <c r="A64" s="136" t="s">
        <v>258</v>
      </c>
      <c r="B64" s="136"/>
      <c r="C64" s="136" t="s">
        <v>259</v>
      </c>
    </row>
    <row r="66" spans="1:3" ht="230.1" customHeight="1" x14ac:dyDescent="0.2">
      <c r="A66" s="133"/>
      <c r="B66" s="134"/>
      <c r="C66" s="135"/>
    </row>
    <row r="67" spans="1:3" x14ac:dyDescent="0.2">
      <c r="A67" s="136" t="s">
        <v>260</v>
      </c>
      <c r="B67" s="136"/>
      <c r="C67" s="136" t="s">
        <v>261</v>
      </c>
    </row>
    <row r="68" spans="1:3" ht="27.95" customHeight="1" x14ac:dyDescent="0.2">
      <c r="A68" s="131"/>
      <c r="B68" s="132"/>
      <c r="C68" s="132"/>
    </row>
    <row r="69" spans="1:3" ht="230.1" customHeight="1" x14ac:dyDescent="0.2">
      <c r="A69" s="133"/>
      <c r="B69" s="134"/>
      <c r="C69" s="135"/>
    </row>
    <row r="70" spans="1:3" x14ac:dyDescent="0.2">
      <c r="A70" s="136" t="s">
        <v>262</v>
      </c>
      <c r="B70" s="136"/>
      <c r="C70" s="136" t="s">
        <v>263</v>
      </c>
    </row>
    <row r="71" spans="1:3" ht="27.95" customHeight="1" x14ac:dyDescent="0.2">
      <c r="A71" s="131"/>
      <c r="B71" s="132"/>
      <c r="C71" s="132"/>
    </row>
    <row r="72" spans="1:3" ht="230.1" customHeight="1" x14ac:dyDescent="0.2">
      <c r="A72" s="133"/>
      <c r="B72" s="134"/>
      <c r="C72" s="135"/>
    </row>
    <row r="73" spans="1:3" x14ac:dyDescent="0.2">
      <c r="A73" s="136" t="s">
        <v>264</v>
      </c>
      <c r="B73" s="136"/>
      <c r="C73" s="136" t="s">
        <v>265</v>
      </c>
    </row>
    <row r="74" spans="1:3" x14ac:dyDescent="0.2">
      <c r="A74" s="131"/>
      <c r="B74" s="132"/>
      <c r="C74" s="132"/>
    </row>
    <row r="75" spans="1:3" ht="230.1" customHeight="1" x14ac:dyDescent="0.2">
      <c r="A75" s="133"/>
      <c r="B75" s="134"/>
      <c r="C75" s="135"/>
    </row>
    <row r="76" spans="1:3" x14ac:dyDescent="0.2">
      <c r="A76" s="136" t="s">
        <v>266</v>
      </c>
      <c r="B76" s="136"/>
      <c r="C76" s="136" t="s">
        <v>267</v>
      </c>
    </row>
    <row r="77" spans="1:3" ht="27.95" customHeight="1" x14ac:dyDescent="0.2">
      <c r="A77" s="131"/>
      <c r="B77" s="132"/>
      <c r="C77" s="132"/>
    </row>
    <row r="78" spans="1:3" ht="230.1" customHeight="1" x14ac:dyDescent="0.2">
      <c r="A78" s="133"/>
      <c r="B78" s="134"/>
      <c r="C78" s="135"/>
    </row>
    <row r="79" spans="1:3" x14ac:dyDescent="0.2">
      <c r="A79" s="136" t="s">
        <v>268</v>
      </c>
      <c r="B79" s="136"/>
      <c r="C79" s="136" t="s">
        <v>269</v>
      </c>
    </row>
    <row r="80" spans="1:3" ht="27.95" customHeight="1" x14ac:dyDescent="0.2">
      <c r="A80" s="131"/>
      <c r="B80" s="132"/>
      <c r="C80" s="132"/>
    </row>
    <row r="81" spans="1:3" ht="230.1" customHeight="1" x14ac:dyDescent="0.2">
      <c r="A81" s="133"/>
      <c r="B81" s="134"/>
      <c r="C81" s="135"/>
    </row>
    <row r="82" spans="1:3" x14ac:dyDescent="0.2">
      <c r="A82" s="136" t="s">
        <v>270</v>
      </c>
      <c r="B82" s="136"/>
      <c r="C82" s="136" t="s">
        <v>271</v>
      </c>
    </row>
    <row r="84" spans="1:3" ht="230.1" customHeight="1" x14ac:dyDescent="0.2">
      <c r="A84" s="133"/>
      <c r="B84" s="134"/>
      <c r="C84" s="135"/>
    </row>
    <row r="85" spans="1:3" x14ac:dyDescent="0.2">
      <c r="A85" s="136" t="s">
        <v>272</v>
      </c>
      <c r="B85" s="136"/>
      <c r="C85" s="136" t="s">
        <v>273</v>
      </c>
    </row>
    <row r="86" spans="1:3" x14ac:dyDescent="0.2">
      <c r="A86" s="131"/>
      <c r="B86" s="132"/>
      <c r="C86" s="132"/>
    </row>
  </sheetData>
  <sheetProtection selectLockedCells="1"/>
  <mergeCells count="3">
    <mergeCell ref="A2:C2"/>
    <mergeCell ref="A4:C4"/>
    <mergeCell ref="A9:C9"/>
  </mergeCells>
  <pageMargins left="0.51181102362204722" right="0.51181102362204722" top="0.78740157480314965" bottom="0.78740157480314965" header="0.31496062992125984" footer="0.31496062992125984"/>
  <pageSetup paperSize="9" scale="74" orientation="portrait" r:id="rId1"/>
  <rowBreaks count="2" manualBreakCount="2">
    <brk id="19" max="2" man="1"/>
    <brk id="2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Indicadores</vt:lpstr>
      <vt:lpstr>Incador 1</vt:lpstr>
      <vt:lpstr>Incador 2</vt:lpstr>
      <vt:lpstr>Itens Gerais</vt:lpstr>
      <vt:lpstr>Controle de doc_s</vt:lpstr>
      <vt:lpstr>Estrutura</vt:lpstr>
      <vt:lpstr>Comentários</vt:lpstr>
      <vt:lpstr>Auditoria Visual</vt:lpstr>
      <vt:lpstr>'Auditoria Visual'!Titulos_de_impressao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Bruna Rodrigues Moretti</cp:lastModifiedBy>
  <cp:lastPrinted>2019-03-19T18:01:28Z</cp:lastPrinted>
  <dcterms:created xsi:type="dcterms:W3CDTF">2007-05-11T16:09:59Z</dcterms:created>
  <dcterms:modified xsi:type="dcterms:W3CDTF">2019-03-25T23:26:43Z</dcterms:modified>
</cp:coreProperties>
</file>