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PADRONIZAÇÃO DE DOCUMENTOS\"/>
    </mc:Choice>
  </mc:AlternateContent>
  <bookViews>
    <workbookView xWindow="0" yWindow="0" windowWidth="20490" windowHeight="7755" tabRatio="695" firstSheet="1" activeTab="5"/>
  </bookViews>
  <sheets>
    <sheet name="INSTRUÇÕES" sheetId="17" state="hidden" r:id="rId1"/>
    <sheet name="CAPA RESULTADOS" sheetId="4" r:id="rId2"/>
    <sheet name="ETAPA INICIAL" sheetId="13" r:id="rId3"/>
    <sheet name="ETAPA AVANÇADA" sheetId="14" r:id="rId4"/>
    <sheet name="REQUISITOS ESPECIFICOS" sheetId="15" r:id="rId5"/>
    <sheet name="PAC" sheetId="16" r:id="rId6"/>
    <sheet name="Plan2" sheetId="18" state="hidden" r:id="rId7"/>
  </sheets>
  <externalReferences>
    <externalReference r:id="rId8"/>
  </externalReferences>
  <definedNames>
    <definedName name="_xlnm._FilterDatabase" localSheetId="5" hidden="1">PAC!$A$4:$J$332</definedName>
    <definedName name="_TIT4">#REF!</definedName>
    <definedName name="_xlnm.Print_Area" localSheetId="1">'CAPA RESULTADOS'!$A$1:$D$62</definedName>
    <definedName name="_xlnm.Print_Area" localSheetId="3">'ETAPA AVANÇADA'!$B$1:$G$118</definedName>
    <definedName name="_xlnm.Print_Area" localSheetId="2">'ETAPA INICIAL'!$B$1:$G$149</definedName>
    <definedName name="_xlnm.Print_Area" localSheetId="4">'REQUISITOS ESPECIFICOS'!$B$1:$G$266</definedName>
    <definedName name="assmnttype">[1]Dropdowns!$A$24:$A$25</definedName>
    <definedName name="RE" localSheetId="5">#REF!</definedName>
    <definedName name="RE">#REF!</definedName>
    <definedName name="sectorcats">[1]Dropdowns!$B$2:$B$18</definedName>
    <definedName name="_xlnm.Print_Titles" localSheetId="3">'ETAPA AVANÇADA'!$1:$1</definedName>
    <definedName name="_xlnm.Print_Titles" localSheetId="2">'ETAPA INICIAL'!$1:$1</definedName>
    <definedName name="_xlnm.Print_Titles" localSheetId="5">PAC!$1:$2</definedName>
    <definedName name="_xlnm.Print_Titles" localSheetId="4">'REQUISITOS ESPECIFICOS'!$1:$1</definedName>
    <definedName name="YesNo" localSheetId="3">#REF!</definedName>
    <definedName name="YesNo" localSheetId="5">#REF!</definedName>
    <definedName name="YesNo" localSheetId="4">#REF!</definedName>
    <definedName name="YesNo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5" i="16" l="1"/>
  <c r="C125" i="16"/>
  <c r="E126" i="16"/>
  <c r="C126" i="16"/>
  <c r="E127" i="16"/>
  <c r="C127" i="16"/>
  <c r="E129" i="16"/>
  <c r="D129" i="16"/>
  <c r="E130" i="16"/>
  <c r="C130" i="16"/>
  <c r="E131" i="16"/>
  <c r="E132" i="16"/>
  <c r="E133" i="16"/>
  <c r="D133" i="16"/>
  <c r="E134" i="16"/>
  <c r="D134" i="16"/>
  <c r="E135" i="16"/>
  <c r="E136" i="16"/>
  <c r="E137" i="16"/>
  <c r="D137" i="16"/>
  <c r="E138" i="16"/>
  <c r="C138" i="16"/>
  <c r="E139" i="16"/>
  <c r="E140" i="16"/>
  <c r="E141" i="16"/>
  <c r="D141" i="16"/>
  <c r="E142" i="16"/>
  <c r="D142" i="16"/>
  <c r="E143" i="16"/>
  <c r="E144" i="16"/>
  <c r="E145" i="16"/>
  <c r="D145" i="16"/>
  <c r="E146" i="16"/>
  <c r="C146" i="16"/>
  <c r="E147" i="16"/>
  <c r="E148" i="16"/>
  <c r="E149" i="16"/>
  <c r="D149" i="16"/>
  <c r="E150" i="16"/>
  <c r="C150" i="16"/>
  <c r="E151" i="16"/>
  <c r="C151" i="16"/>
  <c r="E152" i="16"/>
  <c r="E153" i="16"/>
  <c r="C153" i="16"/>
  <c r="E154" i="16"/>
  <c r="C154" i="16"/>
  <c r="E156" i="16"/>
  <c r="E157" i="16"/>
  <c r="E158" i="16"/>
  <c r="E159" i="16"/>
  <c r="E160" i="16"/>
  <c r="E161" i="16"/>
  <c r="E162" i="16"/>
  <c r="D162" i="16"/>
  <c r="E163" i="16"/>
  <c r="E164" i="16"/>
  <c r="D164" i="16"/>
  <c r="E165" i="16"/>
  <c r="E166" i="16"/>
  <c r="E167" i="16"/>
  <c r="E168" i="16"/>
  <c r="E169" i="16"/>
  <c r="E170" i="16"/>
  <c r="D170" i="16"/>
  <c r="E171" i="16"/>
  <c r="E172" i="16"/>
  <c r="D172" i="16"/>
  <c r="E173" i="16"/>
  <c r="E174" i="16"/>
  <c r="E175" i="16"/>
  <c r="E176" i="16"/>
  <c r="E177" i="16"/>
  <c r="E178" i="16"/>
  <c r="D178" i="16"/>
  <c r="E179" i="16"/>
  <c r="E180" i="16"/>
  <c r="D180" i="16"/>
  <c r="E181" i="16"/>
  <c r="E182" i="16"/>
  <c r="E183" i="16"/>
  <c r="E184" i="16"/>
  <c r="E185" i="16"/>
  <c r="E186" i="16"/>
  <c r="D186" i="16"/>
  <c r="E187" i="16"/>
  <c r="C187" i="16"/>
  <c r="E188" i="16"/>
  <c r="D188" i="16"/>
  <c r="E189" i="16"/>
  <c r="E190" i="16"/>
  <c r="E191" i="16"/>
  <c r="C191" i="16"/>
  <c r="E192" i="16"/>
  <c r="E193" i="16"/>
  <c r="E194" i="16"/>
  <c r="D194" i="16"/>
  <c r="E195" i="16"/>
  <c r="E196" i="16"/>
  <c r="D196" i="16"/>
  <c r="E197" i="16"/>
  <c r="E198" i="16"/>
  <c r="E199" i="16"/>
  <c r="C199" i="16"/>
  <c r="E200" i="16"/>
  <c r="E201" i="16"/>
  <c r="E202" i="16"/>
  <c r="D202" i="16"/>
  <c r="E203" i="16"/>
  <c r="E204" i="16"/>
  <c r="D204" i="16"/>
  <c r="E205" i="16"/>
  <c r="E207" i="16"/>
  <c r="D207" i="16"/>
  <c r="E208" i="16"/>
  <c r="D208" i="16"/>
  <c r="E209" i="16"/>
  <c r="E210" i="16"/>
  <c r="D210" i="16"/>
  <c r="E211" i="16"/>
  <c r="D211" i="16"/>
  <c r="E212" i="16"/>
  <c r="D212" i="16"/>
  <c r="E213" i="16"/>
  <c r="D213" i="16"/>
  <c r="E214" i="16"/>
  <c r="D214" i="16"/>
  <c r="E215" i="16"/>
  <c r="D215" i="16"/>
  <c r="E216" i="16"/>
  <c r="D216" i="16"/>
  <c r="E217" i="16"/>
  <c r="D217" i="16"/>
  <c r="E218" i="16"/>
  <c r="D218" i="16"/>
  <c r="E219" i="16"/>
  <c r="D219" i="16"/>
  <c r="E220" i="16"/>
  <c r="D220" i="16"/>
  <c r="E221" i="16"/>
  <c r="D221" i="16"/>
  <c r="E223" i="16"/>
  <c r="D223" i="16"/>
  <c r="E224" i="16"/>
  <c r="D224" i="16"/>
  <c r="E225" i="16"/>
  <c r="D225" i="16"/>
  <c r="E226" i="16"/>
  <c r="D226" i="16"/>
  <c r="E227" i="16"/>
  <c r="D227" i="16"/>
  <c r="E228" i="16"/>
  <c r="D228" i="16"/>
  <c r="E229" i="16"/>
  <c r="D229" i="16"/>
  <c r="E230" i="16"/>
  <c r="D230" i="16"/>
  <c r="E231" i="16"/>
  <c r="D231" i="16"/>
  <c r="E232" i="16"/>
  <c r="D232" i="16"/>
  <c r="E233" i="16"/>
  <c r="D233" i="16"/>
  <c r="E234" i="16"/>
  <c r="D234" i="16"/>
  <c r="E235" i="16"/>
  <c r="D235" i="16"/>
  <c r="E236" i="16"/>
  <c r="D236" i="16"/>
  <c r="E237" i="16"/>
  <c r="D237" i="16"/>
  <c r="E238" i="16"/>
  <c r="D238" i="16"/>
  <c r="E239" i="16"/>
  <c r="D239" i="16"/>
  <c r="E240" i="16"/>
  <c r="D240" i="16"/>
  <c r="E242" i="16"/>
  <c r="D242" i="16"/>
  <c r="E243" i="16"/>
  <c r="D243" i="16"/>
  <c r="E244" i="16"/>
  <c r="D244" i="16"/>
  <c r="E245" i="16"/>
  <c r="D245" i="16"/>
  <c r="E246" i="16"/>
  <c r="D246" i="16"/>
  <c r="E247" i="16"/>
  <c r="D247" i="16"/>
  <c r="E248" i="16"/>
  <c r="D248" i="16"/>
  <c r="E249" i="16"/>
  <c r="D249" i="16"/>
  <c r="E250" i="16"/>
  <c r="D250" i="16"/>
  <c r="E251" i="16"/>
  <c r="D251" i="16"/>
  <c r="E252" i="16"/>
  <c r="D252" i="16"/>
  <c r="E253" i="16"/>
  <c r="D253" i="16"/>
  <c r="E254" i="16"/>
  <c r="D254" i="16"/>
  <c r="E255" i="16"/>
  <c r="D255" i="16"/>
  <c r="E256" i="16"/>
  <c r="D256" i="16"/>
  <c r="E257" i="16"/>
  <c r="D257" i="16"/>
  <c r="E258" i="16"/>
  <c r="D258" i="16"/>
  <c r="E259" i="16"/>
  <c r="D259" i="16"/>
  <c r="E260" i="16"/>
  <c r="D260" i="16"/>
  <c r="E261" i="16"/>
  <c r="D261" i="16"/>
  <c r="E262" i="16"/>
  <c r="D262" i="16"/>
  <c r="E263" i="16"/>
  <c r="D263" i="16"/>
  <c r="E264" i="16"/>
  <c r="D264" i="16"/>
  <c r="E265" i="16"/>
  <c r="D265" i="16"/>
  <c r="E266" i="16"/>
  <c r="D266" i="16"/>
  <c r="E267" i="16"/>
  <c r="D267" i="16"/>
  <c r="E268" i="16"/>
  <c r="D268" i="16"/>
  <c r="E269" i="16"/>
  <c r="D269" i="16"/>
  <c r="E270" i="16"/>
  <c r="D270" i="16"/>
  <c r="E271" i="16"/>
  <c r="D271" i="16"/>
  <c r="E272" i="16"/>
  <c r="D272" i="16"/>
  <c r="E273" i="16"/>
  <c r="D273" i="16"/>
  <c r="E274" i="16"/>
  <c r="D274" i="16"/>
  <c r="E275" i="16"/>
  <c r="D275" i="16"/>
  <c r="E276" i="16"/>
  <c r="D276" i="16"/>
  <c r="E277" i="16"/>
  <c r="E278" i="16"/>
  <c r="D278" i="16"/>
  <c r="E280" i="16"/>
  <c r="D280" i="16"/>
  <c r="E281" i="16"/>
  <c r="D281" i="16"/>
  <c r="E282" i="16"/>
  <c r="D282" i="16"/>
  <c r="E283" i="16"/>
  <c r="D283" i="16"/>
  <c r="E284" i="16"/>
  <c r="D284" i="16"/>
  <c r="E285" i="16"/>
  <c r="D285" i="16"/>
  <c r="E286" i="16"/>
  <c r="D286" i="16"/>
  <c r="E287" i="16"/>
  <c r="D287" i="16"/>
  <c r="E288" i="16"/>
  <c r="D288" i="16"/>
  <c r="E289" i="16"/>
  <c r="D289" i="16"/>
  <c r="E290" i="16"/>
  <c r="D290" i="16"/>
  <c r="E291" i="16"/>
  <c r="D291" i="16"/>
  <c r="E292" i="16"/>
  <c r="D292" i="16"/>
  <c r="E293" i="16"/>
  <c r="D293" i="16"/>
  <c r="E294" i="16"/>
  <c r="D294" i="16"/>
  <c r="E295" i="16"/>
  <c r="D295" i="16"/>
  <c r="E296" i="16"/>
  <c r="D296" i="16"/>
  <c r="E297" i="16"/>
  <c r="D297" i="16"/>
  <c r="E298" i="16"/>
  <c r="D298" i="16"/>
  <c r="E300" i="16"/>
  <c r="D300" i="16"/>
  <c r="E301" i="16"/>
  <c r="D301" i="16"/>
  <c r="E302" i="16"/>
  <c r="D302" i="16"/>
  <c r="E303" i="16"/>
  <c r="D303" i="16"/>
  <c r="E304" i="16"/>
  <c r="D304" i="16"/>
  <c r="E305" i="16"/>
  <c r="D305" i="16"/>
  <c r="E306" i="16"/>
  <c r="D306" i="16"/>
  <c r="E307" i="16"/>
  <c r="D307" i="16"/>
  <c r="E308" i="16"/>
  <c r="D308" i="16"/>
  <c r="E309" i="16"/>
  <c r="D309" i="16"/>
  <c r="E310" i="16"/>
  <c r="D310" i="16"/>
  <c r="E311" i="16"/>
  <c r="D311" i="16"/>
  <c r="E312" i="16"/>
  <c r="D312" i="16"/>
  <c r="E313" i="16"/>
  <c r="D313" i="16"/>
  <c r="E314" i="16"/>
  <c r="D314" i="16"/>
  <c r="E315" i="16"/>
  <c r="D315" i="16"/>
  <c r="E316" i="16"/>
  <c r="D316" i="16"/>
  <c r="E317" i="16"/>
  <c r="D317" i="16"/>
  <c r="E318" i="16"/>
  <c r="D318" i="16"/>
  <c r="E319" i="16"/>
  <c r="D319" i="16"/>
  <c r="E320" i="16"/>
  <c r="D320" i="16"/>
  <c r="E321" i="16"/>
  <c r="D321" i="16"/>
  <c r="E322" i="16"/>
  <c r="D322" i="16"/>
  <c r="E323" i="16"/>
  <c r="D323" i="16"/>
  <c r="E324" i="16"/>
  <c r="D324" i="16"/>
  <c r="E325" i="16"/>
  <c r="D325" i="16"/>
  <c r="E326" i="16"/>
  <c r="D326" i="16"/>
  <c r="E327" i="16"/>
  <c r="D327" i="16"/>
  <c r="E328" i="16"/>
  <c r="D328" i="16"/>
  <c r="E329" i="16"/>
  <c r="D329" i="16"/>
  <c r="E330" i="16"/>
  <c r="D330" i="16"/>
  <c r="E331" i="16"/>
  <c r="D331" i="16"/>
  <c r="E332" i="16"/>
  <c r="D332" i="16"/>
  <c r="D209" i="16"/>
  <c r="D277" i="16"/>
  <c r="A128" i="16"/>
  <c r="E118" i="16"/>
  <c r="A118" i="16"/>
  <c r="E119" i="16"/>
  <c r="A119" i="16"/>
  <c r="E120" i="16"/>
  <c r="A120" i="16"/>
  <c r="E121" i="16"/>
  <c r="A121" i="16"/>
  <c r="E122" i="16"/>
  <c r="A122" i="16"/>
  <c r="E123" i="16"/>
  <c r="A123" i="16"/>
  <c r="E124" i="16"/>
  <c r="A124" i="16"/>
  <c r="E117" i="16"/>
  <c r="C117" i="16"/>
  <c r="E101" i="16"/>
  <c r="B101" i="16"/>
  <c r="E102" i="16"/>
  <c r="D102" i="16"/>
  <c r="E103" i="16"/>
  <c r="B103" i="16"/>
  <c r="E104" i="16"/>
  <c r="C104" i="16"/>
  <c r="E105" i="16"/>
  <c r="B105" i="16"/>
  <c r="E106" i="16"/>
  <c r="B106" i="16"/>
  <c r="E107" i="16"/>
  <c r="B107" i="16"/>
  <c r="E108" i="16"/>
  <c r="C108" i="16"/>
  <c r="E109" i="16"/>
  <c r="B109" i="16"/>
  <c r="E110" i="16"/>
  <c r="D110" i="16"/>
  <c r="E111" i="16"/>
  <c r="B111" i="16"/>
  <c r="E112" i="16"/>
  <c r="D112" i="16"/>
  <c r="E113" i="16"/>
  <c r="B113" i="16"/>
  <c r="E114" i="16"/>
  <c r="B114" i="16"/>
  <c r="E72" i="16"/>
  <c r="B72" i="16"/>
  <c r="E73" i="16"/>
  <c r="A73" i="16"/>
  <c r="E74" i="16"/>
  <c r="D74" i="16"/>
  <c r="E75" i="16"/>
  <c r="C75" i="16"/>
  <c r="E76" i="16"/>
  <c r="A76" i="16"/>
  <c r="E77" i="16"/>
  <c r="A77" i="16"/>
  <c r="E78" i="16"/>
  <c r="C78" i="16"/>
  <c r="E79" i="16"/>
  <c r="C79" i="16"/>
  <c r="E80" i="16"/>
  <c r="A80" i="16"/>
  <c r="E81" i="16"/>
  <c r="A81" i="16"/>
  <c r="E82" i="16"/>
  <c r="A82" i="16"/>
  <c r="E83" i="16"/>
  <c r="A83" i="16"/>
  <c r="E84" i="16"/>
  <c r="C84" i="16"/>
  <c r="E85" i="16"/>
  <c r="C85" i="16"/>
  <c r="E86" i="16"/>
  <c r="A86" i="16"/>
  <c r="E87" i="16"/>
  <c r="A87" i="16"/>
  <c r="E88" i="16"/>
  <c r="C88" i="16"/>
  <c r="E89" i="16"/>
  <c r="C89" i="16"/>
  <c r="E90" i="16"/>
  <c r="A90" i="16"/>
  <c r="E91" i="16"/>
  <c r="A91" i="16"/>
  <c r="E92" i="16"/>
  <c r="C92" i="16"/>
  <c r="E93" i="16"/>
  <c r="C93" i="16"/>
  <c r="E94" i="16"/>
  <c r="C94" i="16"/>
  <c r="E95" i="16"/>
  <c r="C95" i="16"/>
  <c r="E96" i="16"/>
  <c r="C96" i="16"/>
  <c r="E97" i="16"/>
  <c r="A97" i="16"/>
  <c r="E98" i="16"/>
  <c r="A98" i="16"/>
  <c r="E99" i="16"/>
  <c r="C99" i="16"/>
  <c r="E100" i="16"/>
  <c r="A100" i="16"/>
  <c r="E71" i="16"/>
  <c r="D71" i="16"/>
  <c r="E6" i="16"/>
  <c r="A6" i="16"/>
  <c r="E7" i="16"/>
  <c r="B7" i="16"/>
  <c r="E8" i="16"/>
  <c r="A8" i="16"/>
  <c r="E9" i="16"/>
  <c r="D9" i="16"/>
  <c r="E10" i="16"/>
  <c r="E11" i="16"/>
  <c r="C11" i="16"/>
  <c r="E12" i="16"/>
  <c r="D12" i="16"/>
  <c r="E13" i="16"/>
  <c r="D13" i="16"/>
  <c r="E14" i="16"/>
  <c r="E15" i="16"/>
  <c r="C15" i="16"/>
  <c r="E16" i="16"/>
  <c r="D16" i="16"/>
  <c r="E17" i="16"/>
  <c r="D17" i="16"/>
  <c r="E18" i="16"/>
  <c r="D18" i="16"/>
  <c r="E19" i="16"/>
  <c r="C19" i="16"/>
  <c r="E20" i="16"/>
  <c r="B20" i="16"/>
  <c r="E21" i="16"/>
  <c r="D21" i="16"/>
  <c r="E22" i="16"/>
  <c r="C22" i="16"/>
  <c r="E23" i="16"/>
  <c r="D23" i="16"/>
  <c r="E24" i="16"/>
  <c r="B24" i="16"/>
  <c r="E25" i="16"/>
  <c r="D25" i="16"/>
  <c r="E26" i="16"/>
  <c r="E27" i="16"/>
  <c r="C27" i="16"/>
  <c r="E28" i="16"/>
  <c r="D28" i="16"/>
  <c r="E29" i="16"/>
  <c r="D29" i="16"/>
  <c r="E30" i="16"/>
  <c r="B30" i="16"/>
  <c r="E31" i="16"/>
  <c r="C31" i="16"/>
  <c r="E32" i="16"/>
  <c r="D32" i="16"/>
  <c r="E33" i="16"/>
  <c r="C33" i="16"/>
  <c r="E34" i="16"/>
  <c r="A34" i="16"/>
  <c r="E35" i="16"/>
  <c r="C35" i="16"/>
  <c r="E36" i="16"/>
  <c r="D36" i="16"/>
  <c r="E37" i="16"/>
  <c r="D37" i="16"/>
  <c r="E38" i="16"/>
  <c r="C38" i="16"/>
  <c r="E39" i="16"/>
  <c r="C39" i="16"/>
  <c r="E40" i="16"/>
  <c r="D40" i="16"/>
  <c r="E41" i="16"/>
  <c r="C41" i="16"/>
  <c r="E42" i="16"/>
  <c r="B42" i="16"/>
  <c r="E43" i="16"/>
  <c r="C43" i="16"/>
  <c r="E44" i="16"/>
  <c r="D44" i="16"/>
  <c r="E45" i="16"/>
  <c r="C45" i="16"/>
  <c r="E46" i="16"/>
  <c r="E47" i="16"/>
  <c r="D47" i="16"/>
  <c r="E48" i="16"/>
  <c r="D48" i="16"/>
  <c r="E49" i="16"/>
  <c r="D49" i="16"/>
  <c r="E50" i="16"/>
  <c r="B50" i="16"/>
  <c r="E51" i="16"/>
  <c r="C51" i="16"/>
  <c r="E52" i="16"/>
  <c r="D52" i="16"/>
  <c r="E53" i="16"/>
  <c r="C53" i="16"/>
  <c r="E54" i="16"/>
  <c r="C54" i="16"/>
  <c r="E55" i="16"/>
  <c r="D55" i="16"/>
  <c r="E56" i="16"/>
  <c r="D56" i="16"/>
  <c r="E57" i="16"/>
  <c r="C57" i="16"/>
  <c r="E58" i="16"/>
  <c r="E59" i="16"/>
  <c r="C59" i="16"/>
  <c r="E60" i="16"/>
  <c r="D60" i="16"/>
  <c r="E61" i="16"/>
  <c r="D61" i="16"/>
  <c r="E62" i="16"/>
  <c r="B62" i="16"/>
  <c r="E63" i="16"/>
  <c r="D63" i="16"/>
  <c r="E64" i="16"/>
  <c r="D64" i="16"/>
  <c r="E65" i="16"/>
  <c r="D65" i="16"/>
  <c r="E66" i="16"/>
  <c r="D66" i="16"/>
  <c r="E67" i="16"/>
  <c r="C67" i="16"/>
  <c r="E68" i="16"/>
  <c r="D68" i="16"/>
  <c r="E5" i="16"/>
  <c r="N209" i="15"/>
  <c r="O209" i="15"/>
  <c r="P209" i="15"/>
  <c r="T209" i="15"/>
  <c r="N210" i="15"/>
  <c r="O210" i="15"/>
  <c r="P210" i="15"/>
  <c r="T210" i="15"/>
  <c r="N211" i="15"/>
  <c r="O211" i="15"/>
  <c r="P211" i="15"/>
  <c r="T211" i="15"/>
  <c r="N212" i="15"/>
  <c r="O212" i="15"/>
  <c r="P212" i="15"/>
  <c r="T212" i="15"/>
  <c r="N213" i="15"/>
  <c r="O213" i="15"/>
  <c r="P213" i="15"/>
  <c r="T213" i="15"/>
  <c r="N214" i="15"/>
  <c r="O214" i="15"/>
  <c r="P214" i="15"/>
  <c r="T214" i="15"/>
  <c r="N215" i="15"/>
  <c r="O215" i="15"/>
  <c r="P215" i="15"/>
  <c r="T215" i="15"/>
  <c r="N216" i="15"/>
  <c r="O216" i="15"/>
  <c r="P216" i="15"/>
  <c r="T216" i="15"/>
  <c r="N217" i="15"/>
  <c r="O217" i="15"/>
  <c r="P217" i="15"/>
  <c r="T217" i="15"/>
  <c r="N218" i="15"/>
  <c r="O218" i="15"/>
  <c r="P218" i="15"/>
  <c r="T218" i="15"/>
  <c r="N219" i="15"/>
  <c r="O219" i="15"/>
  <c r="P219" i="15"/>
  <c r="T219" i="15"/>
  <c r="N220" i="15"/>
  <c r="O220" i="15"/>
  <c r="P220" i="15"/>
  <c r="T220" i="15"/>
  <c r="N221" i="15"/>
  <c r="O221" i="15"/>
  <c r="P221" i="15"/>
  <c r="T221" i="15"/>
  <c r="N222" i="15"/>
  <c r="O222" i="15"/>
  <c r="P222" i="15"/>
  <c r="T222" i="15"/>
  <c r="N223" i="15"/>
  <c r="O223" i="15"/>
  <c r="P223" i="15"/>
  <c r="T223" i="15"/>
  <c r="N224" i="15"/>
  <c r="O224" i="15"/>
  <c r="P224" i="15"/>
  <c r="T224" i="15"/>
  <c r="N225" i="15"/>
  <c r="O225" i="15"/>
  <c r="P225" i="15"/>
  <c r="T225" i="15"/>
  <c r="N226" i="15"/>
  <c r="O226" i="15"/>
  <c r="P226" i="15"/>
  <c r="T226" i="15"/>
  <c r="N208" i="15"/>
  <c r="T208" i="15"/>
  <c r="N7" i="14"/>
  <c r="O7" i="14"/>
  <c r="P7" i="14"/>
  <c r="N8" i="14"/>
  <c r="O8" i="14"/>
  <c r="P8" i="14"/>
  <c r="N13" i="14"/>
  <c r="O13" i="14"/>
  <c r="P13" i="14"/>
  <c r="N18" i="14"/>
  <c r="O18" i="14"/>
  <c r="P18" i="14"/>
  <c r="N19" i="14"/>
  <c r="O19" i="14"/>
  <c r="P19" i="14"/>
  <c r="N24" i="14"/>
  <c r="O24" i="14"/>
  <c r="P24" i="14"/>
  <c r="N29" i="14"/>
  <c r="O29" i="14"/>
  <c r="P29" i="14"/>
  <c r="N30" i="14"/>
  <c r="O30" i="14"/>
  <c r="P30" i="14"/>
  <c r="N35" i="14"/>
  <c r="O35" i="14"/>
  <c r="P35" i="14"/>
  <c r="N40" i="14"/>
  <c r="O40" i="14"/>
  <c r="P40" i="14"/>
  <c r="N41" i="14"/>
  <c r="O41" i="14"/>
  <c r="P41" i="14"/>
  <c r="N52" i="14"/>
  <c r="O52" i="14"/>
  <c r="P52" i="14"/>
  <c r="N53" i="14"/>
  <c r="O53" i="14"/>
  <c r="P53" i="14"/>
  <c r="N54" i="14"/>
  <c r="O54" i="14"/>
  <c r="P54" i="14"/>
  <c r="N55" i="14"/>
  <c r="O55" i="14"/>
  <c r="P55" i="14"/>
  <c r="N60" i="14"/>
  <c r="O60" i="14"/>
  <c r="P60" i="14"/>
  <c r="N61" i="14"/>
  <c r="O61" i="14"/>
  <c r="P61" i="14"/>
  <c r="N66" i="14"/>
  <c r="O66" i="14"/>
  <c r="P66" i="14"/>
  <c r="N67" i="14"/>
  <c r="O67" i="14"/>
  <c r="P67" i="14"/>
  <c r="N68" i="14"/>
  <c r="O68" i="14"/>
  <c r="P68" i="14"/>
  <c r="N69" i="14"/>
  <c r="O69" i="14"/>
  <c r="P69" i="14"/>
  <c r="N70" i="14"/>
  <c r="O70" i="14"/>
  <c r="P70" i="14"/>
  <c r="N75" i="14"/>
  <c r="O75" i="14"/>
  <c r="P75" i="14"/>
  <c r="N78" i="14"/>
  <c r="O78" i="14"/>
  <c r="P78" i="14"/>
  <c r="N79" i="14"/>
  <c r="O79" i="14"/>
  <c r="P79" i="14"/>
  <c r="N91" i="14"/>
  <c r="O91" i="14"/>
  <c r="P91" i="14"/>
  <c r="N92" i="14"/>
  <c r="O92" i="14"/>
  <c r="P92" i="14"/>
  <c r="N93" i="14"/>
  <c r="O93" i="14"/>
  <c r="P93" i="14"/>
  <c r="N94" i="14"/>
  <c r="O94" i="14"/>
  <c r="P94" i="14"/>
  <c r="N100" i="14"/>
  <c r="O100" i="14"/>
  <c r="P100" i="14"/>
  <c r="N101" i="14"/>
  <c r="O101" i="14"/>
  <c r="P101" i="14"/>
  <c r="N102" i="14"/>
  <c r="O102" i="14"/>
  <c r="P102" i="14"/>
  <c r="N103" i="14"/>
  <c r="O103" i="14"/>
  <c r="P103" i="14"/>
  <c r="N104" i="14"/>
  <c r="O104" i="14"/>
  <c r="P104" i="14"/>
  <c r="N105" i="14"/>
  <c r="O105" i="14"/>
  <c r="P105" i="14"/>
  <c r="N106" i="14"/>
  <c r="O106" i="14"/>
  <c r="P106" i="14"/>
  <c r="N107" i="14"/>
  <c r="O107" i="14"/>
  <c r="P107" i="14"/>
  <c r="N108" i="14"/>
  <c r="O108" i="14"/>
  <c r="P108" i="14"/>
  <c r="N109" i="14"/>
  <c r="O109" i="14"/>
  <c r="P109" i="14"/>
  <c r="N110" i="14"/>
  <c r="O110" i="14"/>
  <c r="P110" i="14"/>
  <c r="N111" i="14"/>
  <c r="O111" i="14"/>
  <c r="P111" i="14"/>
  <c r="N116" i="14"/>
  <c r="O116" i="14"/>
  <c r="P116" i="14"/>
  <c r="N117" i="14"/>
  <c r="O117" i="14"/>
  <c r="P117" i="14"/>
  <c r="N118" i="14"/>
  <c r="O118" i="14"/>
  <c r="P118" i="14"/>
  <c r="K110" i="13"/>
  <c r="N110" i="13"/>
  <c r="O110" i="13"/>
  <c r="P110" i="13"/>
  <c r="N7" i="13"/>
  <c r="O7" i="13"/>
  <c r="P7" i="13"/>
  <c r="N8" i="13"/>
  <c r="O8" i="13"/>
  <c r="P8" i="13"/>
  <c r="N9" i="13"/>
  <c r="O9" i="13"/>
  <c r="P9" i="13"/>
  <c r="N10" i="13"/>
  <c r="O10" i="13"/>
  <c r="P10" i="13"/>
  <c r="N11" i="13"/>
  <c r="O11" i="13"/>
  <c r="P11" i="13"/>
  <c r="N10" i="15"/>
  <c r="O10" i="15"/>
  <c r="P10" i="15"/>
  <c r="N27" i="15"/>
  <c r="O27" i="15"/>
  <c r="P27" i="15"/>
  <c r="N28" i="15"/>
  <c r="O28" i="15"/>
  <c r="P28" i="15"/>
  <c r="N29" i="15"/>
  <c r="O29" i="15"/>
  <c r="P29" i="15"/>
  <c r="N30" i="15"/>
  <c r="O30" i="15"/>
  <c r="P30" i="15"/>
  <c r="N31" i="15"/>
  <c r="O31" i="15"/>
  <c r="P31" i="15"/>
  <c r="N32" i="15"/>
  <c r="O32" i="15"/>
  <c r="P32" i="15"/>
  <c r="N33" i="15"/>
  <c r="O33" i="15"/>
  <c r="P33" i="15"/>
  <c r="N34" i="15"/>
  <c r="O34" i="15"/>
  <c r="P34" i="15"/>
  <c r="N35" i="15"/>
  <c r="O35" i="15"/>
  <c r="P35" i="15"/>
  <c r="N36" i="15"/>
  <c r="O36" i="15"/>
  <c r="P36" i="15"/>
  <c r="N37" i="15"/>
  <c r="O37" i="15"/>
  <c r="P37" i="15"/>
  <c r="N38" i="15"/>
  <c r="O38" i="15"/>
  <c r="P38" i="15"/>
  <c r="N39" i="15"/>
  <c r="O39" i="15"/>
  <c r="P39" i="15"/>
  <c r="N40" i="15"/>
  <c r="O40" i="15"/>
  <c r="P40" i="15"/>
  <c r="N41" i="15"/>
  <c r="O41" i="15"/>
  <c r="P41" i="15"/>
  <c r="N42" i="15"/>
  <c r="O42" i="15"/>
  <c r="P42" i="15"/>
  <c r="N43" i="15"/>
  <c r="O43" i="15"/>
  <c r="P43" i="15"/>
  <c r="N44" i="15"/>
  <c r="O44" i="15"/>
  <c r="P44" i="15"/>
  <c r="N45" i="15"/>
  <c r="O45" i="15"/>
  <c r="P45" i="15"/>
  <c r="N46" i="15"/>
  <c r="O46" i="15"/>
  <c r="P46" i="15"/>
  <c r="N47" i="15"/>
  <c r="O47" i="15"/>
  <c r="P47" i="15"/>
  <c r="N48" i="15"/>
  <c r="O48" i="15"/>
  <c r="P48" i="15"/>
  <c r="N49" i="15"/>
  <c r="O49" i="15"/>
  <c r="P49" i="15"/>
  <c r="N50" i="15"/>
  <c r="O50" i="15"/>
  <c r="P50" i="15"/>
  <c r="N51" i="15"/>
  <c r="O51" i="15"/>
  <c r="P51" i="15"/>
  <c r="N52" i="15"/>
  <c r="O52" i="15"/>
  <c r="P52" i="15"/>
  <c r="N60" i="15"/>
  <c r="O60" i="15"/>
  <c r="P60" i="15"/>
  <c r="N61" i="15"/>
  <c r="O61" i="15"/>
  <c r="P61" i="15"/>
  <c r="N62" i="15"/>
  <c r="O62" i="15"/>
  <c r="P62" i="15"/>
  <c r="N63" i="15"/>
  <c r="O63" i="15"/>
  <c r="P63" i="15"/>
  <c r="N64" i="15"/>
  <c r="O64" i="15"/>
  <c r="P64" i="15"/>
  <c r="N65" i="15"/>
  <c r="O65" i="15"/>
  <c r="P65" i="15"/>
  <c r="N66" i="15"/>
  <c r="O66" i="15"/>
  <c r="P66" i="15"/>
  <c r="N67" i="15"/>
  <c r="O67" i="15"/>
  <c r="P67" i="15"/>
  <c r="N68" i="15"/>
  <c r="O68" i="15"/>
  <c r="P68" i="15"/>
  <c r="N69" i="15"/>
  <c r="O69" i="15"/>
  <c r="P69" i="15"/>
  <c r="N70" i="15"/>
  <c r="O70" i="15"/>
  <c r="P70" i="15"/>
  <c r="N71" i="15"/>
  <c r="O71" i="15"/>
  <c r="P71" i="15"/>
  <c r="N72" i="15"/>
  <c r="O72" i="15"/>
  <c r="P72" i="15"/>
  <c r="N73" i="15"/>
  <c r="O73" i="15"/>
  <c r="P73" i="15"/>
  <c r="N74" i="15"/>
  <c r="O74" i="15"/>
  <c r="P74" i="15"/>
  <c r="N75" i="15"/>
  <c r="O75" i="15"/>
  <c r="P75" i="15"/>
  <c r="N76" i="15"/>
  <c r="O76" i="15"/>
  <c r="P76" i="15"/>
  <c r="N77" i="15"/>
  <c r="O77" i="15"/>
  <c r="P77" i="15"/>
  <c r="N78" i="15"/>
  <c r="O78" i="15"/>
  <c r="P78" i="15"/>
  <c r="N79" i="15"/>
  <c r="O79" i="15"/>
  <c r="P79" i="15"/>
  <c r="N80" i="15"/>
  <c r="O80" i="15"/>
  <c r="P80" i="15"/>
  <c r="N81" i="15"/>
  <c r="O81" i="15"/>
  <c r="P81" i="15"/>
  <c r="N82" i="15"/>
  <c r="O82" i="15"/>
  <c r="P82" i="15"/>
  <c r="N83" i="15"/>
  <c r="O83" i="15"/>
  <c r="P83" i="15"/>
  <c r="N84" i="15"/>
  <c r="O84" i="15"/>
  <c r="P84" i="15"/>
  <c r="N85" i="15"/>
  <c r="O85" i="15"/>
  <c r="P85" i="15"/>
  <c r="N86" i="15"/>
  <c r="O86" i="15"/>
  <c r="P86" i="15"/>
  <c r="N87" i="15"/>
  <c r="O87" i="15"/>
  <c r="P87" i="15"/>
  <c r="N88" i="15"/>
  <c r="O88" i="15"/>
  <c r="P88" i="15"/>
  <c r="N89" i="15"/>
  <c r="O89" i="15"/>
  <c r="P89" i="15"/>
  <c r="N90" i="15"/>
  <c r="O90" i="15"/>
  <c r="P90" i="15"/>
  <c r="N91" i="15"/>
  <c r="O91" i="15"/>
  <c r="P91" i="15"/>
  <c r="N92" i="15"/>
  <c r="O92" i="15"/>
  <c r="P92" i="15"/>
  <c r="N93" i="15"/>
  <c r="O93" i="15"/>
  <c r="P93" i="15"/>
  <c r="N94" i="15"/>
  <c r="O94" i="15"/>
  <c r="P94" i="15"/>
  <c r="N95" i="15"/>
  <c r="O95" i="15"/>
  <c r="P95" i="15"/>
  <c r="N96" i="15"/>
  <c r="O96" i="15"/>
  <c r="P96" i="15"/>
  <c r="N97" i="15"/>
  <c r="O97" i="15"/>
  <c r="P97" i="15"/>
  <c r="N98" i="15"/>
  <c r="O98" i="15"/>
  <c r="P98" i="15"/>
  <c r="N99" i="15"/>
  <c r="O99" i="15"/>
  <c r="P99" i="15"/>
  <c r="N100" i="15"/>
  <c r="O100" i="15"/>
  <c r="P100" i="15"/>
  <c r="N101" i="15"/>
  <c r="O101" i="15"/>
  <c r="P101" i="15"/>
  <c r="N102" i="15"/>
  <c r="O102" i="15"/>
  <c r="P102" i="15"/>
  <c r="N103" i="15"/>
  <c r="O103" i="15"/>
  <c r="P103" i="15"/>
  <c r="N104" i="15"/>
  <c r="O104" i="15"/>
  <c r="P104" i="15"/>
  <c r="N105" i="15"/>
  <c r="O105" i="15"/>
  <c r="P105" i="15"/>
  <c r="N106" i="15"/>
  <c r="O106" i="15"/>
  <c r="P106" i="15"/>
  <c r="N107" i="15"/>
  <c r="O107" i="15"/>
  <c r="P107" i="15"/>
  <c r="N108" i="15"/>
  <c r="O108" i="15"/>
  <c r="P108" i="15"/>
  <c r="N109" i="15"/>
  <c r="O109" i="15"/>
  <c r="P109" i="15"/>
  <c r="N117" i="15"/>
  <c r="O117" i="15"/>
  <c r="P117" i="15"/>
  <c r="N118" i="15"/>
  <c r="O118" i="15"/>
  <c r="P118" i="15"/>
  <c r="N119" i="15"/>
  <c r="O119" i="15"/>
  <c r="P119" i="15"/>
  <c r="N120" i="15"/>
  <c r="O120" i="15"/>
  <c r="P120" i="15"/>
  <c r="N121" i="15"/>
  <c r="O121" i="15"/>
  <c r="P121" i="15"/>
  <c r="N122" i="15"/>
  <c r="O122" i="15"/>
  <c r="P122" i="15"/>
  <c r="N123" i="15"/>
  <c r="O123" i="15"/>
  <c r="P123" i="15"/>
  <c r="N124" i="15"/>
  <c r="O124" i="15"/>
  <c r="P124" i="15"/>
  <c r="N125" i="15"/>
  <c r="O125" i="15"/>
  <c r="P125" i="15"/>
  <c r="N126" i="15"/>
  <c r="O126" i="15"/>
  <c r="P126" i="15"/>
  <c r="N127" i="15"/>
  <c r="O127" i="15"/>
  <c r="P127" i="15"/>
  <c r="N128" i="15"/>
  <c r="O128" i="15"/>
  <c r="P128" i="15"/>
  <c r="N129" i="15"/>
  <c r="O129" i="15"/>
  <c r="P129" i="15"/>
  <c r="N130" i="15"/>
  <c r="O130" i="15"/>
  <c r="P130" i="15"/>
  <c r="N131" i="15"/>
  <c r="O131" i="15"/>
  <c r="P131" i="15"/>
  <c r="N139" i="15"/>
  <c r="O139" i="15"/>
  <c r="P139" i="15"/>
  <c r="N140" i="15"/>
  <c r="O140" i="15"/>
  <c r="P140" i="15"/>
  <c r="N141" i="15"/>
  <c r="O141" i="15"/>
  <c r="P141" i="15"/>
  <c r="N142" i="15"/>
  <c r="O142" i="15"/>
  <c r="P142" i="15"/>
  <c r="N143" i="15"/>
  <c r="O143" i="15"/>
  <c r="P143" i="15"/>
  <c r="N144" i="15"/>
  <c r="O144" i="15"/>
  <c r="P144" i="15"/>
  <c r="N145" i="15"/>
  <c r="O145" i="15"/>
  <c r="P145" i="15"/>
  <c r="N146" i="15"/>
  <c r="O146" i="15"/>
  <c r="P146" i="15"/>
  <c r="N147" i="15"/>
  <c r="O147" i="15"/>
  <c r="P147" i="15"/>
  <c r="N148" i="15"/>
  <c r="O148" i="15"/>
  <c r="P148" i="15"/>
  <c r="N149" i="15"/>
  <c r="O149" i="15"/>
  <c r="P149" i="15"/>
  <c r="N150" i="15"/>
  <c r="O150" i="15"/>
  <c r="P150" i="15"/>
  <c r="N151" i="15"/>
  <c r="O151" i="15"/>
  <c r="P151" i="15"/>
  <c r="N152" i="15"/>
  <c r="O152" i="15"/>
  <c r="P152" i="15"/>
  <c r="N153" i="15"/>
  <c r="O153" i="15"/>
  <c r="P153" i="15"/>
  <c r="N154" i="15"/>
  <c r="O154" i="15"/>
  <c r="P154" i="15"/>
  <c r="N155" i="15"/>
  <c r="O155" i="15"/>
  <c r="P155" i="15"/>
  <c r="N156" i="15"/>
  <c r="O156" i="15"/>
  <c r="P156" i="15"/>
  <c r="N164" i="15"/>
  <c r="O164" i="15"/>
  <c r="P164" i="15"/>
  <c r="N165" i="15"/>
  <c r="O165" i="15"/>
  <c r="P165" i="15"/>
  <c r="N166" i="15"/>
  <c r="O166" i="15"/>
  <c r="P166" i="15"/>
  <c r="N167" i="15"/>
  <c r="O167" i="15"/>
  <c r="P167" i="15"/>
  <c r="N168" i="15"/>
  <c r="O168" i="15"/>
  <c r="P168" i="15"/>
  <c r="N169" i="15"/>
  <c r="O169" i="15"/>
  <c r="P169" i="15"/>
  <c r="N170" i="15"/>
  <c r="O170" i="15"/>
  <c r="P170" i="15"/>
  <c r="N171" i="15"/>
  <c r="O171" i="15"/>
  <c r="P171" i="15"/>
  <c r="N172" i="15"/>
  <c r="O172" i="15"/>
  <c r="P172" i="15"/>
  <c r="N173" i="15"/>
  <c r="O173" i="15"/>
  <c r="P173" i="15"/>
  <c r="N174" i="15"/>
  <c r="O174" i="15"/>
  <c r="P174" i="15"/>
  <c r="N175" i="15"/>
  <c r="O175" i="15"/>
  <c r="P175" i="15"/>
  <c r="N176" i="15"/>
  <c r="O176" i="15"/>
  <c r="P176" i="15"/>
  <c r="N177" i="15"/>
  <c r="O177" i="15"/>
  <c r="P177" i="15"/>
  <c r="N178" i="15"/>
  <c r="O178" i="15"/>
  <c r="P178" i="15"/>
  <c r="N179" i="15"/>
  <c r="O179" i="15"/>
  <c r="P179" i="15"/>
  <c r="N180" i="15"/>
  <c r="O180" i="15"/>
  <c r="P180" i="15"/>
  <c r="N181" i="15"/>
  <c r="O181" i="15"/>
  <c r="P181" i="15"/>
  <c r="N182" i="15"/>
  <c r="O182" i="15"/>
  <c r="P182" i="15"/>
  <c r="N183" i="15"/>
  <c r="O183" i="15"/>
  <c r="P183" i="15"/>
  <c r="N184" i="15"/>
  <c r="O184" i="15"/>
  <c r="P184" i="15"/>
  <c r="N185" i="15"/>
  <c r="O185" i="15"/>
  <c r="P185" i="15"/>
  <c r="N186" i="15"/>
  <c r="O186" i="15"/>
  <c r="P186" i="15"/>
  <c r="N187" i="15"/>
  <c r="O187" i="15"/>
  <c r="P187" i="15"/>
  <c r="N188" i="15"/>
  <c r="O188" i="15"/>
  <c r="P188" i="15"/>
  <c r="N189" i="15"/>
  <c r="O189" i="15"/>
  <c r="P189" i="15"/>
  <c r="N190" i="15"/>
  <c r="O190" i="15"/>
  <c r="P190" i="15"/>
  <c r="N191" i="15"/>
  <c r="O191" i="15"/>
  <c r="P191" i="15"/>
  <c r="N192" i="15"/>
  <c r="O192" i="15"/>
  <c r="P192" i="15"/>
  <c r="N193" i="15"/>
  <c r="O193" i="15"/>
  <c r="P193" i="15"/>
  <c r="N194" i="15"/>
  <c r="O194" i="15"/>
  <c r="P194" i="15"/>
  <c r="N195" i="15"/>
  <c r="O195" i="15"/>
  <c r="P195" i="15"/>
  <c r="N196" i="15"/>
  <c r="O196" i="15"/>
  <c r="P196" i="15"/>
  <c r="N197" i="15"/>
  <c r="O197" i="15"/>
  <c r="P197" i="15"/>
  <c r="N198" i="15"/>
  <c r="O198" i="15"/>
  <c r="P198" i="15"/>
  <c r="N199" i="15"/>
  <c r="O199" i="15"/>
  <c r="P199" i="15"/>
  <c r="N200" i="15"/>
  <c r="O200" i="15"/>
  <c r="P200" i="15"/>
  <c r="O208" i="15"/>
  <c r="P208" i="15"/>
  <c r="N234" i="15"/>
  <c r="O234" i="15"/>
  <c r="P234" i="15"/>
  <c r="N235" i="15"/>
  <c r="O235" i="15"/>
  <c r="P235" i="15"/>
  <c r="N236" i="15"/>
  <c r="O236" i="15"/>
  <c r="P236" i="15"/>
  <c r="N237" i="15"/>
  <c r="O237" i="15"/>
  <c r="P237" i="15"/>
  <c r="N238" i="15"/>
  <c r="O238" i="15"/>
  <c r="P238" i="15"/>
  <c r="N239" i="15"/>
  <c r="O239" i="15"/>
  <c r="P239" i="15"/>
  <c r="N240" i="15"/>
  <c r="O240" i="15"/>
  <c r="P240" i="15"/>
  <c r="N241" i="15"/>
  <c r="O241" i="15"/>
  <c r="P241" i="15"/>
  <c r="N242" i="15"/>
  <c r="O242" i="15"/>
  <c r="P242" i="15"/>
  <c r="N243" i="15"/>
  <c r="O243" i="15"/>
  <c r="P243" i="15"/>
  <c r="N244" i="15"/>
  <c r="O244" i="15"/>
  <c r="P244" i="15"/>
  <c r="N245" i="15"/>
  <c r="O245" i="15"/>
  <c r="P245" i="15"/>
  <c r="N246" i="15"/>
  <c r="O246" i="15"/>
  <c r="P246" i="15"/>
  <c r="N247" i="15"/>
  <c r="O247" i="15"/>
  <c r="P247" i="15"/>
  <c r="N248" i="15"/>
  <c r="O248" i="15"/>
  <c r="P248" i="15"/>
  <c r="N249" i="15"/>
  <c r="O249" i="15"/>
  <c r="P249" i="15"/>
  <c r="N250" i="15"/>
  <c r="O250" i="15"/>
  <c r="P250" i="15"/>
  <c r="N251" i="15"/>
  <c r="O251" i="15"/>
  <c r="P251" i="15"/>
  <c r="N252" i="15"/>
  <c r="O252" i="15"/>
  <c r="P252" i="15"/>
  <c r="N253" i="15"/>
  <c r="O253" i="15"/>
  <c r="P253" i="15"/>
  <c r="N254" i="15"/>
  <c r="O254" i="15"/>
  <c r="P254" i="15"/>
  <c r="N255" i="15"/>
  <c r="O255" i="15"/>
  <c r="P255" i="15"/>
  <c r="N256" i="15"/>
  <c r="O256" i="15"/>
  <c r="P256" i="15"/>
  <c r="N257" i="15"/>
  <c r="O257" i="15"/>
  <c r="P257" i="15"/>
  <c r="N258" i="15"/>
  <c r="O258" i="15"/>
  <c r="P258" i="15"/>
  <c r="N259" i="15"/>
  <c r="O259" i="15"/>
  <c r="P259" i="15"/>
  <c r="N260" i="15"/>
  <c r="O260" i="15"/>
  <c r="P260" i="15"/>
  <c r="N261" i="15"/>
  <c r="O261" i="15"/>
  <c r="P261" i="15"/>
  <c r="N262" i="15"/>
  <c r="O262" i="15"/>
  <c r="P262" i="15"/>
  <c r="N263" i="15"/>
  <c r="O263" i="15"/>
  <c r="P263" i="15"/>
  <c r="N264" i="15"/>
  <c r="O264" i="15"/>
  <c r="P264" i="15"/>
  <c r="N265" i="15"/>
  <c r="O265" i="15"/>
  <c r="P265" i="15"/>
  <c r="N266" i="15"/>
  <c r="O266" i="15"/>
  <c r="P266" i="15"/>
  <c r="K109" i="14"/>
  <c r="K91" i="14"/>
  <c r="K101" i="14"/>
  <c r="K102" i="14"/>
  <c r="K103" i="14"/>
  <c r="K104" i="14"/>
  <c r="K105" i="14"/>
  <c r="K106" i="14"/>
  <c r="K107" i="14"/>
  <c r="K10" i="15"/>
  <c r="K12" i="15"/>
  <c r="N12" i="15"/>
  <c r="O12" i="15"/>
  <c r="P12" i="15"/>
  <c r="K101" i="13"/>
  <c r="N101" i="13"/>
  <c r="O101" i="13"/>
  <c r="P101" i="13"/>
  <c r="T164" i="15"/>
  <c r="T165" i="15"/>
  <c r="Q165" i="15"/>
  <c r="U165" i="15"/>
  <c r="T166" i="15"/>
  <c r="T167" i="15"/>
  <c r="T168" i="15"/>
  <c r="T169" i="15"/>
  <c r="Q169" i="15"/>
  <c r="U169" i="15"/>
  <c r="T170" i="15"/>
  <c r="T171" i="15"/>
  <c r="T172" i="15"/>
  <c r="T173" i="15"/>
  <c r="Q173" i="15"/>
  <c r="U173" i="15"/>
  <c r="T174" i="15"/>
  <c r="T175" i="15"/>
  <c r="T176" i="15"/>
  <c r="T177" i="15"/>
  <c r="Q177" i="15"/>
  <c r="U177" i="15"/>
  <c r="T178" i="15"/>
  <c r="T179" i="15"/>
  <c r="T180" i="15"/>
  <c r="T181" i="15"/>
  <c r="Q181" i="15"/>
  <c r="U181" i="15"/>
  <c r="T182" i="15"/>
  <c r="T183" i="15"/>
  <c r="T184" i="15"/>
  <c r="T185" i="15"/>
  <c r="T186" i="15"/>
  <c r="T187" i="15"/>
  <c r="T188" i="15"/>
  <c r="T189" i="15"/>
  <c r="Q189" i="15"/>
  <c r="U189" i="15"/>
  <c r="T190" i="15"/>
  <c r="T191" i="15"/>
  <c r="T192" i="15"/>
  <c r="T193" i="15"/>
  <c r="Q193" i="15"/>
  <c r="U193" i="15"/>
  <c r="T194" i="15"/>
  <c r="T195" i="15"/>
  <c r="T196" i="15"/>
  <c r="T197" i="15"/>
  <c r="Q197" i="15"/>
  <c r="U197" i="15"/>
  <c r="T198" i="15"/>
  <c r="T199" i="15"/>
  <c r="T200" i="15"/>
  <c r="T139" i="15"/>
  <c r="T140" i="15"/>
  <c r="T141" i="15"/>
  <c r="T142" i="15"/>
  <c r="T143" i="15"/>
  <c r="T144" i="15"/>
  <c r="T145" i="15"/>
  <c r="T146" i="15"/>
  <c r="T147" i="15"/>
  <c r="T148" i="15"/>
  <c r="T149" i="15"/>
  <c r="T150" i="15"/>
  <c r="Q150" i="15"/>
  <c r="U150" i="15"/>
  <c r="T151" i="15"/>
  <c r="T152" i="15"/>
  <c r="T153" i="15"/>
  <c r="T154" i="15"/>
  <c r="Q154" i="15"/>
  <c r="U154" i="15"/>
  <c r="T155" i="15"/>
  <c r="T156" i="15"/>
  <c r="T117" i="15"/>
  <c r="T118" i="15"/>
  <c r="T119" i="15"/>
  <c r="Q119" i="15"/>
  <c r="U119" i="15"/>
  <c r="T120" i="15"/>
  <c r="T121" i="15"/>
  <c r="T122" i="15"/>
  <c r="T123" i="15"/>
  <c r="Q123" i="15"/>
  <c r="U123" i="15"/>
  <c r="T124" i="15"/>
  <c r="T125" i="15"/>
  <c r="T126" i="15"/>
  <c r="T127" i="15"/>
  <c r="Q127" i="15"/>
  <c r="U127" i="15"/>
  <c r="T128" i="15"/>
  <c r="T129" i="15"/>
  <c r="T130" i="15"/>
  <c r="T131" i="15"/>
  <c r="Q131" i="15"/>
  <c r="U131" i="15"/>
  <c r="T60" i="15"/>
  <c r="T61" i="15"/>
  <c r="T62" i="15"/>
  <c r="T63" i="15"/>
  <c r="T64" i="15"/>
  <c r="T65" i="15"/>
  <c r="T66" i="15"/>
  <c r="T67" i="15"/>
  <c r="T68" i="15"/>
  <c r="T69" i="15"/>
  <c r="T70" i="15"/>
  <c r="Q70" i="15"/>
  <c r="U70" i="15"/>
  <c r="T71" i="15"/>
  <c r="T72" i="15"/>
  <c r="T73" i="15"/>
  <c r="T74" i="15"/>
  <c r="T75" i="15"/>
  <c r="T76" i="15"/>
  <c r="T77" i="15"/>
  <c r="T78" i="15"/>
  <c r="Q78" i="15"/>
  <c r="U78" i="15"/>
  <c r="T79" i="15"/>
  <c r="T80" i="15"/>
  <c r="T81" i="15"/>
  <c r="T82" i="15"/>
  <c r="T83" i="15"/>
  <c r="T84" i="15"/>
  <c r="T85" i="15"/>
  <c r="T86" i="15"/>
  <c r="T87" i="15"/>
  <c r="T88" i="15"/>
  <c r="T89" i="15"/>
  <c r="T90" i="15"/>
  <c r="Q90" i="15"/>
  <c r="U90" i="15"/>
  <c r="T91" i="15"/>
  <c r="T92" i="15"/>
  <c r="T93" i="15"/>
  <c r="T94" i="15"/>
  <c r="Q94" i="15"/>
  <c r="U94" i="15"/>
  <c r="T95" i="15"/>
  <c r="T96" i="15"/>
  <c r="T97" i="15"/>
  <c r="T98" i="15"/>
  <c r="T99" i="15"/>
  <c r="T100" i="15"/>
  <c r="T101" i="15"/>
  <c r="T102" i="15"/>
  <c r="T103" i="15"/>
  <c r="T104" i="15"/>
  <c r="T105" i="15"/>
  <c r="T106" i="15"/>
  <c r="T107" i="15"/>
  <c r="T108" i="15"/>
  <c r="T109" i="15"/>
  <c r="T27" i="15"/>
  <c r="T28" i="15"/>
  <c r="T29" i="15"/>
  <c r="T30" i="15"/>
  <c r="T31" i="15"/>
  <c r="Q31" i="15"/>
  <c r="U31" i="15"/>
  <c r="T32" i="15"/>
  <c r="T33" i="15"/>
  <c r="T34" i="15"/>
  <c r="T35" i="15"/>
  <c r="T36" i="15"/>
  <c r="T37" i="15"/>
  <c r="T38" i="15"/>
  <c r="T39" i="15"/>
  <c r="T40" i="15"/>
  <c r="T41" i="15"/>
  <c r="T42" i="15"/>
  <c r="T43" i="15"/>
  <c r="T44" i="15"/>
  <c r="T45" i="15"/>
  <c r="T46" i="15"/>
  <c r="T47" i="15"/>
  <c r="Q47" i="15"/>
  <c r="U47" i="15"/>
  <c r="T48" i="15"/>
  <c r="T49" i="15"/>
  <c r="T50" i="15"/>
  <c r="T51" i="15"/>
  <c r="T52" i="15"/>
  <c r="N9" i="15"/>
  <c r="O9" i="15"/>
  <c r="P9" i="15"/>
  <c r="T9" i="15"/>
  <c r="T10" i="15"/>
  <c r="N11" i="15"/>
  <c r="O11" i="15"/>
  <c r="P11" i="15"/>
  <c r="T11" i="15"/>
  <c r="T12" i="15"/>
  <c r="N15" i="15"/>
  <c r="O15" i="15"/>
  <c r="P15" i="15"/>
  <c r="T15" i="15"/>
  <c r="N16" i="15"/>
  <c r="O16" i="15"/>
  <c r="P16" i="15"/>
  <c r="T16" i="15"/>
  <c r="N17" i="15"/>
  <c r="O17" i="15"/>
  <c r="P17" i="15"/>
  <c r="T17" i="15"/>
  <c r="N18" i="15"/>
  <c r="O18" i="15"/>
  <c r="P18" i="15"/>
  <c r="T18" i="15"/>
  <c r="N19" i="15"/>
  <c r="O19" i="15"/>
  <c r="P19" i="15"/>
  <c r="T19" i="15"/>
  <c r="K18" i="15"/>
  <c r="K8" i="15"/>
  <c r="K9" i="15"/>
  <c r="K7" i="15"/>
  <c r="T234" i="15"/>
  <c r="Q234" i="15"/>
  <c r="T235" i="15"/>
  <c r="T236" i="15"/>
  <c r="T237" i="15"/>
  <c r="T238" i="15"/>
  <c r="Q238" i="15"/>
  <c r="U238" i="15"/>
  <c r="T239" i="15"/>
  <c r="T240" i="15"/>
  <c r="T241" i="15"/>
  <c r="T242" i="15"/>
  <c r="T243" i="15"/>
  <c r="T244" i="15"/>
  <c r="T245" i="15"/>
  <c r="T246" i="15"/>
  <c r="T247" i="15"/>
  <c r="T248" i="15"/>
  <c r="T249" i="15"/>
  <c r="T250" i="15"/>
  <c r="T251" i="15"/>
  <c r="T252" i="15"/>
  <c r="T253" i="15"/>
  <c r="T254" i="15"/>
  <c r="T255" i="15"/>
  <c r="T256" i="15"/>
  <c r="T257" i="15"/>
  <c r="T258" i="15"/>
  <c r="T259" i="15"/>
  <c r="T260" i="15"/>
  <c r="T261" i="15"/>
  <c r="T262" i="15"/>
  <c r="T263" i="15"/>
  <c r="T264" i="15"/>
  <c r="T265" i="15"/>
  <c r="T266" i="15"/>
  <c r="N7" i="15"/>
  <c r="N17" i="13"/>
  <c r="O17" i="13"/>
  <c r="P17" i="13"/>
  <c r="N8" i="15"/>
  <c r="O7" i="15"/>
  <c r="P7" i="15"/>
  <c r="T7" i="15"/>
  <c r="O8" i="15"/>
  <c r="P8" i="15"/>
  <c r="T8" i="15"/>
  <c r="T13" i="14"/>
  <c r="Q13" i="14"/>
  <c r="U13" i="14"/>
  <c r="T18" i="14"/>
  <c r="T30" i="14"/>
  <c r="T41" i="14"/>
  <c r="T52" i="14"/>
  <c r="T53" i="14"/>
  <c r="T54" i="14"/>
  <c r="T55" i="14"/>
  <c r="T60" i="14"/>
  <c r="T61" i="14"/>
  <c r="T66" i="14"/>
  <c r="T67" i="14"/>
  <c r="T78" i="14"/>
  <c r="T68" i="14"/>
  <c r="T69" i="14"/>
  <c r="Q69" i="14"/>
  <c r="U69" i="14"/>
  <c r="T70" i="14"/>
  <c r="T75" i="14"/>
  <c r="Q75" i="14"/>
  <c r="U75" i="14"/>
  <c r="N76" i="14"/>
  <c r="O76" i="14"/>
  <c r="P76" i="14"/>
  <c r="T76" i="14"/>
  <c r="Q76" i="14"/>
  <c r="N77" i="14"/>
  <c r="O77" i="14"/>
  <c r="P77" i="14"/>
  <c r="T77" i="14"/>
  <c r="T79" i="14"/>
  <c r="T91" i="14"/>
  <c r="T92" i="14"/>
  <c r="Q92" i="14"/>
  <c r="T93" i="14"/>
  <c r="T94" i="14"/>
  <c r="T100" i="14"/>
  <c r="T101" i="14"/>
  <c r="T102" i="14"/>
  <c r="T103" i="14"/>
  <c r="T104" i="14"/>
  <c r="T105" i="14"/>
  <c r="Q105" i="14"/>
  <c r="T106" i="14"/>
  <c r="T107" i="14"/>
  <c r="T108" i="14"/>
  <c r="T109" i="14"/>
  <c r="T110" i="14"/>
  <c r="T111" i="14"/>
  <c r="T116" i="14"/>
  <c r="T117" i="14"/>
  <c r="Q117" i="14"/>
  <c r="T118" i="14"/>
  <c r="T19" i="14"/>
  <c r="Q19" i="14"/>
  <c r="U19" i="14"/>
  <c r="T24" i="14"/>
  <c r="T29" i="14"/>
  <c r="T35" i="14"/>
  <c r="Q35" i="14"/>
  <c r="U35" i="14"/>
  <c r="T40" i="14"/>
  <c r="T7" i="14"/>
  <c r="T8" i="14"/>
  <c r="T33" i="13"/>
  <c r="N33" i="13"/>
  <c r="O33" i="13"/>
  <c r="P33" i="13"/>
  <c r="T34" i="13"/>
  <c r="N34" i="13"/>
  <c r="O34" i="13"/>
  <c r="P34" i="13"/>
  <c r="T35" i="13"/>
  <c r="N35" i="13"/>
  <c r="O35" i="13"/>
  <c r="P35" i="13"/>
  <c r="T7" i="13"/>
  <c r="T8" i="13"/>
  <c r="T9" i="13"/>
  <c r="T10" i="13"/>
  <c r="T11" i="13"/>
  <c r="N12" i="13"/>
  <c r="O12" i="13"/>
  <c r="P12" i="13"/>
  <c r="T12" i="13"/>
  <c r="T17" i="13"/>
  <c r="N18" i="13"/>
  <c r="O18" i="13"/>
  <c r="P18" i="13"/>
  <c r="T18" i="13"/>
  <c r="N19" i="13"/>
  <c r="O19" i="13"/>
  <c r="P19" i="13"/>
  <c r="T19" i="13"/>
  <c r="N20" i="13"/>
  <c r="O20" i="13"/>
  <c r="P20" i="13"/>
  <c r="T20" i="13"/>
  <c r="N21" i="13"/>
  <c r="O21" i="13"/>
  <c r="P21" i="13"/>
  <c r="T21" i="13"/>
  <c r="N26" i="13"/>
  <c r="O26" i="13"/>
  <c r="P26" i="13"/>
  <c r="T26" i="13"/>
  <c r="N27" i="13"/>
  <c r="O27" i="13"/>
  <c r="P27" i="13"/>
  <c r="T27" i="13"/>
  <c r="N32" i="13"/>
  <c r="O32" i="13"/>
  <c r="P32" i="13"/>
  <c r="T32" i="13"/>
  <c r="N40" i="13"/>
  <c r="O40" i="13"/>
  <c r="P40" i="13"/>
  <c r="T40" i="13"/>
  <c r="N41" i="13"/>
  <c r="O41" i="13"/>
  <c r="P41" i="13"/>
  <c r="T41" i="13"/>
  <c r="N42" i="13"/>
  <c r="O42" i="13"/>
  <c r="P42" i="13"/>
  <c r="T42" i="13"/>
  <c r="N43" i="13"/>
  <c r="O43" i="13"/>
  <c r="P43" i="13"/>
  <c r="T43" i="13"/>
  <c r="N48" i="13"/>
  <c r="O48" i="13"/>
  <c r="P48" i="13"/>
  <c r="T48" i="13"/>
  <c r="N49" i="13"/>
  <c r="O49" i="13"/>
  <c r="P49" i="13"/>
  <c r="T49" i="13"/>
  <c r="N54" i="13"/>
  <c r="O54" i="13"/>
  <c r="P54" i="13"/>
  <c r="T54" i="13"/>
  <c r="N55" i="13"/>
  <c r="O55" i="13"/>
  <c r="P55" i="13"/>
  <c r="T55" i="13"/>
  <c r="N56" i="13"/>
  <c r="O56" i="13"/>
  <c r="P56" i="13"/>
  <c r="T56" i="13"/>
  <c r="T70" i="13"/>
  <c r="N70" i="13"/>
  <c r="O70" i="13"/>
  <c r="P70" i="13"/>
  <c r="T81" i="13"/>
  <c r="N81" i="13"/>
  <c r="O81" i="13"/>
  <c r="P81" i="13"/>
  <c r="T110" i="13"/>
  <c r="N66" i="13"/>
  <c r="O66" i="13"/>
  <c r="P66" i="13"/>
  <c r="T66" i="13"/>
  <c r="N67" i="13"/>
  <c r="O67" i="13"/>
  <c r="P67" i="13"/>
  <c r="T67" i="13"/>
  <c r="N68" i="13"/>
  <c r="O68" i="13"/>
  <c r="P68" i="13"/>
  <c r="T68" i="13"/>
  <c r="N69" i="13"/>
  <c r="O69" i="13"/>
  <c r="P69" i="13"/>
  <c r="T69" i="13"/>
  <c r="N71" i="13"/>
  <c r="O71" i="13"/>
  <c r="P71" i="13"/>
  <c r="T71" i="13"/>
  <c r="N76" i="13"/>
  <c r="O76" i="13"/>
  <c r="P76" i="13"/>
  <c r="T76" i="13"/>
  <c r="N77" i="13"/>
  <c r="O77" i="13"/>
  <c r="P77" i="13"/>
  <c r="T77" i="13"/>
  <c r="N78" i="13"/>
  <c r="O78" i="13"/>
  <c r="P78" i="13"/>
  <c r="T78" i="13"/>
  <c r="N79" i="13"/>
  <c r="O79" i="13"/>
  <c r="P79" i="13"/>
  <c r="T79" i="13"/>
  <c r="N80" i="13"/>
  <c r="O80" i="13"/>
  <c r="P80" i="13"/>
  <c r="T80" i="13"/>
  <c r="N86" i="13"/>
  <c r="O86" i="13"/>
  <c r="P86" i="13"/>
  <c r="T86" i="13"/>
  <c r="N87" i="13"/>
  <c r="O87" i="13"/>
  <c r="P87" i="13"/>
  <c r="T87" i="13"/>
  <c r="N88" i="13"/>
  <c r="O88" i="13"/>
  <c r="P88" i="13"/>
  <c r="T88" i="13"/>
  <c r="N89" i="13"/>
  <c r="O89" i="13"/>
  <c r="P89" i="13"/>
  <c r="T89" i="13"/>
  <c r="N94" i="13"/>
  <c r="O94" i="13"/>
  <c r="P94" i="13"/>
  <c r="T94" i="13"/>
  <c r="N95" i="13"/>
  <c r="O95" i="13"/>
  <c r="P95" i="13"/>
  <c r="T95" i="13"/>
  <c r="N96" i="13"/>
  <c r="O96" i="13"/>
  <c r="P96" i="13"/>
  <c r="T96" i="13"/>
  <c r="T101" i="13"/>
  <c r="N102" i="13"/>
  <c r="O102" i="13"/>
  <c r="P102" i="13"/>
  <c r="T102" i="13"/>
  <c r="N107" i="13"/>
  <c r="O107" i="13"/>
  <c r="P107" i="13"/>
  <c r="T107" i="13"/>
  <c r="N108" i="13"/>
  <c r="O108" i="13"/>
  <c r="P108" i="13"/>
  <c r="T108" i="13"/>
  <c r="N109" i="13"/>
  <c r="O109" i="13"/>
  <c r="P109" i="13"/>
  <c r="T109" i="13"/>
  <c r="N115" i="13"/>
  <c r="O115" i="13"/>
  <c r="P115" i="13"/>
  <c r="T115" i="13"/>
  <c r="N116" i="13"/>
  <c r="O116" i="13"/>
  <c r="P116" i="13"/>
  <c r="T116" i="13"/>
  <c r="N121" i="13"/>
  <c r="O121" i="13"/>
  <c r="P121" i="13"/>
  <c r="T121" i="13"/>
  <c r="N122" i="13"/>
  <c r="O122" i="13"/>
  <c r="P122" i="13"/>
  <c r="T122" i="13"/>
  <c r="Q122" i="13"/>
  <c r="U122" i="13"/>
  <c r="N127" i="13"/>
  <c r="O127" i="13"/>
  <c r="P127" i="13"/>
  <c r="T127" i="13"/>
  <c r="N128" i="13"/>
  <c r="O128" i="13"/>
  <c r="P128" i="13"/>
  <c r="T128" i="13"/>
  <c r="N129" i="13"/>
  <c r="O129" i="13"/>
  <c r="P129" i="13"/>
  <c r="T129" i="13"/>
  <c r="Q129" i="13"/>
  <c r="N130" i="13"/>
  <c r="O130" i="13"/>
  <c r="P130" i="13"/>
  <c r="T130" i="13"/>
  <c r="N139" i="13"/>
  <c r="O139" i="13"/>
  <c r="P139" i="13"/>
  <c r="T139" i="13"/>
  <c r="N140" i="13"/>
  <c r="O140" i="13"/>
  <c r="P140" i="13"/>
  <c r="T140" i="13"/>
  <c r="Q140" i="13"/>
  <c r="U140" i="13"/>
  <c r="N141" i="13"/>
  <c r="O141" i="13"/>
  <c r="P141" i="13"/>
  <c r="T141" i="13"/>
  <c r="Q141" i="13"/>
  <c r="U141" i="13"/>
  <c r="N142" i="13"/>
  <c r="O142" i="13"/>
  <c r="P142" i="13"/>
  <c r="T142" i="13"/>
  <c r="Q142" i="13"/>
  <c r="U142" i="13"/>
  <c r="N143" i="13"/>
  <c r="O143" i="13"/>
  <c r="P143" i="13"/>
  <c r="T143" i="13"/>
  <c r="N144" i="13"/>
  <c r="O144" i="13"/>
  <c r="P144" i="13"/>
  <c r="T144" i="13"/>
  <c r="N149" i="13"/>
  <c r="O149" i="13"/>
  <c r="P149" i="13"/>
  <c r="T149" i="13"/>
  <c r="K17" i="13"/>
  <c r="K32" i="13"/>
  <c r="K76" i="13"/>
  <c r="K94" i="13"/>
  <c r="Q12" i="15"/>
  <c r="U12" i="15"/>
  <c r="Q266" i="15"/>
  <c r="U266" i="15"/>
  <c r="Q254" i="15"/>
  <c r="U254" i="15"/>
  <c r="Q236" i="15"/>
  <c r="U236" i="15"/>
  <c r="Q37" i="15"/>
  <c r="U37" i="15"/>
  <c r="Q29" i="15"/>
  <c r="U29" i="15"/>
  <c r="Q100" i="15"/>
  <c r="U100" i="15"/>
  <c r="Q92" i="15"/>
  <c r="U92" i="15"/>
  <c r="Q68" i="15"/>
  <c r="U68" i="15"/>
  <c r="Q29" i="14"/>
  <c r="U29" i="14"/>
  <c r="U117" i="14"/>
  <c r="Q109" i="14"/>
  <c r="U109" i="14"/>
  <c r="U105" i="14"/>
  <c r="Q101" i="14"/>
  <c r="U101" i="14"/>
  <c r="U92" i="14"/>
  <c r="Q77" i="14"/>
  <c r="U77" i="14"/>
  <c r="U76" i="14"/>
  <c r="Q111" i="14"/>
  <c r="U111" i="14"/>
  <c r="Q103" i="14"/>
  <c r="U103" i="14"/>
  <c r="Q94" i="14"/>
  <c r="U94" i="14"/>
  <c r="Q79" i="14"/>
  <c r="U79" i="14"/>
  <c r="Q116" i="13"/>
  <c r="U116" i="13"/>
  <c r="U129" i="13"/>
  <c r="Q118" i="14"/>
  <c r="U118" i="14"/>
  <c r="Q93" i="14"/>
  <c r="U93" i="14"/>
  <c r="Q68" i="14"/>
  <c r="U68" i="14"/>
  <c r="Q263" i="15"/>
  <c r="U263" i="15"/>
  <c r="Q259" i="15"/>
  <c r="U259" i="15"/>
  <c r="Q255" i="15"/>
  <c r="U255" i="15"/>
  <c r="Q251" i="15"/>
  <c r="U251" i="15"/>
  <c r="Q247" i="15"/>
  <c r="U247" i="15"/>
  <c r="Q243" i="15"/>
  <c r="U243" i="15"/>
  <c r="Q239" i="15"/>
  <c r="U239" i="15"/>
  <c r="Q235" i="15"/>
  <c r="U235" i="15"/>
  <c r="Q52" i="15"/>
  <c r="U52" i="15"/>
  <c r="Q48" i="15"/>
  <c r="U48" i="15"/>
  <c r="Q44" i="15"/>
  <c r="U44" i="15"/>
  <c r="Q40" i="15"/>
  <c r="U40" i="15"/>
  <c r="Q36" i="15"/>
  <c r="U36" i="15"/>
  <c r="Q32" i="15"/>
  <c r="U32" i="15"/>
  <c r="Q28" i="15"/>
  <c r="U28" i="15"/>
  <c r="Q107" i="15"/>
  <c r="U107" i="15"/>
  <c r="Q103" i="15"/>
  <c r="U103" i="15"/>
  <c r="Q99" i="15"/>
  <c r="U99" i="15"/>
  <c r="Q95" i="15"/>
  <c r="U95" i="15"/>
  <c r="Q91" i="15"/>
  <c r="U91" i="15"/>
  <c r="Q87" i="15"/>
  <c r="U87" i="15"/>
  <c r="Q83" i="15"/>
  <c r="U83" i="15"/>
  <c r="Q79" i="15"/>
  <c r="U79" i="15"/>
  <c r="Q75" i="15"/>
  <c r="U75" i="15"/>
  <c r="Q71" i="15"/>
  <c r="U71" i="15"/>
  <c r="Q67" i="15"/>
  <c r="U67" i="15"/>
  <c r="Q63" i="15"/>
  <c r="U63" i="15"/>
  <c r="Q155" i="15"/>
  <c r="U155" i="15"/>
  <c r="Q151" i="15"/>
  <c r="U151" i="15"/>
  <c r="Q147" i="15"/>
  <c r="U147" i="15"/>
  <c r="Q143" i="15"/>
  <c r="U143" i="15"/>
  <c r="Q139" i="15"/>
  <c r="Q76" i="13"/>
  <c r="U76" i="13"/>
  <c r="Q24" i="14"/>
  <c r="U24" i="14"/>
  <c r="Q116" i="14"/>
  <c r="U116" i="14"/>
  <c r="Q108" i="14"/>
  <c r="U108" i="14"/>
  <c r="Q104" i="14"/>
  <c r="U104" i="14"/>
  <c r="Q91" i="14"/>
  <c r="U91" i="14"/>
  <c r="Q70" i="14"/>
  <c r="U70" i="14"/>
  <c r="Q41" i="14"/>
  <c r="U41" i="14"/>
  <c r="Q265" i="15"/>
  <c r="U265" i="15"/>
  <c r="Q261" i="15"/>
  <c r="U261" i="15"/>
  <c r="Q257" i="15"/>
  <c r="U257" i="15"/>
  <c r="Q253" i="15"/>
  <c r="U253" i="15"/>
  <c r="Q249" i="15"/>
  <c r="U249" i="15"/>
  <c r="Q245" i="15"/>
  <c r="U245" i="15"/>
  <c r="Q241" i="15"/>
  <c r="U241" i="15"/>
  <c r="Q237" i="15"/>
  <c r="U237" i="15"/>
  <c r="Q50" i="15"/>
  <c r="U50" i="15"/>
  <c r="Q46" i="15"/>
  <c r="U46" i="15"/>
  <c r="Q42" i="15"/>
  <c r="U42" i="15"/>
  <c r="Q38" i="15"/>
  <c r="U38" i="15"/>
  <c r="Q34" i="15"/>
  <c r="U34" i="15"/>
  <c r="Q30" i="15"/>
  <c r="U30" i="15"/>
  <c r="Q109" i="15"/>
  <c r="U109" i="15"/>
  <c r="Q105" i="15"/>
  <c r="U105" i="15"/>
  <c r="Q101" i="15"/>
  <c r="U101" i="15"/>
  <c r="Q97" i="15"/>
  <c r="U97" i="15"/>
  <c r="Q93" i="15"/>
  <c r="U93" i="15"/>
  <c r="Q89" i="15"/>
  <c r="U89" i="15"/>
  <c r="Q85" i="15"/>
  <c r="U85" i="15"/>
  <c r="Q81" i="15"/>
  <c r="U81" i="15"/>
  <c r="Q77" i="15"/>
  <c r="U77" i="15"/>
  <c r="Q73" i="15"/>
  <c r="U73" i="15"/>
  <c r="Q69" i="15"/>
  <c r="U69" i="15"/>
  <c r="Q65" i="15"/>
  <c r="U65" i="15"/>
  <c r="Q61" i="15"/>
  <c r="U61" i="15"/>
  <c r="Q129" i="15"/>
  <c r="U129" i="15"/>
  <c r="Q125" i="15"/>
  <c r="U125" i="15"/>
  <c r="Q121" i="15"/>
  <c r="U121" i="15"/>
  <c r="Q117" i="15"/>
  <c r="Q153" i="15"/>
  <c r="U153" i="15"/>
  <c r="Q149" i="15"/>
  <c r="U149" i="15"/>
  <c r="Q145" i="15"/>
  <c r="U145" i="15"/>
  <c r="Q141" i="15"/>
  <c r="U141" i="15"/>
  <c r="Q199" i="15"/>
  <c r="U199" i="15"/>
  <c r="Q195" i="15"/>
  <c r="U195" i="15"/>
  <c r="Q191" i="15"/>
  <c r="U191" i="15"/>
  <c r="Q183" i="15"/>
  <c r="U183" i="15"/>
  <c r="Q179" i="15"/>
  <c r="U179" i="15"/>
  <c r="Q175" i="15"/>
  <c r="U175" i="15"/>
  <c r="Q167" i="15"/>
  <c r="U167" i="15"/>
  <c r="Q110" i="13"/>
  <c r="U110" i="13"/>
  <c r="Q88" i="13"/>
  <c r="U88" i="13"/>
  <c r="Q79" i="13"/>
  <c r="U79" i="13"/>
  <c r="Q48" i="13"/>
  <c r="U48" i="13"/>
  <c r="Q40" i="13"/>
  <c r="U40" i="13"/>
  <c r="Q40" i="14"/>
  <c r="U40" i="14"/>
  <c r="Q260" i="15"/>
  <c r="U260" i="15"/>
  <c r="Q120" i="15"/>
  <c r="U120" i="15"/>
  <c r="Q144" i="15"/>
  <c r="U144" i="15"/>
  <c r="Q182" i="15"/>
  <c r="U182" i="15"/>
  <c r="Q174" i="15"/>
  <c r="U174" i="15"/>
  <c r="Q208" i="15"/>
  <c r="U208" i="15"/>
  <c r="Q19" i="15"/>
  <c r="U19" i="15"/>
  <c r="Q17" i="15"/>
  <c r="U17" i="15"/>
  <c r="Q11" i="15"/>
  <c r="U11" i="15"/>
  <c r="Q115" i="13"/>
  <c r="U115" i="13"/>
  <c r="Q102" i="13"/>
  <c r="U102" i="13"/>
  <c r="Q94" i="13"/>
  <c r="U94" i="13"/>
  <c r="Q86" i="13"/>
  <c r="U86" i="13"/>
  <c r="Q81" i="13"/>
  <c r="U81" i="13"/>
  <c r="Q77" i="13"/>
  <c r="U77" i="13"/>
  <c r="Q70" i="13"/>
  <c r="U70" i="13"/>
  <c r="Q68" i="13"/>
  <c r="U68" i="13"/>
  <c r="Q56" i="13"/>
  <c r="U56" i="13"/>
  <c r="Q55" i="13"/>
  <c r="U55" i="13"/>
  <c r="Q43" i="13"/>
  <c r="U43" i="13"/>
  <c r="Q33" i="13"/>
  <c r="U33" i="13"/>
  <c r="Q32" i="13"/>
  <c r="U32" i="13"/>
  <c r="Q27" i="13"/>
  <c r="U27" i="13"/>
  <c r="Q21" i="13"/>
  <c r="U21" i="13"/>
  <c r="Q18" i="14"/>
  <c r="U18" i="14"/>
  <c r="A126" i="16"/>
  <c r="A125" i="16"/>
  <c r="B125" i="16"/>
  <c r="D125" i="16"/>
  <c r="D126" i="16"/>
  <c r="B126" i="16"/>
  <c r="A29" i="16"/>
  <c r="B127" i="16"/>
  <c r="D127" i="16"/>
  <c r="A127" i="16"/>
  <c r="B11" i="16"/>
  <c r="A5" i="16"/>
  <c r="C5" i="16"/>
  <c r="B121" i="16"/>
  <c r="D121" i="16"/>
  <c r="A332" i="16"/>
  <c r="B332" i="16"/>
  <c r="C332" i="16"/>
  <c r="A328" i="16"/>
  <c r="B328" i="16"/>
  <c r="C328" i="16"/>
  <c r="A324" i="16"/>
  <c r="B324" i="16"/>
  <c r="C324" i="16"/>
  <c r="A320" i="16"/>
  <c r="B320" i="16"/>
  <c r="C320" i="16"/>
  <c r="A316" i="16"/>
  <c r="B316" i="16"/>
  <c r="C316" i="16"/>
  <c r="A312" i="16"/>
  <c r="B312" i="16"/>
  <c r="C312" i="16"/>
  <c r="A308" i="16"/>
  <c r="B308" i="16"/>
  <c r="C308" i="16"/>
  <c r="A304" i="16"/>
  <c r="B304" i="16"/>
  <c r="C304" i="16"/>
  <c r="A300" i="16"/>
  <c r="B300" i="16"/>
  <c r="C300" i="16"/>
  <c r="A295" i="16"/>
  <c r="C295" i="16"/>
  <c r="B295" i="16"/>
  <c r="A291" i="16"/>
  <c r="C291" i="16"/>
  <c r="B291" i="16"/>
  <c r="A287" i="16"/>
  <c r="C287" i="16"/>
  <c r="B287" i="16"/>
  <c r="A283" i="16"/>
  <c r="C283" i="16"/>
  <c r="B283" i="16"/>
  <c r="B278" i="16"/>
  <c r="C278" i="16"/>
  <c r="A278" i="16"/>
  <c r="B274" i="16"/>
  <c r="C274" i="16"/>
  <c r="A274" i="16"/>
  <c r="B270" i="16"/>
  <c r="C270" i="16"/>
  <c r="A270" i="16"/>
  <c r="B266" i="16"/>
  <c r="C266" i="16"/>
  <c r="A266" i="16"/>
  <c r="B262" i="16"/>
  <c r="C262" i="16"/>
  <c r="A262" i="16"/>
  <c r="B258" i="16"/>
  <c r="C258" i="16"/>
  <c r="A258" i="16"/>
  <c r="B254" i="16"/>
  <c r="C254" i="16"/>
  <c r="A254" i="16"/>
  <c r="B250" i="16"/>
  <c r="C250" i="16"/>
  <c r="A250" i="16"/>
  <c r="B246" i="16"/>
  <c r="C246" i="16"/>
  <c r="A246" i="16"/>
  <c r="A242" i="16"/>
  <c r="B242" i="16"/>
  <c r="C242" i="16"/>
  <c r="C237" i="16"/>
  <c r="A237" i="16"/>
  <c r="B237" i="16"/>
  <c r="C233" i="16"/>
  <c r="A233" i="16"/>
  <c r="B233" i="16"/>
  <c r="C229" i="16"/>
  <c r="A229" i="16"/>
  <c r="B229" i="16"/>
  <c r="C225" i="16"/>
  <c r="A225" i="16"/>
  <c r="B225" i="16"/>
  <c r="A220" i="16"/>
  <c r="C220" i="16"/>
  <c r="B220" i="16"/>
  <c r="A216" i="16"/>
  <c r="C216" i="16"/>
  <c r="B216" i="16"/>
  <c r="A212" i="16"/>
  <c r="C212" i="16"/>
  <c r="B212" i="16"/>
  <c r="A208" i="16"/>
  <c r="B208" i="16"/>
  <c r="C208" i="16"/>
  <c r="B205" i="16"/>
  <c r="D205" i="16"/>
  <c r="A205" i="16"/>
  <c r="B201" i="16"/>
  <c r="D201" i="16"/>
  <c r="A201" i="16"/>
  <c r="B197" i="16"/>
  <c r="D197" i="16"/>
  <c r="A197" i="16"/>
  <c r="B193" i="16"/>
  <c r="D193" i="16"/>
  <c r="A193" i="16"/>
  <c r="B189" i="16"/>
  <c r="D189" i="16"/>
  <c r="A189" i="16"/>
  <c r="C189" i="16"/>
  <c r="B185" i="16"/>
  <c r="D185" i="16"/>
  <c r="A185" i="16"/>
  <c r="C185" i="16"/>
  <c r="B181" i="16"/>
  <c r="D181" i="16"/>
  <c r="A181" i="16"/>
  <c r="C181" i="16"/>
  <c r="B177" i="16"/>
  <c r="D177" i="16"/>
  <c r="A177" i="16"/>
  <c r="C177" i="16"/>
  <c r="B173" i="16"/>
  <c r="D173" i="16"/>
  <c r="A173" i="16"/>
  <c r="C173" i="16"/>
  <c r="B169" i="16"/>
  <c r="D169" i="16"/>
  <c r="A169" i="16"/>
  <c r="C169" i="16"/>
  <c r="B165" i="16"/>
  <c r="D165" i="16"/>
  <c r="A165" i="16"/>
  <c r="C165" i="16"/>
  <c r="B161" i="16"/>
  <c r="D161" i="16"/>
  <c r="A161" i="16"/>
  <c r="C161" i="16"/>
  <c r="B157" i="16"/>
  <c r="D157" i="16"/>
  <c r="A157" i="16"/>
  <c r="C157" i="16"/>
  <c r="A152" i="16"/>
  <c r="B152" i="16"/>
  <c r="A148" i="16"/>
  <c r="B148" i="16"/>
  <c r="A144" i="16"/>
  <c r="B144" i="16"/>
  <c r="A140" i="16"/>
  <c r="B140" i="16"/>
  <c r="A136" i="16"/>
  <c r="B136" i="16"/>
  <c r="A132" i="16"/>
  <c r="B132" i="16"/>
  <c r="B117" i="16"/>
  <c r="C124" i="16"/>
  <c r="C121" i="16"/>
  <c r="D154" i="16"/>
  <c r="D150" i="16"/>
  <c r="D146" i="16"/>
  <c r="D138" i="16"/>
  <c r="D130" i="16"/>
  <c r="B120" i="16"/>
  <c r="D120" i="16"/>
  <c r="A331" i="16"/>
  <c r="B331" i="16"/>
  <c r="C331" i="16"/>
  <c r="A327" i="16"/>
  <c r="B327" i="16"/>
  <c r="C327" i="16"/>
  <c r="A323" i="16"/>
  <c r="B323" i="16"/>
  <c r="C323" i="16"/>
  <c r="A319" i="16"/>
  <c r="B319" i="16"/>
  <c r="C319" i="16"/>
  <c r="A315" i="16"/>
  <c r="B315" i="16"/>
  <c r="C315" i="16"/>
  <c r="A311" i="16"/>
  <c r="B311" i="16"/>
  <c r="C311" i="16"/>
  <c r="A307" i="16"/>
  <c r="B307" i="16"/>
  <c r="C307" i="16"/>
  <c r="A303" i="16"/>
  <c r="B303" i="16"/>
  <c r="C303" i="16"/>
  <c r="A298" i="16"/>
  <c r="C298" i="16"/>
  <c r="B298" i="16"/>
  <c r="A294" i="16"/>
  <c r="C294" i="16"/>
  <c r="B294" i="16"/>
  <c r="A290" i="16"/>
  <c r="C290" i="16"/>
  <c r="B290" i="16"/>
  <c r="A286" i="16"/>
  <c r="C286" i="16"/>
  <c r="B286" i="16"/>
  <c r="A282" i="16"/>
  <c r="C282" i="16"/>
  <c r="B282" i="16"/>
  <c r="B277" i="16"/>
  <c r="A277" i="16"/>
  <c r="C277" i="16"/>
  <c r="B273" i="16"/>
  <c r="C273" i="16"/>
  <c r="A273" i="16"/>
  <c r="B269" i="16"/>
  <c r="C269" i="16"/>
  <c r="A269" i="16"/>
  <c r="B265" i="16"/>
  <c r="C265" i="16"/>
  <c r="A265" i="16"/>
  <c r="B261" i="16"/>
  <c r="C261" i="16"/>
  <c r="A261" i="16"/>
  <c r="B257" i="16"/>
  <c r="C257" i="16"/>
  <c r="A257" i="16"/>
  <c r="B253" i="16"/>
  <c r="C253" i="16"/>
  <c r="A253" i="16"/>
  <c r="B249" i="16"/>
  <c r="C249" i="16"/>
  <c r="A249" i="16"/>
  <c r="B245" i="16"/>
  <c r="C245" i="16"/>
  <c r="A245" i="16"/>
  <c r="A240" i="16"/>
  <c r="B240" i="16"/>
  <c r="C240" i="16"/>
  <c r="A236" i="16"/>
  <c r="B236" i="16"/>
  <c r="C236" i="16"/>
  <c r="A232" i="16"/>
  <c r="B232" i="16"/>
  <c r="C232" i="16"/>
  <c r="A228" i="16"/>
  <c r="B228" i="16"/>
  <c r="C228" i="16"/>
  <c r="C224" i="16"/>
  <c r="A224" i="16"/>
  <c r="B224" i="16"/>
  <c r="C219" i="16"/>
  <c r="A219" i="16"/>
  <c r="B219" i="16"/>
  <c r="C215" i="16"/>
  <c r="B215" i="16"/>
  <c r="A215" i="16"/>
  <c r="A211" i="16"/>
  <c r="C211" i="16"/>
  <c r="B211" i="16"/>
  <c r="B207" i="16"/>
  <c r="C207" i="16"/>
  <c r="A207" i="16"/>
  <c r="B204" i="16"/>
  <c r="A204" i="16"/>
  <c r="C204" i="16"/>
  <c r="B200" i="16"/>
  <c r="A200" i="16"/>
  <c r="C200" i="16"/>
  <c r="B196" i="16"/>
  <c r="A196" i="16"/>
  <c r="C196" i="16"/>
  <c r="B192" i="16"/>
  <c r="A192" i="16"/>
  <c r="C192" i="16"/>
  <c r="B188" i="16"/>
  <c r="A188" i="16"/>
  <c r="C188" i="16"/>
  <c r="B184" i="16"/>
  <c r="A184" i="16"/>
  <c r="C184" i="16"/>
  <c r="B180" i="16"/>
  <c r="A180" i="16"/>
  <c r="C180" i="16"/>
  <c r="B176" i="16"/>
  <c r="A176" i="16"/>
  <c r="C176" i="16"/>
  <c r="B172" i="16"/>
  <c r="A172" i="16"/>
  <c r="C172" i="16"/>
  <c r="B168" i="16"/>
  <c r="A168" i="16"/>
  <c r="C168" i="16"/>
  <c r="B164" i="16"/>
  <c r="A164" i="16"/>
  <c r="C164" i="16"/>
  <c r="B160" i="16"/>
  <c r="A160" i="16"/>
  <c r="C160" i="16"/>
  <c r="B156" i="16"/>
  <c r="D156" i="16"/>
  <c r="A151" i="16"/>
  <c r="B151" i="16"/>
  <c r="A147" i="16"/>
  <c r="B147" i="16"/>
  <c r="A143" i="16"/>
  <c r="C143" i="16"/>
  <c r="B143" i="16"/>
  <c r="A139" i="16"/>
  <c r="C139" i="16"/>
  <c r="B139" i="16"/>
  <c r="A135" i="16"/>
  <c r="C135" i="16"/>
  <c r="B135" i="16"/>
  <c r="A131" i="16"/>
  <c r="C131" i="16"/>
  <c r="B131" i="16"/>
  <c r="A117" i="16"/>
  <c r="C120" i="16"/>
  <c r="D153" i="16"/>
  <c r="C144" i="16"/>
  <c r="C136" i="16"/>
  <c r="C156" i="16"/>
  <c r="C205" i="16"/>
  <c r="C197" i="16"/>
  <c r="B124" i="16"/>
  <c r="B119" i="16"/>
  <c r="D124" i="16"/>
  <c r="D119" i="16"/>
  <c r="A330" i="16"/>
  <c r="B330" i="16"/>
  <c r="C330" i="16"/>
  <c r="A326" i="16"/>
  <c r="B326" i="16"/>
  <c r="C326" i="16"/>
  <c r="A322" i="16"/>
  <c r="B322" i="16"/>
  <c r="C322" i="16"/>
  <c r="A318" i="16"/>
  <c r="B318" i="16"/>
  <c r="C318" i="16"/>
  <c r="A314" i="16"/>
  <c r="B314" i="16"/>
  <c r="C314" i="16"/>
  <c r="A310" i="16"/>
  <c r="B310" i="16"/>
  <c r="C310" i="16"/>
  <c r="A306" i="16"/>
  <c r="B306" i="16"/>
  <c r="C306" i="16"/>
  <c r="A302" i="16"/>
  <c r="B302" i="16"/>
  <c r="C302" i="16"/>
  <c r="B297" i="16"/>
  <c r="A297" i="16"/>
  <c r="C297" i="16"/>
  <c r="B293" i="16"/>
  <c r="A293" i="16"/>
  <c r="C293" i="16"/>
  <c r="B289" i="16"/>
  <c r="A289" i="16"/>
  <c r="C289" i="16"/>
  <c r="B285" i="16"/>
  <c r="A285" i="16"/>
  <c r="C285" i="16"/>
  <c r="B281" i="16"/>
  <c r="A281" i="16"/>
  <c r="C281" i="16"/>
  <c r="A276" i="16"/>
  <c r="B276" i="16"/>
  <c r="C276" i="16"/>
  <c r="A272" i="16"/>
  <c r="B272" i="16"/>
  <c r="C272" i="16"/>
  <c r="A268" i="16"/>
  <c r="B268" i="16"/>
  <c r="C268" i="16"/>
  <c r="A264" i="16"/>
  <c r="B264" i="16"/>
  <c r="C264" i="16"/>
  <c r="A260" i="16"/>
  <c r="B260" i="16"/>
  <c r="C260" i="16"/>
  <c r="A256" i="16"/>
  <c r="B256" i="16"/>
  <c r="C256" i="16"/>
  <c r="A252" i="16"/>
  <c r="B252" i="16"/>
  <c r="C252" i="16"/>
  <c r="A248" i="16"/>
  <c r="B248" i="16"/>
  <c r="C248" i="16"/>
  <c r="A244" i="16"/>
  <c r="B244" i="16"/>
  <c r="C244" i="16"/>
  <c r="B239" i="16"/>
  <c r="C239" i="16"/>
  <c r="A239" i="16"/>
  <c r="B235" i="16"/>
  <c r="C235" i="16"/>
  <c r="A235" i="16"/>
  <c r="B231" i="16"/>
  <c r="C231" i="16"/>
  <c r="A231" i="16"/>
  <c r="B227" i="16"/>
  <c r="C227" i="16"/>
  <c r="A227" i="16"/>
  <c r="C223" i="16"/>
  <c r="A223" i="16"/>
  <c r="B223" i="16"/>
  <c r="A218" i="16"/>
  <c r="B218" i="16"/>
  <c r="C218" i="16"/>
  <c r="B214" i="16"/>
  <c r="A214" i="16"/>
  <c r="C214" i="16"/>
  <c r="B210" i="16"/>
  <c r="A210" i="16"/>
  <c r="C210" i="16"/>
  <c r="A203" i="16"/>
  <c r="B203" i="16"/>
  <c r="D203" i="16"/>
  <c r="A199" i="16"/>
  <c r="B199" i="16"/>
  <c r="D199" i="16"/>
  <c r="A195" i="16"/>
  <c r="B195" i="16"/>
  <c r="D195" i="16"/>
  <c r="A191" i="16"/>
  <c r="B191" i="16"/>
  <c r="D191" i="16"/>
  <c r="A187" i="16"/>
  <c r="B187" i="16"/>
  <c r="D187" i="16"/>
  <c r="A183" i="16"/>
  <c r="C183" i="16"/>
  <c r="B183" i="16"/>
  <c r="D183" i="16"/>
  <c r="A179" i="16"/>
  <c r="C179" i="16"/>
  <c r="B179" i="16"/>
  <c r="D179" i="16"/>
  <c r="A175" i="16"/>
  <c r="C175" i="16"/>
  <c r="B175" i="16"/>
  <c r="D175" i="16"/>
  <c r="A171" i="16"/>
  <c r="C171" i="16"/>
  <c r="B171" i="16"/>
  <c r="D171" i="16"/>
  <c r="A167" i="16"/>
  <c r="C167" i="16"/>
  <c r="B167" i="16"/>
  <c r="D167" i="16"/>
  <c r="A163" i="16"/>
  <c r="C163" i="16"/>
  <c r="B163" i="16"/>
  <c r="D163" i="16"/>
  <c r="A159" i="16"/>
  <c r="C159" i="16"/>
  <c r="B159" i="16"/>
  <c r="D159" i="16"/>
  <c r="A154" i="16"/>
  <c r="B154" i="16"/>
  <c r="A150" i="16"/>
  <c r="B150" i="16"/>
  <c r="A146" i="16"/>
  <c r="B146" i="16"/>
  <c r="A142" i="16"/>
  <c r="B142" i="16"/>
  <c r="A138" i="16"/>
  <c r="B138" i="16"/>
  <c r="A134" i="16"/>
  <c r="B134" i="16"/>
  <c r="A130" i="16"/>
  <c r="B130" i="16"/>
  <c r="D5" i="16"/>
  <c r="C119" i="16"/>
  <c r="D152" i="16"/>
  <c r="D148" i="16"/>
  <c r="D144" i="16"/>
  <c r="D140" i="16"/>
  <c r="D136" i="16"/>
  <c r="D132" i="16"/>
  <c r="C148" i="16"/>
  <c r="C142" i="16"/>
  <c r="C134" i="16"/>
  <c r="A156" i="16"/>
  <c r="D200" i="16"/>
  <c r="D192" i="16"/>
  <c r="D184" i="16"/>
  <c r="D176" i="16"/>
  <c r="D168" i="16"/>
  <c r="D160" i="16"/>
  <c r="C203" i="16"/>
  <c r="C195" i="16"/>
  <c r="B122" i="16"/>
  <c r="B118" i="16"/>
  <c r="D122" i="16"/>
  <c r="D118" i="16"/>
  <c r="A329" i="16"/>
  <c r="B329" i="16"/>
  <c r="C329" i="16"/>
  <c r="A325" i="16"/>
  <c r="B325" i="16"/>
  <c r="C325" i="16"/>
  <c r="A321" i="16"/>
  <c r="B321" i="16"/>
  <c r="C321" i="16"/>
  <c r="A317" i="16"/>
  <c r="B317" i="16"/>
  <c r="C317" i="16"/>
  <c r="A313" i="16"/>
  <c r="B313" i="16"/>
  <c r="C313" i="16"/>
  <c r="A309" i="16"/>
  <c r="B309" i="16"/>
  <c r="C309" i="16"/>
  <c r="A305" i="16"/>
  <c r="B305" i="16"/>
  <c r="C305" i="16"/>
  <c r="A301" i="16"/>
  <c r="B301" i="16"/>
  <c r="C301" i="16"/>
  <c r="B296" i="16"/>
  <c r="A296" i="16"/>
  <c r="C296" i="16"/>
  <c r="B292" i="16"/>
  <c r="A292" i="16"/>
  <c r="C292" i="16"/>
  <c r="B288" i="16"/>
  <c r="A288" i="16"/>
  <c r="C288" i="16"/>
  <c r="B284" i="16"/>
  <c r="A284" i="16"/>
  <c r="C284" i="16"/>
  <c r="A280" i="16"/>
  <c r="B280" i="16"/>
  <c r="C280" i="16"/>
  <c r="A275" i="16"/>
  <c r="B275" i="16"/>
  <c r="C275" i="16"/>
  <c r="A271" i="16"/>
  <c r="B271" i="16"/>
  <c r="C271" i="16"/>
  <c r="A267" i="16"/>
  <c r="B267" i="16"/>
  <c r="C267" i="16"/>
  <c r="A263" i="16"/>
  <c r="B263" i="16"/>
  <c r="C263" i="16"/>
  <c r="A259" i="16"/>
  <c r="B259" i="16"/>
  <c r="C259" i="16"/>
  <c r="A255" i="16"/>
  <c r="B255" i="16"/>
  <c r="C255" i="16"/>
  <c r="A251" i="16"/>
  <c r="B251" i="16"/>
  <c r="C251" i="16"/>
  <c r="A247" i="16"/>
  <c r="B247" i="16"/>
  <c r="C247" i="16"/>
  <c r="A243" i="16"/>
  <c r="B243" i="16"/>
  <c r="C243" i="16"/>
  <c r="C238" i="16"/>
  <c r="A238" i="16"/>
  <c r="B238" i="16"/>
  <c r="C234" i="16"/>
  <c r="A234" i="16"/>
  <c r="B234" i="16"/>
  <c r="C230" i="16"/>
  <c r="A230" i="16"/>
  <c r="B230" i="16"/>
  <c r="C226" i="16"/>
  <c r="A226" i="16"/>
  <c r="B226" i="16"/>
  <c r="B221" i="16"/>
  <c r="C221" i="16"/>
  <c r="A221" i="16"/>
  <c r="A217" i="16"/>
  <c r="B217" i="16"/>
  <c r="C217" i="16"/>
  <c r="B213" i="16"/>
  <c r="A213" i="16"/>
  <c r="C213" i="16"/>
  <c r="B209" i="16"/>
  <c r="A209" i="16"/>
  <c r="C209" i="16"/>
  <c r="B202" i="16"/>
  <c r="A202" i="16"/>
  <c r="C202" i="16"/>
  <c r="B198" i="16"/>
  <c r="A198" i="16"/>
  <c r="C198" i="16"/>
  <c r="B194" i="16"/>
  <c r="A194" i="16"/>
  <c r="C194" i="16"/>
  <c r="B190" i="16"/>
  <c r="A190" i="16"/>
  <c r="C190" i="16"/>
  <c r="B186" i="16"/>
  <c r="A186" i="16"/>
  <c r="C186" i="16"/>
  <c r="B182" i="16"/>
  <c r="A182" i="16"/>
  <c r="C182" i="16"/>
  <c r="B178" i="16"/>
  <c r="A178" i="16"/>
  <c r="C178" i="16"/>
  <c r="B174" i="16"/>
  <c r="A174" i="16"/>
  <c r="C174" i="16"/>
  <c r="B170" i="16"/>
  <c r="A170" i="16"/>
  <c r="C170" i="16"/>
  <c r="B166" i="16"/>
  <c r="A166" i="16"/>
  <c r="C166" i="16"/>
  <c r="B162" i="16"/>
  <c r="A162" i="16"/>
  <c r="C162" i="16"/>
  <c r="B158" i="16"/>
  <c r="A158" i="16"/>
  <c r="C158" i="16"/>
  <c r="B153" i="16"/>
  <c r="A153" i="16"/>
  <c r="B149" i="16"/>
  <c r="A149" i="16"/>
  <c r="C149" i="16"/>
  <c r="B145" i="16"/>
  <c r="A145" i="16"/>
  <c r="C145" i="16"/>
  <c r="B141" i="16"/>
  <c r="A141" i="16"/>
  <c r="C141" i="16"/>
  <c r="B137" i="16"/>
  <c r="A137" i="16"/>
  <c r="C137" i="16"/>
  <c r="B133" i="16"/>
  <c r="A133" i="16"/>
  <c r="C133" i="16"/>
  <c r="D117" i="16"/>
  <c r="C122" i="16"/>
  <c r="C118" i="16"/>
  <c r="D151" i="16"/>
  <c r="D147" i="16"/>
  <c r="D143" i="16"/>
  <c r="D139" i="16"/>
  <c r="D135" i="16"/>
  <c r="D131" i="16"/>
  <c r="C152" i="16"/>
  <c r="C147" i="16"/>
  <c r="C140" i="16"/>
  <c r="C132" i="16"/>
  <c r="D198" i="16"/>
  <c r="D190" i="16"/>
  <c r="D182" i="16"/>
  <c r="D174" i="16"/>
  <c r="D166" i="16"/>
  <c r="D158" i="16"/>
  <c r="C201" i="16"/>
  <c r="C193" i="16"/>
  <c r="B129" i="16"/>
  <c r="A129" i="16"/>
  <c r="C129" i="16"/>
  <c r="D123" i="16"/>
  <c r="B123" i="16"/>
  <c r="C123" i="16"/>
  <c r="A15" i="16"/>
  <c r="D27" i="16"/>
  <c r="A31" i="16"/>
  <c r="B27" i="16"/>
  <c r="D15" i="16"/>
  <c r="A19" i="16"/>
  <c r="D35" i="16"/>
  <c r="B33" i="16"/>
  <c r="A45" i="16"/>
  <c r="C37" i="16"/>
  <c r="A104" i="16"/>
  <c r="C40" i="16"/>
  <c r="A110" i="16"/>
  <c r="D108" i="16"/>
  <c r="C112" i="16"/>
  <c r="A35" i="16"/>
  <c r="B108" i="16"/>
  <c r="D53" i="16"/>
  <c r="A108" i="16"/>
  <c r="D104" i="16"/>
  <c r="C7" i="16"/>
  <c r="A7" i="16"/>
  <c r="D7" i="16"/>
  <c r="Q264" i="15"/>
  <c r="U264" i="15"/>
  <c r="Q262" i="15"/>
  <c r="U262" i="15"/>
  <c r="Q258" i="15"/>
  <c r="U258" i="15"/>
  <c r="Q256" i="15"/>
  <c r="U256" i="15"/>
  <c r="Q252" i="15"/>
  <c r="U252" i="15"/>
  <c r="Q250" i="15"/>
  <c r="U250" i="15"/>
  <c r="Q248" i="15"/>
  <c r="U248" i="15"/>
  <c r="Q246" i="15"/>
  <c r="U246" i="15"/>
  <c r="Q244" i="15"/>
  <c r="U244" i="15"/>
  <c r="Q242" i="15"/>
  <c r="U242" i="15"/>
  <c r="Q240" i="15"/>
  <c r="U240" i="15"/>
  <c r="Q200" i="15"/>
  <c r="U200" i="15"/>
  <c r="Q198" i="15"/>
  <c r="U198" i="15"/>
  <c r="Q196" i="15"/>
  <c r="U196" i="15"/>
  <c r="Q194" i="15"/>
  <c r="U194" i="15"/>
  <c r="Q192" i="15"/>
  <c r="U192" i="15"/>
  <c r="Q190" i="15"/>
  <c r="U190" i="15"/>
  <c r="Q188" i="15"/>
  <c r="U188" i="15"/>
  <c r="Q187" i="15"/>
  <c r="U187" i="15"/>
  <c r="Q186" i="15"/>
  <c r="U186" i="15"/>
  <c r="Q185" i="15"/>
  <c r="U185" i="15"/>
  <c r="Q184" i="15"/>
  <c r="U184" i="15"/>
  <c r="Q180" i="15"/>
  <c r="U180" i="15"/>
  <c r="Q178" i="15"/>
  <c r="U178" i="15"/>
  <c r="Q176" i="15"/>
  <c r="U176" i="15"/>
  <c r="Q172" i="15"/>
  <c r="U172" i="15"/>
  <c r="Q171" i="15"/>
  <c r="U171" i="15"/>
  <c r="Q170" i="15"/>
  <c r="U170" i="15"/>
  <c r="Q168" i="15"/>
  <c r="U168" i="15"/>
  <c r="Q166" i="15"/>
  <c r="U166" i="15"/>
  <c r="Q164" i="15"/>
  <c r="Q156" i="15"/>
  <c r="U156" i="15"/>
  <c r="Q152" i="15"/>
  <c r="U152" i="15"/>
  <c r="Q148" i="15"/>
  <c r="U148" i="15"/>
  <c r="Q146" i="15"/>
  <c r="U146" i="15"/>
  <c r="Q142" i="15"/>
  <c r="U142" i="15"/>
  <c r="Q140" i="15"/>
  <c r="U140" i="15"/>
  <c r="Q130" i="15"/>
  <c r="U130" i="15"/>
  <c r="Q128" i="15"/>
  <c r="U128" i="15"/>
  <c r="Q126" i="15"/>
  <c r="U126" i="15"/>
  <c r="Q124" i="15"/>
  <c r="U124" i="15"/>
  <c r="Q122" i="15"/>
  <c r="U122" i="15"/>
  <c r="Q118" i="15"/>
  <c r="U118" i="15"/>
  <c r="Q108" i="15"/>
  <c r="U108" i="15"/>
  <c r="Q106" i="15"/>
  <c r="U106" i="15"/>
  <c r="Q104" i="15"/>
  <c r="U104" i="15"/>
  <c r="Q102" i="15"/>
  <c r="U102" i="15"/>
  <c r="Q98" i="15"/>
  <c r="U98" i="15"/>
  <c r="Q96" i="15"/>
  <c r="U96" i="15"/>
  <c r="Q88" i="15"/>
  <c r="U88" i="15"/>
  <c r="Q86" i="15"/>
  <c r="U86" i="15"/>
  <c r="Q84" i="15"/>
  <c r="U84" i="15"/>
  <c r="Q82" i="15"/>
  <c r="U82" i="15"/>
  <c r="Q80" i="15"/>
  <c r="U80" i="15"/>
  <c r="Q76" i="15"/>
  <c r="U76" i="15"/>
  <c r="Q74" i="15"/>
  <c r="U74" i="15"/>
  <c r="Q72" i="15"/>
  <c r="U72" i="15"/>
  <c r="Q66" i="15"/>
  <c r="U66" i="15"/>
  <c r="Q64" i="15"/>
  <c r="U64" i="15"/>
  <c r="Q62" i="15"/>
  <c r="U62" i="15"/>
  <c r="Q60" i="15"/>
  <c r="U60" i="15"/>
  <c r="Q51" i="15"/>
  <c r="U51" i="15"/>
  <c r="Q49" i="15"/>
  <c r="U49" i="15"/>
  <c r="Q45" i="15"/>
  <c r="U45" i="15"/>
  <c r="Q43" i="15"/>
  <c r="U43" i="15"/>
  <c r="Q41" i="15"/>
  <c r="U41" i="15"/>
  <c r="Q39" i="15"/>
  <c r="U39" i="15"/>
  <c r="Q35" i="15"/>
  <c r="U35" i="15"/>
  <c r="Q33" i="15"/>
  <c r="U33" i="15"/>
  <c r="Q27" i="15"/>
  <c r="U27" i="15"/>
  <c r="Q18" i="15"/>
  <c r="U18" i="15"/>
  <c r="Q15" i="15"/>
  <c r="U15" i="15"/>
  <c r="Q10" i="15"/>
  <c r="U10" i="15"/>
  <c r="Q9" i="15"/>
  <c r="U9" i="15"/>
  <c r="Q8" i="15"/>
  <c r="U8" i="15"/>
  <c r="A37" i="16"/>
  <c r="A25" i="16"/>
  <c r="A13" i="16"/>
  <c r="C21" i="16"/>
  <c r="B102" i="16"/>
  <c r="A61" i="16"/>
  <c r="C13" i="16"/>
  <c r="A53" i="16"/>
  <c r="A17" i="16"/>
  <c r="B37" i="16"/>
  <c r="B110" i="16"/>
  <c r="A112" i="16"/>
  <c r="A103" i="16"/>
  <c r="B104" i="16"/>
  <c r="B112" i="16"/>
  <c r="A101" i="16"/>
  <c r="C111" i="16"/>
  <c r="C103" i="16"/>
  <c r="C107" i="16"/>
  <c r="B55" i="16"/>
  <c r="A102" i="16"/>
  <c r="C114" i="16"/>
  <c r="C110" i="16"/>
  <c r="C106" i="16"/>
  <c r="C102" i="16"/>
  <c r="D114" i="16"/>
  <c r="D106" i="16"/>
  <c r="D34" i="16"/>
  <c r="A114" i="16"/>
  <c r="A106" i="16"/>
  <c r="C113" i="16"/>
  <c r="C109" i="16"/>
  <c r="C105" i="16"/>
  <c r="A111" i="16"/>
  <c r="A107" i="16"/>
  <c r="D111" i="16"/>
  <c r="D107" i="16"/>
  <c r="D103" i="16"/>
  <c r="B99" i="16"/>
  <c r="A72" i="16"/>
  <c r="A113" i="16"/>
  <c r="A109" i="16"/>
  <c r="A105" i="16"/>
  <c r="D113" i="16"/>
  <c r="D109" i="16"/>
  <c r="D105" i="16"/>
  <c r="D101" i="16"/>
  <c r="D100" i="16"/>
  <c r="C101" i="16"/>
  <c r="Q100" i="14"/>
  <c r="U100" i="14"/>
  <c r="B100" i="16"/>
  <c r="Q102" i="14"/>
  <c r="U102" i="14"/>
  <c r="K121" i="14"/>
  <c r="K122" i="14"/>
  <c r="Q106" i="14"/>
  <c r="U106" i="14"/>
  <c r="Q107" i="14"/>
  <c r="U107" i="14"/>
  <c r="Q110" i="14"/>
  <c r="U110" i="14"/>
  <c r="B98" i="16"/>
  <c r="B97" i="16"/>
  <c r="B96" i="16"/>
  <c r="B95" i="16"/>
  <c r="B94" i="16"/>
  <c r="Q78" i="14"/>
  <c r="U78" i="14"/>
  <c r="B93" i="16"/>
  <c r="B92" i="16"/>
  <c r="B91" i="16"/>
  <c r="B90" i="16"/>
  <c r="Q67" i="14"/>
  <c r="U67" i="14"/>
  <c r="B89" i="16"/>
  <c r="Q66" i="14"/>
  <c r="U66" i="14"/>
  <c r="B88" i="16"/>
  <c r="Q61" i="14"/>
  <c r="U61" i="14"/>
  <c r="B87" i="16"/>
  <c r="Q60" i="14"/>
  <c r="U60" i="14"/>
  <c r="B86" i="16"/>
  <c r="Q55" i="14"/>
  <c r="U55" i="14"/>
  <c r="B85" i="16"/>
  <c r="Q54" i="14"/>
  <c r="U54" i="14"/>
  <c r="B84" i="16"/>
  <c r="Q53" i="14"/>
  <c r="U53" i="14"/>
  <c r="B83" i="16"/>
  <c r="Q52" i="14"/>
  <c r="U52" i="14"/>
  <c r="B82" i="16"/>
  <c r="B81" i="16"/>
  <c r="B80" i="16"/>
  <c r="B79" i="16"/>
  <c r="Q30" i="14"/>
  <c r="U30" i="14"/>
  <c r="B78" i="16"/>
  <c r="B77" i="16"/>
  <c r="B76" i="16"/>
  <c r="B75" i="16"/>
  <c r="B74" i="16"/>
  <c r="B73" i="16"/>
  <c r="Q8" i="14"/>
  <c r="U8" i="14"/>
  <c r="C48" i="16"/>
  <c r="B51" i="16"/>
  <c r="A57" i="16"/>
  <c r="B45" i="16"/>
  <c r="C49" i="16"/>
  <c r="D45" i="16"/>
  <c r="D33" i="16"/>
  <c r="A66" i="16"/>
  <c r="B61" i="16"/>
  <c r="C66" i="16"/>
  <c r="D41" i="16"/>
  <c r="A64" i="16"/>
  <c r="A49" i="16"/>
  <c r="B41" i="16"/>
  <c r="C61" i="16"/>
  <c r="C29" i="16"/>
  <c r="A63" i="16"/>
  <c r="A51" i="16"/>
  <c r="A41" i="16"/>
  <c r="A33" i="16"/>
  <c r="A21" i="16"/>
  <c r="B53" i="16"/>
  <c r="B35" i="16"/>
  <c r="B19" i="16"/>
  <c r="C64" i="16"/>
  <c r="C17" i="16"/>
  <c r="D57" i="16"/>
  <c r="D43" i="16"/>
  <c r="A47" i="16"/>
  <c r="A68" i="16"/>
  <c r="B57" i="16"/>
  <c r="B49" i="16"/>
  <c r="B39" i="16"/>
  <c r="C25" i="16"/>
  <c r="D31" i="16"/>
  <c r="B71" i="16"/>
  <c r="C65" i="16"/>
  <c r="C60" i="16"/>
  <c r="C32" i="16"/>
  <c r="C24" i="16"/>
  <c r="C16" i="16"/>
  <c r="C97" i="16"/>
  <c r="C86" i="16"/>
  <c r="C52" i="16"/>
  <c r="C44" i="16"/>
  <c r="C80" i="16"/>
  <c r="C76" i="16"/>
  <c r="C72" i="16"/>
  <c r="C56" i="16"/>
  <c r="C36" i="16"/>
  <c r="C28" i="16"/>
  <c r="C20" i="16"/>
  <c r="C12" i="16"/>
  <c r="C100" i="16"/>
  <c r="C90" i="16"/>
  <c r="C82" i="16"/>
  <c r="D92" i="16"/>
  <c r="D84" i="16"/>
  <c r="D67" i="16"/>
  <c r="B67" i="16"/>
  <c r="A67" i="16"/>
  <c r="D62" i="16"/>
  <c r="C62" i="16"/>
  <c r="A62" i="16"/>
  <c r="D58" i="16"/>
  <c r="B58" i="16"/>
  <c r="C58" i="16"/>
  <c r="A58" i="16"/>
  <c r="D54" i="16"/>
  <c r="B54" i="16"/>
  <c r="A54" i="16"/>
  <c r="D50" i="16"/>
  <c r="A50" i="16"/>
  <c r="C50" i="16"/>
  <c r="D46" i="16"/>
  <c r="C46" i="16"/>
  <c r="B46" i="16"/>
  <c r="A46" i="16"/>
  <c r="D42" i="16"/>
  <c r="C42" i="16"/>
  <c r="A42" i="16"/>
  <c r="D38" i="16"/>
  <c r="A38" i="16"/>
  <c r="B38" i="16"/>
  <c r="B34" i="16"/>
  <c r="C34" i="16"/>
  <c r="D30" i="16"/>
  <c r="C30" i="16"/>
  <c r="A30" i="16"/>
  <c r="D26" i="16"/>
  <c r="B26" i="16"/>
  <c r="C26" i="16"/>
  <c r="A26" i="16"/>
  <c r="D22" i="16"/>
  <c r="B22" i="16"/>
  <c r="A22" i="16"/>
  <c r="A18" i="16"/>
  <c r="B18" i="16"/>
  <c r="C18" i="16"/>
  <c r="D14" i="16"/>
  <c r="C14" i="16"/>
  <c r="B14" i="16"/>
  <c r="A14" i="16"/>
  <c r="D10" i="16"/>
  <c r="C10" i="16"/>
  <c r="D88" i="16"/>
  <c r="A92" i="16"/>
  <c r="A84" i="16"/>
  <c r="C74" i="16"/>
  <c r="A74" i="16"/>
  <c r="D99" i="16"/>
  <c r="D94" i="16"/>
  <c r="D78" i="16"/>
  <c r="A88" i="16"/>
  <c r="A99" i="16"/>
  <c r="A94" i="16"/>
  <c r="A78" i="16"/>
  <c r="C71" i="16"/>
  <c r="D96" i="16"/>
  <c r="D95" i="16"/>
  <c r="D93" i="16"/>
  <c r="D89" i="16"/>
  <c r="D85" i="16"/>
  <c r="D79" i="16"/>
  <c r="D75" i="16"/>
  <c r="C98" i="16"/>
  <c r="C91" i="16"/>
  <c r="C87" i="16"/>
  <c r="C83" i="16"/>
  <c r="C81" i="16"/>
  <c r="C77" i="16"/>
  <c r="C73" i="16"/>
  <c r="A96" i="16"/>
  <c r="A95" i="16"/>
  <c r="A93" i="16"/>
  <c r="A89" i="16"/>
  <c r="A85" i="16"/>
  <c r="A79" i="16"/>
  <c r="A75" i="16"/>
  <c r="A71" i="16"/>
  <c r="D98" i="16"/>
  <c r="D91" i="16"/>
  <c r="D87" i="16"/>
  <c r="D83" i="16"/>
  <c r="D81" i="16"/>
  <c r="D77" i="16"/>
  <c r="D73" i="16"/>
  <c r="D97" i="16"/>
  <c r="D90" i="16"/>
  <c r="D86" i="16"/>
  <c r="D82" i="16"/>
  <c r="D80" i="16"/>
  <c r="D76" i="16"/>
  <c r="D72" i="16"/>
  <c r="Q7" i="14"/>
  <c r="U7" i="14"/>
  <c r="D51" i="16"/>
  <c r="D59" i="16"/>
  <c r="A59" i="16"/>
  <c r="A43" i="16"/>
  <c r="A27" i="16"/>
  <c r="A11" i="16"/>
  <c r="B63" i="16"/>
  <c r="B47" i="16"/>
  <c r="B31" i="16"/>
  <c r="B23" i="16"/>
  <c r="B15" i="16"/>
  <c r="D39" i="16"/>
  <c r="D19" i="16"/>
  <c r="D11" i="16"/>
  <c r="A55" i="16"/>
  <c r="A39" i="16"/>
  <c r="A23" i="16"/>
  <c r="B68" i="16"/>
  <c r="B59" i="16"/>
  <c r="B43" i="16"/>
  <c r="C68" i="16"/>
  <c r="C63" i="16"/>
  <c r="C55" i="16"/>
  <c r="C47" i="16"/>
  <c r="C23" i="16"/>
  <c r="B16" i="16"/>
  <c r="D20" i="16"/>
  <c r="A65" i="16"/>
  <c r="A60" i="16"/>
  <c r="A56" i="16"/>
  <c r="A52" i="16"/>
  <c r="A48" i="16"/>
  <c r="A44" i="16"/>
  <c r="A40" i="16"/>
  <c r="A36" i="16"/>
  <c r="A32" i="16"/>
  <c r="A28" i="16"/>
  <c r="A24" i="16"/>
  <c r="A20" i="16"/>
  <c r="A16" i="16"/>
  <c r="A12" i="16"/>
  <c r="B28" i="16"/>
  <c r="B12" i="16"/>
  <c r="B65" i="16"/>
  <c r="D24" i="16"/>
  <c r="C9" i="16"/>
  <c r="A9" i="16"/>
  <c r="B8" i="16"/>
  <c r="C8" i="16"/>
  <c r="D8" i="16"/>
  <c r="C6" i="16"/>
  <c r="D6" i="16"/>
  <c r="Q8" i="13"/>
  <c r="U8" i="13"/>
  <c r="B6" i="16"/>
  <c r="Q12" i="13"/>
  <c r="U12" i="13"/>
  <c r="A10" i="16"/>
  <c r="B10" i="16"/>
  <c r="B66" i="16"/>
  <c r="B64" i="16"/>
  <c r="B60" i="16"/>
  <c r="B56" i="16"/>
  <c r="B52" i="16"/>
  <c r="B48" i="16"/>
  <c r="B44" i="16"/>
  <c r="B40" i="16"/>
  <c r="B36" i="16"/>
  <c r="B32" i="16"/>
  <c r="B29" i="16"/>
  <c r="B25" i="16"/>
  <c r="B21" i="16"/>
  <c r="B17" i="16"/>
  <c r="B13" i="16"/>
  <c r="B9" i="16"/>
  <c r="B5" i="16"/>
  <c r="Q80" i="13"/>
  <c r="U80" i="13"/>
  <c r="Q87" i="13"/>
  <c r="U87" i="13"/>
  <c r="Q89" i="13"/>
  <c r="U89" i="13"/>
  <c r="Q95" i="13"/>
  <c r="U95" i="13"/>
  <c r="Q96" i="13"/>
  <c r="U96" i="13"/>
  <c r="Q101" i="13"/>
  <c r="U101" i="13"/>
  <c r="Q107" i="13"/>
  <c r="U107" i="13"/>
  <c r="Q108" i="13"/>
  <c r="U108" i="13"/>
  <c r="Q109" i="13"/>
  <c r="U109" i="13"/>
  <c r="Q121" i="13"/>
  <c r="U121" i="13"/>
  <c r="Q127" i="13"/>
  <c r="U127" i="13"/>
  <c r="Q128" i="13"/>
  <c r="U128" i="13"/>
  <c r="Q130" i="13"/>
  <c r="U130" i="13"/>
  <c r="Q139" i="13"/>
  <c r="U139" i="13"/>
  <c r="Q143" i="13"/>
  <c r="U143" i="13"/>
  <c r="Q144" i="13"/>
  <c r="U144" i="13"/>
  <c r="Q149" i="13"/>
  <c r="U149" i="13"/>
  <c r="Q78" i="13"/>
  <c r="U78" i="13"/>
  <c r="Q71" i="13"/>
  <c r="U71" i="13"/>
  <c r="Q69" i="13"/>
  <c r="U69" i="13"/>
  <c r="Q67" i="13"/>
  <c r="U67" i="13"/>
  <c r="Q66" i="13"/>
  <c r="U66" i="13"/>
  <c r="Q49" i="13"/>
  <c r="U49" i="13"/>
  <c r="Q35" i="13"/>
  <c r="U35" i="13"/>
  <c r="Q34" i="13"/>
  <c r="U34" i="13"/>
  <c r="Q26" i="13"/>
  <c r="U26" i="13"/>
  <c r="Q20" i="13"/>
  <c r="U20" i="13"/>
  <c r="Q19" i="13"/>
  <c r="U19" i="13"/>
  <c r="Q11" i="13"/>
  <c r="U11" i="13"/>
  <c r="Q10" i="13"/>
  <c r="U10" i="13"/>
  <c r="Q9" i="13"/>
  <c r="U9" i="13"/>
  <c r="Q7" i="13"/>
  <c r="U7" i="13"/>
  <c r="K154" i="13"/>
  <c r="K155" i="13"/>
  <c r="Q18" i="13"/>
  <c r="U18" i="13"/>
  <c r="Q41" i="13"/>
  <c r="U41" i="13"/>
  <c r="Q54" i="13"/>
  <c r="U54" i="13"/>
  <c r="Q16" i="15"/>
  <c r="U16" i="15"/>
  <c r="Q42" i="13"/>
  <c r="U42" i="13"/>
  <c r="Q226" i="15"/>
  <c r="U226" i="15"/>
  <c r="Q225" i="15"/>
  <c r="U225" i="15"/>
  <c r="Q224" i="15"/>
  <c r="U224" i="15"/>
  <c r="Q223" i="15"/>
  <c r="U223" i="15"/>
  <c r="Q222" i="15"/>
  <c r="U222" i="15"/>
  <c r="Q221" i="15"/>
  <c r="U221" i="15"/>
  <c r="Q220" i="15"/>
  <c r="U220" i="15"/>
  <c r="Q219" i="15"/>
  <c r="U219" i="15"/>
  <c r="Q218" i="15"/>
  <c r="U218" i="15"/>
  <c r="Q217" i="15"/>
  <c r="U217" i="15"/>
  <c r="Q216" i="15"/>
  <c r="U216" i="15"/>
  <c r="Q215" i="15"/>
  <c r="U215" i="15"/>
  <c r="Q214" i="15"/>
  <c r="U214" i="15"/>
  <c r="Q213" i="15"/>
  <c r="U213" i="15"/>
  <c r="Q212" i="15"/>
  <c r="U212" i="15"/>
  <c r="Q211" i="15"/>
  <c r="U211" i="15"/>
  <c r="Q210" i="15"/>
  <c r="U210" i="15"/>
  <c r="Q209" i="15"/>
  <c r="U209" i="15"/>
  <c r="U227" i="15"/>
  <c r="K269" i="15"/>
  <c r="K270" i="15"/>
  <c r="Q7" i="15"/>
  <c r="U7" i="15"/>
  <c r="U20" i="15"/>
  <c r="U234" i="15"/>
  <c r="U267" i="15"/>
  <c r="Q267" i="15"/>
  <c r="Q268" i="15"/>
  <c r="W267" i="15"/>
  <c r="X267" i="15"/>
  <c r="B38" i="4"/>
  <c r="U117" i="15"/>
  <c r="U139" i="15"/>
  <c r="U164" i="15"/>
  <c r="Q17" i="13"/>
  <c r="U17" i="13"/>
  <c r="U57" i="13"/>
  <c r="Q119" i="14"/>
  <c r="Q120" i="14"/>
  <c r="U119" i="14"/>
  <c r="Q80" i="14"/>
  <c r="Q81" i="14"/>
  <c r="U80" i="14"/>
  <c r="W80" i="14"/>
  <c r="X80" i="14"/>
  <c r="B26" i="4"/>
  <c r="G25" i="4"/>
  <c r="Q42" i="14"/>
  <c r="Q43" i="14"/>
  <c r="U42" i="14"/>
  <c r="W42" i="14"/>
  <c r="X42" i="14"/>
  <c r="B25" i="4"/>
  <c r="U201" i="15"/>
  <c r="Q201" i="15"/>
  <c r="Q202" i="15"/>
  <c r="W201" i="15"/>
  <c r="U157" i="15"/>
  <c r="Q157" i="15"/>
  <c r="Q158" i="15"/>
  <c r="W157" i="15"/>
  <c r="X157" i="15"/>
  <c r="B35" i="4"/>
  <c r="Q132" i="15"/>
  <c r="Q133" i="15"/>
  <c r="U132" i="15"/>
  <c r="U110" i="15"/>
  <c r="Q110" i="15"/>
  <c r="Q111" i="15"/>
  <c r="Q53" i="15"/>
  <c r="Q54" i="15"/>
  <c r="U53" i="15"/>
  <c r="W53" i="15"/>
  <c r="X53" i="15"/>
  <c r="B32" i="4"/>
  <c r="Q151" i="13"/>
  <c r="U151" i="13"/>
  <c r="U132" i="13"/>
  <c r="Q132" i="13"/>
  <c r="Q133" i="13"/>
  <c r="W132" i="13"/>
  <c r="X132" i="13"/>
  <c r="B20" i="4"/>
  <c r="Q57" i="13"/>
  <c r="Q58" i="13"/>
  <c r="G48" i="4"/>
  <c r="B49" i="4"/>
  <c r="Q20" i="15"/>
  <c r="Q21" i="15"/>
  <c r="Q227" i="15"/>
  <c r="Q228" i="15"/>
  <c r="Q152" i="13"/>
  <c r="W151" i="13"/>
  <c r="X151" i="13"/>
  <c r="B21" i="4"/>
  <c r="W110" i="15"/>
  <c r="X110" i="15"/>
  <c r="B33" i="4"/>
  <c r="W132" i="15"/>
  <c r="X132" i="15"/>
  <c r="B34" i="4"/>
  <c r="W20" i="15"/>
  <c r="W119" i="14"/>
  <c r="X119" i="14"/>
  <c r="B27" i="4"/>
  <c r="G29" i="4"/>
  <c r="G24" i="4"/>
  <c r="G26" i="4"/>
  <c r="W227" i="15"/>
  <c r="X227" i="15"/>
  <c r="B37" i="4"/>
  <c r="W57" i="13"/>
  <c r="X57" i="13"/>
  <c r="B19" i="4"/>
  <c r="B22" i="4"/>
  <c r="X20" i="15"/>
  <c r="B31" i="4"/>
  <c r="X201" i="15"/>
  <c r="B36" i="4"/>
  <c r="B39" i="4"/>
  <c r="G27" i="4"/>
  <c r="G28" i="4"/>
  <c r="B28" i="4"/>
  <c r="B41" i="4"/>
  <c r="B43" i="4"/>
  <c r="C43" i="4"/>
  <c r="B42" i="4"/>
  <c r="C42" i="4"/>
  <c r="B47" i="4"/>
  <c r="B44" i="4"/>
  <c r="C44" i="4"/>
  <c r="B45" i="4"/>
  <c r="B46" i="4"/>
  <c r="B48" i="4"/>
</calcChain>
</file>

<file path=xl/comments1.xml><?xml version="1.0" encoding="utf-8"?>
<comments xmlns="http://schemas.openxmlformats.org/spreadsheetml/2006/main">
  <authors>
    <author>Rosinely Martins</author>
  </authors>
  <commentList>
    <comment ref="B3" authorId="0" shapeId="0">
      <text>
        <r>
          <rPr>
            <b/>
            <sz val="8"/>
            <color indexed="81"/>
            <rFont val="Tahoma"/>
            <family val="2"/>
          </rPr>
          <t>digitar dados nas células cinzas</t>
        </r>
      </text>
    </comment>
    <comment ref="B16" authorId="0" shapeId="0">
      <text>
        <r>
          <rPr>
            <b/>
            <sz val="8"/>
            <color indexed="81"/>
            <rFont val="Tahoma"/>
            <family val="2"/>
          </rPr>
          <t>colocar um "x" no tipo de auditoria</t>
        </r>
      </text>
    </comment>
    <comment ref="A59" authorId="0" shapeId="0">
      <text>
        <r>
          <rPr>
            <b/>
            <sz val="8"/>
            <color indexed="81"/>
            <rFont val="Tahoma"/>
            <family val="2"/>
          </rPr>
          <t>colocar os pontos relavantes da auditoria</t>
        </r>
      </text>
    </comment>
    <comment ref="A62" authorId="0" shapeId="0">
      <text>
        <r>
          <rPr>
            <b/>
            <sz val="8"/>
            <color indexed="81"/>
            <rFont val="Tahoma"/>
            <family val="2"/>
          </rPr>
          <t>colocar os pontos importantes da empresa</t>
        </r>
      </text>
    </comment>
  </commentList>
</comments>
</file>

<file path=xl/sharedStrings.xml><?xml version="1.0" encoding="utf-8"?>
<sst xmlns="http://schemas.openxmlformats.org/spreadsheetml/2006/main" count="1746" uniqueCount="947">
  <si>
    <t>E.M 1.48</t>
  </si>
  <si>
    <t>E.M 1.56</t>
  </si>
  <si>
    <t>E.M 1.57</t>
  </si>
  <si>
    <t>E.M 1.58</t>
  </si>
  <si>
    <t>Requisitos Gerais de Documentação</t>
  </si>
  <si>
    <t>A empresa deve estabelecer e implementar procedimentos para garantir que todos os documentos, exigidos para demonstrar a operação eficaz e o controle de seus processos e a gestão da segurança do produto, são mantidos e atualizados. Registros devem ser mantidos por um período de tempo necessário para atender os requisitos de clientes e/ou requisitos legais.</t>
  </si>
  <si>
    <t>São realizados testes metrológicos baseados na legislação do setor?</t>
  </si>
  <si>
    <t>Há treinamento registrado em BPF e suas práticas para todo o pessoal envolvido? A frequencia mínima de reciclagem é anual?</t>
  </si>
  <si>
    <t>Os colaboradores da manutenção cumprem as práticas de higiene durante as atividades?</t>
  </si>
  <si>
    <t>Os refeitórios são separados e distantes das áreas de produção, embalagem e estocagem?</t>
  </si>
  <si>
    <t xml:space="preserve"> --</t>
  </si>
  <si>
    <t>Há registro das inspeções de veículos?</t>
  </si>
  <si>
    <t>São realizados controles de temperatura e/ou umidade nas áreas de armazenamento de alimentos perecíveis?</t>
  </si>
  <si>
    <t>Prevenção de Adulteração (Food Defense)</t>
  </si>
  <si>
    <t>Existem medidas em vigor para tratar do produto, caso um acesso proibido tenha ocorrido e o produto possa ter sofrido adulteração ou contaminação intencional?</t>
  </si>
  <si>
    <t>Os pontos do processo vulneráveis à adulteração/contaminação intencional foram identificados e submetidos a controle de acesso adicional?</t>
  </si>
  <si>
    <t>Existe Bloqueio Sanitário em todas as áreas de acesso, devidamente implementado, conforme os requisitos de Boas Práticas?</t>
  </si>
  <si>
    <t>Todas as portas e janelas permanecem devidamente fechadas, sem apresentar frestas ou aberturas que possam impactar na segurnaça e qualidade dos produtos?</t>
  </si>
  <si>
    <t>A formulação acordada com GPA é atendida? Há histórico de revisões, comunicação interna e ao GPA?</t>
  </si>
  <si>
    <t>Presença de torneira para coleta de amostras no início da tubulação de distribuição da água mineral natural.</t>
  </si>
  <si>
    <t>Superfícies da tubulação em contato com a água mineral natural lisas, íntegras, impermeáveis, resistentes à corrosão e de fácil higienização.</t>
  </si>
  <si>
    <t>Condução da água mineral natural captada realizada por meio de tubulação fechada e contínua até o envase.</t>
  </si>
  <si>
    <t>Higienização contempla, quando aplicável, o desmonte da tubulação.</t>
  </si>
  <si>
    <t>Elementos filtrantes constituídos de material que não altere as características originais e qualidade higiênico-sanitária da água mineral natural. Esses elementos filtrantes são trocados com frequencia definida e há registros dessa troca?</t>
  </si>
  <si>
    <t>A Fabricação das embalagens é realizada em local específico, sem comprometer a qualidade higiênico-sanitária da água mineral natural e da água natural.</t>
  </si>
  <si>
    <t>Acesso à sala de envase restrito e realizado exclusivamente por uma ante-sala, com estrutura que atenda aos requisitos de Boas Práticas?</t>
  </si>
  <si>
    <t>Água mineral natural envasada, transportada imediatamente da sala de envase para a área de rotulagem por meio de esteiras.</t>
  </si>
  <si>
    <t>Área circundante à casa de proteção da captação devidamente pavimentada, limpa, livre de focos de insalubridade e dotada de sistema de drenagem de águas pluviais.</t>
  </si>
  <si>
    <t>Captação da água mineral natural, envase e rotulagem são efetuadas no mesmo estabelecimento?</t>
  </si>
  <si>
    <t>Há tubulação situada em nível superior ao solo, mantida em adequado estado de conservação, sem vazamentos e disposta de forma a permitir fácil acesso para inspeção visual.</t>
  </si>
  <si>
    <t>Tubulações de condução da água mineral natural independentes e identificadas, sem conexão com as demais águas provenientes de sistema ou solução alternativa de abastecimento</t>
  </si>
  <si>
    <t>Avaliação dos Requisitos de Nível avançado</t>
  </si>
  <si>
    <t>A empresa deve garantir que todas as matérias primas (incluindo embalagens), produtos avançados/semi processados e acabados são armazenados e transportados sob condições que protejam a integridade do produto. Todos veículos, incluindo veículos de frota contratada usados para o transporte de matérias primas (incluindo embalagens), retrabalho, produtos avançados/semi processados e acabados devem ser adequados ao propósito, mantidos em boas condições e limpos.</t>
  </si>
  <si>
    <t>NOTA: Para empresas avaliadas com base nos requisitos de nível avançado, haverá sobreposição significativa entre os requisitos básicos e avançados para esta seção. Ambos os níveis devem ser avaliados independentemente desta sobreposição.</t>
  </si>
  <si>
    <t>PESO</t>
  </si>
  <si>
    <t>Está implantado um procedimento para Liberação de Produto para garantir que o produto final atende as especificações?</t>
  </si>
  <si>
    <t>Um procedimento está implementado para identificar e gerenciar toda não conformidade de matérias primas, insumos, produtos semi acabados e acabados, equipamento de processo e materiais de embalagens?</t>
  </si>
  <si>
    <t>B.B 5.4</t>
  </si>
  <si>
    <t>Existem procedimentos e os mesmos estão implementados para prevenir a contaminação cruzada da água potável com água não potável?</t>
  </si>
  <si>
    <t>B.C 2</t>
  </si>
  <si>
    <t>Há um organograma atualizado que define a estrutura da empresa e está disponível?</t>
  </si>
  <si>
    <t>Existem responsabilidades com relação à segurança do produto e legalidade documentadas em procedimento, claramente definidas, disponíveis e comunicadas ao pessoal?</t>
  </si>
  <si>
    <t>Existe um procedimento para gestão de reclamações efetivamente implementado?</t>
  </si>
  <si>
    <t>Existe um procedimento de treinamento em APPCC em vigor?</t>
  </si>
  <si>
    <t xml:space="preserve">Existe um procedimento de manutenção corretiva e preventiva estabelecido? </t>
  </si>
  <si>
    <t>Existe um procedimento para Transporte de Produtos (incluindo Inspeção de Veículos)?</t>
  </si>
  <si>
    <t>Existem procedimentos de manutenção e higienização de veículos e equipamentos utilizados para o carregamento e descarregamento?</t>
  </si>
  <si>
    <t xml:space="preserve">Os procedimentos de verificação estão implementados de forma eficaz?
</t>
  </si>
  <si>
    <t xml:space="preserve">Os procedimentos de guarda de registros e documentos relativos ao APPCC estão implementados de forma eficaz?
</t>
  </si>
  <si>
    <t>E.M 1.00</t>
  </si>
  <si>
    <t>A empresa deve garantir o atendimento de legislação específica do setor
RES 274 de 2005 E RDC Nº. 173, DE 13 DE SETEMBRO DE 2006
(RDC 54 2000 - revogada)/ documentos DNPM (departamento nacional de produção mineral)</t>
  </si>
  <si>
    <t>Existência de abertura destinada exclusivamente para a passagem das embalagens entre a sala de envase e a área de rotulagem e mantida fechada durante a paralisação do processo de envase.</t>
  </si>
  <si>
    <t>Processamento de Carnes</t>
  </si>
  <si>
    <t>Processamento de Ovos</t>
  </si>
  <si>
    <t>Processamento de Pescados</t>
  </si>
  <si>
    <t>Processamento de Suínos</t>
  </si>
  <si>
    <t xml:space="preserve">I </t>
  </si>
  <si>
    <t>AV. AVES</t>
  </si>
  <si>
    <t>CA. CARNE</t>
  </si>
  <si>
    <t>OV. OVOS</t>
  </si>
  <si>
    <t>AM</t>
  </si>
  <si>
    <t>TOTAL INICIAL</t>
  </si>
  <si>
    <t>TOTAL AVANÇADO</t>
  </si>
  <si>
    <t>O sistema de rastreabilidade inclui todas as etapas de processo e retrabalho?</t>
  </si>
  <si>
    <t>Existe um Procedimento de reciclagem de treinamento e o mesmo está implementado?</t>
  </si>
  <si>
    <t>FLV - só para embalados
sem processamento algum</t>
  </si>
  <si>
    <t>avaliar somente a liberação em linha</t>
  </si>
  <si>
    <t>Para FLV geralmente não há vestiários, mas deve se ter uma sala para a guarda de aventais e objetos pessoais</t>
  </si>
  <si>
    <t>Para FLV não será KO, mas será maior</t>
  </si>
  <si>
    <t>NA para FLV na maior parte dos casos - avaliar para aipo ou algum outro alergênico</t>
  </si>
  <si>
    <t>Há esterilizadores disponíveis aos manipuladores das seções de sangria e evisceração? Os equipamentos mantém-se no mínimo à +85ºC?</t>
  </si>
  <si>
    <t>São realizadas análises de absorção com frequência definida? O ganho de peso após a passagem pelo pré-chiller e chiller é menor que 8%? Estes testes são registrados?</t>
  </si>
  <si>
    <t>A temperatura da sala de cortes atende a temsperatura máxima de +12°C?</t>
  </si>
  <si>
    <t>Na área de cortes, os funcionários utilizam utensílios limpos e esterilizados? Ocorre a troca de facas com frequencia controlada, ou acesso fácil a esterilizadores? (no caso de troca de facas, seria ideal haver diferenciação na cor dos cabos das mesmas)</t>
  </si>
  <si>
    <t>Existem procedimentos descritos e documentados para todas as etapas desde o abate até o corte?</t>
  </si>
  <si>
    <t>Existe check list de controle do processo das etapas desde o abate até o corte?</t>
  </si>
  <si>
    <t>Os ovos são devidamente lavados?</t>
  </si>
  <si>
    <t>É realizada ovoscopia?</t>
  </si>
  <si>
    <t>Existe procedimento descrito e documentado para o recebimento do gado?Existe um check list preenchido durante cada recebimento, incluindo condições de transporte e condições do animal?</t>
  </si>
  <si>
    <t>As facas são higienizadas e esterilizadas sempre que necessário? (por exemplo, entre cada animal)</t>
  </si>
  <si>
    <t>Freqüência das operações de higienização estabelecida e existência de registros das operações de higienização. Os funcionário são capacitados para essa atividade?</t>
  </si>
  <si>
    <t>As matérias-primas, embalagens e outros insumos são amostrados e inspecionados quanto à sua adequação (Inspeção de recebimento)?</t>
  </si>
  <si>
    <t>A empresa deve implementar um sistema para garantir que as análises de produtos/ingredientes críticas para a segurança e qualidade dos produtos e cumprimento de requisitos legais são realizadas e a empresa deve garantir que os métodos utilizados fornecem resultados válidos (por exemplo, procedimentos estabelecidos na norma ISO17025 e/ou métodos industriais reconhecidos).</t>
  </si>
  <si>
    <t>I.A 6.3</t>
  </si>
  <si>
    <t>I.A 6.4</t>
  </si>
  <si>
    <t>Os registros de análises/testes são preenchidos de forma adequada e estão associados à rastreabilidade do produto?</t>
  </si>
  <si>
    <t>Há uma pessoa designada/equipe, responsável por controlar as especificações?</t>
  </si>
  <si>
    <t>Há registros de origem e identificação do produto em todas as etapas de produção, processo e retrabalho disponíveis para todas as matérias primas, materiais de embalagem primária e de unidade de consumo (...) desde a compra até o destino de entrega?</t>
  </si>
  <si>
    <t>A empresa deve identificar os dispositivos de medida e monitoramento críticos para a segurança de alimentos e qualidade, garantir que estes encontram-se calibrados contra padrões rastreáveis.</t>
  </si>
  <si>
    <t>Os dispositivos de medida e monitoramento críticos para a segurança de alimentos e qualidade estão identificados, calibrados contra padrões rastreáveis e são controlados de forma efetiva?</t>
  </si>
  <si>
    <t xml:space="preserve">Um Plano de Comunicação efetivo está implementado com uma pessoa/equipe designada e identificada, responsável  por prover as informações aos clientes, consumidores e autoridades legais?
</t>
  </si>
  <si>
    <r>
      <t xml:space="preserve">O Sistema de Gestão de Incidente é revisado, testado e verificado pelo menos uma vez ao ano?
</t>
    </r>
    <r>
      <rPr>
        <b/>
        <sz val="8"/>
        <rFont val="Arial"/>
        <family val="2"/>
      </rPr>
      <t xml:space="preserve">
</t>
    </r>
  </si>
  <si>
    <t>O controle de produtos não conformes é gerenciada por pessoal responsável designado?</t>
  </si>
  <si>
    <t>A empresa deve garantir que ações corretivas sejam realizadas o quanto antes para prevenir ocorrências adicionais de não conformidades.
Este item deve incluir o registro e tratamento de reclamações de clientes e consumidores</t>
  </si>
  <si>
    <t xml:space="preserve">A empresa deve possuir processos e procedimento para garantir a implementação de práticas de higiene do pessoal e visitantes. Tais práticas devem resultar em manipulação sanitária e distribuição de produtos seguros e de qualidade para os clientes. As recomendações da Comissão do Codex Alimentarius/ legislação local com relação à higiene pessoal devem ser seguidas.
</t>
  </si>
  <si>
    <t>As instalações da empresa devem estar localizadas e mantidas de forma a prevenir contaminação e permitir a produção de alimentos seguros.</t>
  </si>
  <si>
    <t>Vestiários adequados (estrutura, localização e conservação) são providos aos colaboradores?</t>
  </si>
  <si>
    <t>Os sanitários são  adequados (estrutura, localização e conservação) e segregados de forma adequada das áreas de processo e manuseio de alimentos?</t>
  </si>
  <si>
    <t>Os controles são apropriados com relação ao produto, matéria prima e instalações?
Contemplam os registros de aplicação e monitoramento, dosagens de produtos, mapeamento das áreas e incidências de pragas? Incluem as ações corretivas em caso de infestações e ações de prevenção após as análises dos resultados?</t>
  </si>
  <si>
    <t>Existem procedimentos para o controle da qualidade da água? Os mesmos estão implementados assim como análises periódicas para garantir que a qualidade da água, vapor ou gelo não compromete a segurança do produto acabado ou a legislação vigente?</t>
  </si>
  <si>
    <t>O local para guarda e remoção de resíduos é adequado em relação à estrutura, conservação e localização, com a devida freqüência de remoção?</t>
  </si>
  <si>
    <r>
      <t xml:space="preserve">Há evidências adequadas para: controle, monitoramento e registros incluindo a definição de limites em relação à segurança de alimentos?
</t>
    </r>
    <r>
      <rPr>
        <b/>
        <sz val="8"/>
        <rFont val="Arial"/>
        <family val="2"/>
      </rPr>
      <t xml:space="preserve"> </t>
    </r>
  </si>
  <si>
    <t>A empresa deve operar procedimentos para aprovação e monitoramento contínuo de todos seus fornecedores cujos produtos ou serviços possam afetar a segurança do produto e qualidade. Os resultados das avaliações e as ações de acompanhamento devem ser registrados.</t>
  </si>
  <si>
    <t>A empresa deve implementar um sistema para garantir que todo o pessoal seja adequadamente treinado, instruído e supervisionado nos princípios e práticas de segurança de alimentos, proporcional às suas atividades.</t>
  </si>
  <si>
    <t>O programa de manutenção está implantado de forma eficaz?</t>
  </si>
  <si>
    <t>Existe um procedimento de limpeza e higienização aplicado após as atividades de manutenção?</t>
  </si>
  <si>
    <t>Há registro de manutenção e higienização de veículos e equipamentos?</t>
  </si>
  <si>
    <t>Procedimentos relativos à limpeza e sanitização de superfícies de contato com o produto estão validados e são efetivos para remover todos os alergênicos potenciais destas superfícies de contato com o alimento?</t>
  </si>
  <si>
    <r>
      <t>Princípio 1:</t>
    </r>
    <r>
      <rPr>
        <sz val="8"/>
        <rFont val="Arial"/>
        <family val="2"/>
      </rPr>
      <t xml:space="preserve"> Uma análise de perigos foi conduzida para cada etapa do processo de fabricação deste produto?
</t>
    </r>
    <r>
      <rPr>
        <b/>
        <sz val="8"/>
        <rFont val="Arial"/>
        <family val="2"/>
      </rPr>
      <t>(Requisito Obrigatório)</t>
    </r>
  </si>
  <si>
    <r>
      <t>Princípio 2:</t>
    </r>
    <r>
      <rPr>
        <sz val="8"/>
        <rFont val="Arial"/>
        <family val="2"/>
      </rPr>
      <t xml:space="preserve"> Se a análise de perigos indica qualquer perigo presente no processo de fabricação do alimento, são identificados Pontos Críticos de Controle (PCCs)?
</t>
    </r>
    <r>
      <rPr>
        <b/>
        <sz val="8"/>
        <rFont val="Arial"/>
        <family val="2"/>
      </rPr>
      <t>(Requisito Obrigatório)</t>
    </r>
  </si>
  <si>
    <r>
      <t xml:space="preserve">Princípio 3: </t>
    </r>
    <r>
      <rPr>
        <sz val="8"/>
        <rFont val="Arial"/>
        <family val="2"/>
      </rPr>
      <t xml:space="preserve">São estabelecidos limites críticos para cada PCC?
</t>
    </r>
    <r>
      <rPr>
        <b/>
        <sz val="8"/>
        <rFont val="Arial"/>
        <family val="2"/>
      </rPr>
      <t>(Requisito Obrigatório)</t>
    </r>
  </si>
  <si>
    <r>
      <t>Princípio 4:</t>
    </r>
    <r>
      <rPr>
        <sz val="8"/>
        <rFont val="Arial"/>
        <family val="2"/>
      </rPr>
      <t xml:space="preserve"> Estão estabelecidos procedimentos de monitoramento para cada PCC?
</t>
    </r>
    <r>
      <rPr>
        <b/>
        <sz val="8"/>
        <rFont val="Arial"/>
        <family val="2"/>
      </rPr>
      <t>(Requisito Obrigatório)</t>
    </r>
  </si>
  <si>
    <r>
      <t xml:space="preserve">Os PCCs estão implementados de forma eficaz?
</t>
    </r>
    <r>
      <rPr>
        <b/>
        <sz val="8"/>
        <rFont val="Arial"/>
        <family val="2"/>
      </rPr>
      <t>(Requisito Obrigatório)</t>
    </r>
  </si>
  <si>
    <r>
      <t xml:space="preserve">Princípio 5: </t>
    </r>
    <r>
      <rPr>
        <sz val="8"/>
        <rFont val="Arial"/>
        <family val="2"/>
      </rPr>
      <t>São estabelecidas ações corretivas para cada PCC em caso dos limites críticos serem excedidos?</t>
    </r>
    <r>
      <rPr>
        <b/>
        <sz val="8"/>
        <rFont val="Arial"/>
        <family val="2"/>
      </rPr>
      <t xml:space="preserve">
(Requisito Obrigatório)</t>
    </r>
  </si>
  <si>
    <r>
      <t>Princípio 6:</t>
    </r>
    <r>
      <rPr>
        <sz val="8"/>
        <rFont val="Arial"/>
        <family val="2"/>
      </rPr>
      <t xml:space="preserve"> Procedimentos de verificação estão estabelecidos?</t>
    </r>
    <r>
      <rPr>
        <b/>
        <sz val="8"/>
        <rFont val="Arial"/>
        <family val="2"/>
      </rPr>
      <t xml:space="preserve">
(Requisito Obrigatório)</t>
    </r>
  </si>
  <si>
    <r>
      <t>Princípio 7:</t>
    </r>
    <r>
      <rPr>
        <sz val="8"/>
        <rFont val="Arial"/>
        <family val="2"/>
      </rPr>
      <t xml:space="preserve"> Existe um procedimento estabelecido para guarda de registros e documentos relativos ao APPCC? 
</t>
    </r>
    <r>
      <rPr>
        <b/>
        <sz val="8"/>
        <rFont val="Arial"/>
        <family val="2"/>
      </rPr>
      <t>(Requisito Obrigatório)</t>
    </r>
  </si>
  <si>
    <t xml:space="preserve">É realizada análise da vulnerabilidade em relação à adulteração ou contaminação intencional? </t>
  </si>
  <si>
    <r>
      <t xml:space="preserve">Evidência de Alvará Sanitário e SIF (quando aplicável), e outros se aplicável
</t>
    </r>
    <r>
      <rPr>
        <b/>
        <sz val="8"/>
        <rFont val="Arial"/>
        <family val="2"/>
      </rPr>
      <t>(Requisito Obrigatório)</t>
    </r>
  </si>
  <si>
    <r>
      <t xml:space="preserve">Evidência de Licença Ambiental
</t>
    </r>
    <r>
      <rPr>
        <b/>
        <sz val="8"/>
        <rFont val="Arial"/>
        <family val="2"/>
      </rPr>
      <t>(Requisito Obrigatório)</t>
    </r>
  </si>
  <si>
    <r>
      <t xml:space="preserve">Evidência de AVCB (auto de vistoria do corpo de bombeiros)/ Brigada de Incêndio e CIPA (quando aplicável)
</t>
    </r>
    <r>
      <rPr>
        <b/>
        <sz val="8"/>
        <rFont val="Arial"/>
        <family val="2"/>
      </rPr>
      <t>(Requisito Obrigatório)</t>
    </r>
  </si>
  <si>
    <r>
      <t xml:space="preserve">As análises físico químicas, microbiológicas e microscópicas do produto acabado são realizadas para verificação da conformidade com a legislação pertinente, com freqüência definida e documentação?
</t>
    </r>
    <r>
      <rPr>
        <b/>
        <sz val="8"/>
        <rFont val="Arial"/>
        <family val="2"/>
      </rPr>
      <t>(Requisito Obrigatório)</t>
    </r>
  </si>
  <si>
    <t>A empresa deve garantir o atendimento de legislação específica do setor
RIISPOA LEI Nº 1.283 DE 18 DE DEZEMBRO DE 1950 TÍTULO VII  E PORTARIA MAPA N° 210 DE 10 DE NOVEMBRO DE 1998</t>
  </si>
  <si>
    <t>Os miúdos são processados conforme Reg.Técnico ? Os miúdos atingem a temperatura máxima de 4°C?</t>
  </si>
  <si>
    <t>O tempo máximo de permanência da carcaça no pré resfriamento é inferior a 30 minutos?</t>
  </si>
  <si>
    <r>
      <t>A empresa deve garantir o atendimento de legislação específica do setor
RIISPOA</t>
    </r>
    <r>
      <rPr>
        <sz val="9"/>
        <rFont val="Arial"/>
        <family val="2"/>
      </rPr>
      <t xml:space="preserve"> </t>
    </r>
    <r>
      <rPr>
        <sz val="8"/>
        <rFont val="Arial"/>
        <family val="2"/>
      </rPr>
      <t>LEI Nº 1.283 DE 18 DE DEZEMBRO DE 1950</t>
    </r>
    <r>
      <rPr>
        <sz val="9"/>
        <rFont val="Arial"/>
        <family val="2"/>
      </rPr>
      <t xml:space="preserve"> </t>
    </r>
    <r>
      <rPr>
        <sz val="8"/>
        <rFont val="Arial"/>
        <family val="2"/>
      </rPr>
      <t>TÍTULO VII  e INSTRUÇÃO NORMATIVA MAPA Nº 3, DE 17 DE JANEIRO DE 2000</t>
    </r>
  </si>
  <si>
    <t>A contaminação da carcaça é prevenida desde o abate até o corte?</t>
  </si>
  <si>
    <t>Os insumos possuem laudo de identificação de OGM (soja e milho)?</t>
  </si>
  <si>
    <t>É efetuada uma pré-seleção dos frutos na recepção ou no campo?</t>
  </si>
  <si>
    <r>
      <t xml:space="preserve">Há os registros obrigatórios para uma empresa de água mineral? (Exemplos: outorga da água e registro no Ministério Minas e Energia - verificar os documentos obrigatórios solicitados pelo DNPM)
</t>
    </r>
    <r>
      <rPr>
        <b/>
        <sz val="8"/>
        <rFont val="Arial"/>
        <family val="2"/>
      </rPr>
      <t>(Requisito Obrigatório)</t>
    </r>
  </si>
  <si>
    <t>Auditoria Interna</t>
  </si>
  <si>
    <t>A empresa deve implementar um sistema para garantir que o seu processo e sistema de gestão sejam auto avaliados periodicamente.</t>
  </si>
  <si>
    <t>I.A 10.1</t>
  </si>
  <si>
    <t>Existe um Programa de auditoria interna executada em intervalos planejados, incluindo requisitos de sistema de gestão, controle de processo e boas práticas de fabricação; com escopo, critérios e freqüência determinados?</t>
  </si>
  <si>
    <t>I.A 10.2</t>
  </si>
  <si>
    <t>Registros adequados estão disponíveis?</t>
  </si>
  <si>
    <t>lista de notas</t>
  </si>
  <si>
    <t>cont 0</t>
  </si>
  <si>
    <t>cont 1</t>
  </si>
  <si>
    <t>cont 2</t>
  </si>
  <si>
    <t>no itens aplicaveis</t>
  </si>
  <si>
    <t>peso item</t>
  </si>
  <si>
    <t>nota item</t>
  </si>
  <si>
    <t>NA</t>
  </si>
  <si>
    <t>total aplicaveis</t>
  </si>
  <si>
    <t>nota final bloco A basic</t>
  </si>
  <si>
    <t>soma notas bloco A Inicial com peso</t>
  </si>
  <si>
    <t>soma notas bloco A Avançado com peso</t>
  </si>
  <si>
    <r>
      <t xml:space="preserve">Foram evidenciadas pragas no interior das instalações?
</t>
    </r>
    <r>
      <rPr>
        <b/>
        <sz val="8"/>
        <rFont val="Arial"/>
        <family val="2"/>
      </rPr>
      <t>(Requisito Obrigatório)</t>
    </r>
  </si>
  <si>
    <t>São utilizados métodos relevantes para a segurança de alimentos para prover resultados válidos (como por exemplo, procedimentos estabelecidos na norma ISO17025 e/ou métodos industriais reconhecidos)?</t>
  </si>
  <si>
    <t>Requisitos Específicos para Setor Avícola</t>
  </si>
  <si>
    <t>Requisitos Específicos do Setor de Carne Bovina</t>
  </si>
  <si>
    <t>Requisitos Específicos para Granja de Ovos</t>
  </si>
  <si>
    <t>Requisitos Específicos para o setor de Piscicultura</t>
  </si>
  <si>
    <t>Requisitos Específicos para o Setor de Carne Suína</t>
  </si>
  <si>
    <t>Requisitos Específicos para Packing House (FLV)</t>
  </si>
  <si>
    <t>Requisitos Específicos para o Setor de Água Mineral</t>
  </si>
  <si>
    <t>F. ALIMENTOS E BEBIDAS EM GERAL</t>
  </si>
  <si>
    <t>ALIMENTOS E BEBIDAS EM GERAL</t>
  </si>
  <si>
    <t>SUINOS</t>
  </si>
  <si>
    <t>cálculo quando AVANÇADO é NA</t>
  </si>
  <si>
    <t>MEDIA AVANÇADO</t>
  </si>
  <si>
    <t>SOMA KO</t>
  </si>
  <si>
    <t>COND. KO</t>
  </si>
  <si>
    <t>CONDICIONAL INICIAL</t>
  </si>
  <si>
    <t>CONDICIONAL AVANÇADO</t>
  </si>
  <si>
    <t>CONDICIONAL ESPECÍFICO</t>
  </si>
  <si>
    <t>SOMA CONDICIONAIS</t>
  </si>
  <si>
    <t>RESULTADO CONDICIONAIS</t>
  </si>
  <si>
    <t>FORNECEDOR (NOME EMPRESA)</t>
  </si>
  <si>
    <t>ENDEREÇO</t>
  </si>
  <si>
    <t>CIDADE/ESTADO</t>
  </si>
  <si>
    <t>CEP</t>
  </si>
  <si>
    <t>CNPJ</t>
  </si>
  <si>
    <t>IE</t>
  </si>
  <si>
    <t>TELEFONE</t>
  </si>
  <si>
    <t>EMAIL CONTATO EMPRESA</t>
  </si>
  <si>
    <t>AUDITADO (NOME RESPONSÁVEL)</t>
  </si>
  <si>
    <t>NOME DO AUDITOR</t>
  </si>
  <si>
    <t>DATA(S) AUDITORIA</t>
  </si>
  <si>
    <t>HORARIO</t>
  </si>
  <si>
    <t>TIPO DE AVALIAÇÃO</t>
  </si>
  <si>
    <t>COMENTÁRIOS DA AUDITORIA</t>
  </si>
  <si>
    <t>PONTOS FRACOS E FORTES DA EMPRESA</t>
  </si>
  <si>
    <t>PRODUTO</t>
  </si>
  <si>
    <t>PLANO DE AÇÃO</t>
  </si>
  <si>
    <t>AVALIAÇÃO SGS</t>
  </si>
  <si>
    <t>DATA:</t>
  </si>
  <si>
    <t xml:space="preserve">Ação Proposta </t>
  </si>
  <si>
    <t>Responsável</t>
  </si>
  <si>
    <t>Quando</t>
  </si>
  <si>
    <t>Observações</t>
  </si>
  <si>
    <t>AUDITOR:</t>
  </si>
  <si>
    <r>
      <t xml:space="preserve">Registro  ou Notificação do Produto
</t>
    </r>
    <r>
      <rPr>
        <b/>
        <sz val="8"/>
        <rFont val="Arial"/>
        <family val="2"/>
      </rPr>
      <t>(Requisito Obrigatório)</t>
    </r>
  </si>
  <si>
    <t>quantidade KO´s</t>
  </si>
  <si>
    <t>NÚMERO DE K.O.´s</t>
  </si>
  <si>
    <t xml:space="preserve">O nível de inspeção/amostragem no recebimento é crítico o suficiente para se detectar a presença de insetos pequenos, mesmo que em pequena quantidade? É avaliado a presença de danos causados por pragas? </t>
  </si>
  <si>
    <t>Todos os produtos são embalados no packing? (avaliar a existência de produtos embalados diretamente pelo produtor).</t>
  </si>
  <si>
    <t>Os produtos químicos utilizados no processo de higienização são aptos para a indústria alimentícia?</t>
  </si>
  <si>
    <t>O processo de higienização cumpre com os requisitos de concentração, diluição e tempo de contato/imersão?</t>
  </si>
  <si>
    <t>Existe reaproveitamento da água de lavagem com sistema adequado de filtros?</t>
  </si>
  <si>
    <t>No caso de mix de folhas, o processo de mistura dos ingredientes cumpre com os requisitos de Boas Práticas de Fabricação?</t>
  </si>
  <si>
    <t>Há registros disponíveis e monitoramento adequado da concentração de detergente utilizado? Quando necessário é feita a correção da concentração?</t>
  </si>
  <si>
    <t>É realizada inspeção no produto final para verificar a presença de pequenas pragas, como pulgões?</t>
  </si>
  <si>
    <t>No caso de utilização de ceras / óleos em frutas os mesmos possuem registro ou aup para utilização?</t>
  </si>
  <si>
    <t>Há sistemática estabelecida e registros adequados da troca da água de lavagem dos vegetais?</t>
  </si>
  <si>
    <t>No caso de lavagem por imersão, os tanques de lavagem possuem indicação/marcação de volume?</t>
  </si>
  <si>
    <t>O tempo de gotejamento está situado entre 4 e 5 minutos?</t>
  </si>
  <si>
    <t>REVISÃO 1.0 de janeiro 2013</t>
  </si>
  <si>
    <t>A empresa deve possuir um procedimento de gestão de incidentes que englobe o relato de incidentes, recolhimento de produto e procedimento de recall para todos os produtos que inclua a provisão de informação ao cliente. Registros de revisão anual, teste e verificação do sistema devem estar disponíveis.
A empresa deve considerar neste requisito que incidentes podem ser: incêndio, inundação, queda de energia, parada inesperada de linha, entre outros.</t>
  </si>
  <si>
    <t>Há Procedimentos de Análises para garantir que todos os requisitos especificados do produto são atendidos, incluindo legais e especificações de clientes, ao longo de toda a vida de prateleira?</t>
  </si>
  <si>
    <t>INSTRUÇÕES PARA USO DO CHECK-LIST</t>
  </si>
  <si>
    <t>Revisão</t>
  </si>
  <si>
    <t>Autor</t>
  </si>
  <si>
    <t>Data</t>
  </si>
  <si>
    <t>Descrição da Versão</t>
  </si>
  <si>
    <t>Principais modificações desde a última versão</t>
  </si>
  <si>
    <t>1.0</t>
  </si>
  <si>
    <t>VIM</t>
  </si>
  <si>
    <t xml:space="preserve">É feito um primeiro toalete e/ou troca de caixas antes do produto ir para a área limpa? </t>
  </si>
  <si>
    <t>A água utilizada está dentro dos padrões exigidos pela legislação? (registro). A quantidade utilizada de cloro é no máximo 5 ppm no tanque?</t>
  </si>
  <si>
    <t>NÍVEL</t>
  </si>
  <si>
    <t>FAIXA PONTUAÇÃO (%)</t>
  </si>
  <si>
    <t>CLASSIFICAÇÃO</t>
  </si>
  <si>
    <t>AZUL</t>
  </si>
  <si>
    <t>90,0 - 100</t>
  </si>
  <si>
    <t>APROVADO</t>
  </si>
  <si>
    <t>VERDE</t>
  </si>
  <si>
    <t>80,0 - 89,9</t>
  </si>
  <si>
    <t>AMARELO</t>
  </si>
  <si>
    <t>70,0 – 79,9</t>
  </si>
  <si>
    <t>LARANJA</t>
  </si>
  <si>
    <t>60,0 – 69,9</t>
  </si>
  <si>
    <t>CONDICIONAL</t>
  </si>
  <si>
    <t>VERMELHO</t>
  </si>
  <si>
    <t>Abaixo de 60</t>
  </si>
  <si>
    <t>1 ou mais</t>
  </si>
  <si>
    <t>REPROVADO</t>
  </si>
  <si>
    <t xml:space="preserve"> (   ) INICIAL                            (   ) AVANÇADO</t>
  </si>
  <si>
    <t>No. DE ITENS KO</t>
  </si>
  <si>
    <t>HISTÓRICO DO DOCUMENTO</t>
  </si>
  <si>
    <t>SUÍNOS</t>
  </si>
  <si>
    <t>FRUTAS, LEGUMES E VERDURAS (FLV)</t>
  </si>
  <si>
    <t xml:space="preserve">Requisitos Específicos do Setor de Carne Bovina  </t>
  </si>
  <si>
    <t>1) Habilitar as macros.
2) Não deixar nenhum requisito em branco. Incluir "NA" quando necessário.
3) Todos os requisitos devem ser comentados.
4) Não mexer nos cálculos - são automáticos
5) Ao término do relatório clicar no botão FORMATAR da planilha PAC para que o plano de ação seja gerado automaticamente.</t>
  </si>
  <si>
    <r>
      <t xml:space="preserve">Está implantado  o sistema de rastreabilidade para todos os produtos e o mesmo atende aos requisitos legais e de clientes? Há procedimento?
</t>
    </r>
    <r>
      <rPr>
        <b/>
        <sz val="8"/>
        <rFont val="Arial"/>
        <family val="2"/>
      </rPr>
      <t>(Requisito obrigatório)</t>
    </r>
  </si>
  <si>
    <t>Formatação geral do documento.</t>
  </si>
  <si>
    <t>Avaliação dos Requisitos Etapa Inicial</t>
  </si>
  <si>
    <r>
      <t xml:space="preserve">Há Sistema de Gestão de Incidentes que referencie o relato do incidente, recolhimento e recall do produto? Há procedimento?
</t>
    </r>
    <r>
      <rPr>
        <b/>
        <sz val="8"/>
        <rFont val="Arial"/>
        <family val="2"/>
      </rPr>
      <t>(Requisito obrigatório)</t>
    </r>
  </si>
  <si>
    <t xml:space="preserve">As instalações do laboratório são adequadas para controle da qualidade das matérias-primas, embalagens, insumos e produtos acabados, (Foco: organização e limpeza)? </t>
  </si>
  <si>
    <t>Há procedimentos e planos de amostragem, além de métodos analíticos reconhecidos para matérias-primas, materiais de embalagens e produtos finais?
Testes de estabilidade são realizados?</t>
  </si>
  <si>
    <r>
      <t xml:space="preserve">Há um Procedimento de Ação Corretiva implementado para analisar </t>
    </r>
    <r>
      <rPr>
        <b/>
        <sz val="8"/>
        <rFont val="Arial"/>
        <family val="2"/>
      </rPr>
      <t>quaisquer reclamações</t>
    </r>
    <r>
      <rPr>
        <sz val="8"/>
        <rFont val="Arial"/>
        <family val="2"/>
      </rPr>
      <t xml:space="preserve"> e investigar não conformidades para prevenir recorrência?</t>
    </r>
  </si>
  <si>
    <r>
      <t xml:space="preserve">Os requisitos de higiene pessoal estão implementados e são aplicados por todo pessoal relevante e prestadores de serviço?
</t>
    </r>
    <r>
      <rPr>
        <b/>
        <sz val="8"/>
        <rFont val="Arial"/>
        <family val="2"/>
      </rPr>
      <t xml:space="preserve">(Requisito Obrigatório) </t>
    </r>
  </si>
  <si>
    <t>Há uma pessoa/ equipe qualificada responsável por decidir se os indivíduos com suspeita de doença podem entrar em áreas de alimentos e como esses indivíduos são controlados?</t>
  </si>
  <si>
    <r>
      <t xml:space="preserve">Há Procedimentos de limpeza e desinfecção? Estão implementados e são efetivos, incluindo atividades de verificação, de forma a garantir a limpeza das instalações, utensílios e equipamentos?
</t>
    </r>
    <r>
      <rPr>
        <b/>
        <sz val="8"/>
        <rFont val="Arial"/>
        <family val="2"/>
      </rPr>
      <t xml:space="preserve">(Requisito obrigatório)
</t>
    </r>
  </si>
  <si>
    <t xml:space="preserve">Os equipamentos de limpeza, utensílios e produtos químicos são claramente identificados, armazenados em área segregada distante dos produtos, equipamentos, embalagens e são adequados para o uso pretendido?
</t>
  </si>
  <si>
    <r>
      <t xml:space="preserve">Existem barreiras físicas e/ou procedimentos efetivos implementados para reduzir ou evitar o risco de qualquer potencial contaminação física, química ou microbiológica?
</t>
    </r>
    <r>
      <rPr>
        <b/>
        <sz val="8"/>
        <rFont val="Arial"/>
        <family val="2"/>
      </rPr>
      <t>(Requisito obrigatório)</t>
    </r>
  </si>
  <si>
    <t>Há um Procedimento para o Programa de Controle de Pragas e está efetivo e implementado?
(O Programa de Controle de Pragas  inclui procedimento descrito com detalhamento da forma de monitoramento e controle, definição das pragas e produtos e qualificação necessária para a equipe? A empresa de controle de pragas (em casos de terceirização) possui Alvará?</t>
  </si>
  <si>
    <t>Existe evidência/ registros/ controles do monitoramento para garantir que o produto é fabricado dentro dos requisitos da especificação do processo (tais como temperatura, tempo, pressão, propriedades químicas, etc) ?</t>
  </si>
  <si>
    <t>Existe um Procedimento para Controle de Alergênicos e está implementado para controlar e impedir que fontes de alergênicos contaminem os produtos em todas as etapas de produção?
A empresa adota medidas como: separação de alergênicos na estocagem, identificação de produtos alergênicos, controle de reprocesso, procedimento de higienização, programação de produção e controle de rotulagem entre outros controles.</t>
  </si>
  <si>
    <t>Avaliação dos Requisitos da Etapa Avançada</t>
  </si>
  <si>
    <r>
      <t xml:space="preserve">Existe um Procedimento para a </t>
    </r>
    <r>
      <rPr>
        <b/>
        <sz val="8"/>
        <rFont val="Arial"/>
        <family val="2"/>
      </rPr>
      <t>aprovação</t>
    </r>
    <r>
      <rPr>
        <sz val="8"/>
        <rFont val="Arial"/>
        <family val="2"/>
      </rPr>
      <t xml:space="preserve"> de fornecedores? Está em vigor e está implementado de forma eficaz?</t>
    </r>
  </si>
  <si>
    <t>Existe um Procedimento para monitoramento dos fornecedores? Está  em vigor e implementado de forma eficaz, visando a melhoria continua?</t>
  </si>
  <si>
    <r>
      <t>Há procedimento definido para homogeneização</t>
    </r>
    <r>
      <rPr>
        <sz val="8"/>
        <rFont val="Arial"/>
        <family val="2"/>
      </rPr>
      <t xml:space="preserve"> da ração?</t>
    </r>
  </si>
  <si>
    <t>A área de processamento é fisicamente separada da recepção do pescado e com acesso independente?</t>
  </si>
  <si>
    <r>
      <rPr>
        <b/>
        <sz val="11"/>
        <rFont val="Arial"/>
        <family val="2"/>
      </rPr>
      <t>RESULTADO DO PROGRAMA EVOLUTIVO DE QUALIDADE</t>
    </r>
  </si>
  <si>
    <t xml:space="preserve">Os requisitos de higiene pessoal estão descritose atendem aos requisitos legais?
</t>
  </si>
  <si>
    <t xml:space="preserve">Há um Procedimento de Comunicação implementado para pessoal, prestadores de serviço e visitantes, abordando as ações a serem tomadas em caso de uma doença infecciosa?
</t>
  </si>
  <si>
    <r>
      <t xml:space="preserve">As instalações estão localizadas, projetadas, contruídas de forma a garantir a segurança do produto? O atendimento deste item contempla as estruturas internas e externas?
</t>
    </r>
    <r>
      <rPr>
        <b/>
        <sz val="8"/>
        <rFont val="Arial"/>
        <family val="2"/>
      </rPr>
      <t>(Requisito obrigatório)</t>
    </r>
  </si>
  <si>
    <t>As instalações para lavagem das mãos são adequadas (estrutura, localização e conservação)?</t>
  </si>
  <si>
    <t>Há procedimentos implementados para reduzir o risco de qualquer potencial contaminação física, química ou microbiológica?</t>
  </si>
  <si>
    <t>Há evidência dos treinamentos citados nos itens 12 e 13?</t>
  </si>
  <si>
    <r>
      <t xml:space="preserve">Causas potenciais de contaminação cruzada são identificadas e procedimentos são estabelecidos para o manuseio de matérias primas, produtos intermediários e acabados de forma a evitar a contaminação cruzada?
A empresa verifica se há possível contaminação por alergênicos nas matérias primas e insumos? Essa possível contaminação é controlada?                           </t>
    </r>
    <r>
      <rPr>
        <b/>
        <sz val="8"/>
        <rFont val="Arial"/>
        <family val="2"/>
      </rPr>
      <t>(Requisito Obrigatório)</t>
    </r>
  </si>
  <si>
    <t xml:space="preserve">Legislação apropriada foi considerada no desenvolvimento do programa de Controle de Alergênicos?
</t>
  </si>
  <si>
    <t>A contaminação da carcaça é previnida após a etapa de corte?</t>
  </si>
  <si>
    <t xml:space="preserve">Existe um Procedimento de Treinamento com foco nas boas práticas de fabricação, higiene pessoal e segurança de alimentos em vigor e implantado de forma eficaz?
</t>
  </si>
  <si>
    <t>ITEM</t>
  </si>
  <si>
    <t>CLASSIFICAÇÃO FINAL</t>
  </si>
  <si>
    <t>MEDIA FINAL</t>
  </si>
  <si>
    <t>PONTUAÇÃO %</t>
  </si>
  <si>
    <t>A. Sistema de Gestão de Segurança Alimentar</t>
  </si>
  <si>
    <t>C. Controle de Riscos Alimentares</t>
  </si>
  <si>
    <t>REQUISITO</t>
  </si>
  <si>
    <t>B. Boas Práticas de Fabricação (BPF's)</t>
  </si>
  <si>
    <t>B.A 1</t>
  </si>
  <si>
    <t>B.A 1.1</t>
  </si>
  <si>
    <t>B.A 1.2</t>
  </si>
  <si>
    <t>B.A 1.3</t>
  </si>
  <si>
    <t>B.A 1.4</t>
  </si>
  <si>
    <t>B.A 1.5</t>
  </si>
  <si>
    <t>B.A 1.6</t>
  </si>
  <si>
    <t xml:space="preserve">B.A 2 </t>
  </si>
  <si>
    <t>B.A 2.1</t>
  </si>
  <si>
    <t>B.A 2.2</t>
  </si>
  <si>
    <t>B.A 2.3</t>
  </si>
  <si>
    <t>B.A 2.4</t>
  </si>
  <si>
    <t>B.A 2.5</t>
  </si>
  <si>
    <t xml:space="preserve">B.A 3 </t>
  </si>
  <si>
    <t>B.A 3.1</t>
  </si>
  <si>
    <t>B.A 3.2</t>
  </si>
  <si>
    <t>B.A 3.3</t>
  </si>
  <si>
    <t>B.A 3.4</t>
  </si>
  <si>
    <t xml:space="preserve">B.A 4 </t>
  </si>
  <si>
    <t>B.A 4.1</t>
  </si>
  <si>
    <t>B.A 4.2</t>
  </si>
  <si>
    <t xml:space="preserve">B.A 5 </t>
  </si>
  <si>
    <t>B.A 5.1</t>
  </si>
  <si>
    <t>B.A 5.2</t>
  </si>
  <si>
    <t>I.A 1</t>
  </si>
  <si>
    <t>I.A 1.1</t>
  </si>
  <si>
    <t>I.A 1.2</t>
  </si>
  <si>
    <t>I.A 2</t>
  </si>
  <si>
    <t>I.A 2.1</t>
  </si>
  <si>
    <t>I.A 3</t>
  </si>
  <si>
    <t>I.A 3.1</t>
  </si>
  <si>
    <t>I.A 3.2</t>
  </si>
  <si>
    <t>I.A 4</t>
  </si>
  <si>
    <t>I.A 4.1</t>
  </si>
  <si>
    <t>I.A 4.2</t>
  </si>
  <si>
    <t>I.A 5</t>
  </si>
  <si>
    <t>I.A 5.1</t>
  </si>
  <si>
    <t>I.A 5.2</t>
  </si>
  <si>
    <t>I.A 6</t>
  </si>
  <si>
    <t>I.A 6.1</t>
  </si>
  <si>
    <t>I.A 6.2</t>
  </si>
  <si>
    <t>I.A 7</t>
  </si>
  <si>
    <t>I.A 7.1</t>
  </si>
  <si>
    <t>I.A 8</t>
  </si>
  <si>
    <t>I.A 8.1</t>
  </si>
  <si>
    <t>I.A 8.2</t>
  </si>
  <si>
    <t>I.A 9</t>
  </si>
  <si>
    <t>I.A 9.1</t>
  </si>
  <si>
    <t>I.A 9.2</t>
  </si>
  <si>
    <t>I.A 9.3</t>
  </si>
  <si>
    <t>I.A 9.4</t>
  </si>
  <si>
    <t>B.B 1</t>
  </si>
  <si>
    <t>B.B 1.1</t>
  </si>
  <si>
    <t>B.B 1.2</t>
  </si>
  <si>
    <t>B.B 1.3</t>
  </si>
  <si>
    <t>B.B 1.4</t>
  </si>
  <si>
    <t>B.B 1.5</t>
  </si>
  <si>
    <t>B.B 1.6</t>
  </si>
  <si>
    <t xml:space="preserve">B.B 2 </t>
  </si>
  <si>
    <t>B.B 2.1</t>
  </si>
  <si>
    <t>B.B 2.2</t>
  </si>
  <si>
    <t>B.B 2.3</t>
  </si>
  <si>
    <t>B.B 2.4</t>
  </si>
  <si>
    <t>B.B 2.5</t>
  </si>
  <si>
    <t>B.B 2.6</t>
  </si>
  <si>
    <t xml:space="preserve">B.B 3 </t>
  </si>
  <si>
    <t>B.B 3.1</t>
  </si>
  <si>
    <t>B.B 3.2</t>
  </si>
  <si>
    <t>B.B 3.3</t>
  </si>
  <si>
    <t>B.B 4</t>
  </si>
  <si>
    <t>B.B 4.1</t>
  </si>
  <si>
    <t>B.B 4.2</t>
  </si>
  <si>
    <t xml:space="preserve">B.B 5 </t>
  </si>
  <si>
    <t>B.B 5.1</t>
  </si>
  <si>
    <t>B.B 5.2</t>
  </si>
  <si>
    <t>B.B 5.3</t>
  </si>
  <si>
    <t>B.B 6</t>
  </si>
  <si>
    <t>B.B 6.1</t>
  </si>
  <si>
    <t>B.B 6.2</t>
  </si>
  <si>
    <t>I.B 1</t>
  </si>
  <si>
    <t>I.B 1.1</t>
  </si>
  <si>
    <t>I.B 1.2</t>
  </si>
  <si>
    <t>I.B 1.3</t>
  </si>
  <si>
    <t>I.B 1.4</t>
  </si>
  <si>
    <t>I.B 1.5</t>
  </si>
  <si>
    <t>I.B 2</t>
  </si>
  <si>
    <t>I.B 2.1</t>
  </si>
  <si>
    <t>I.B 2.2</t>
  </si>
  <si>
    <t>I.B 2.3</t>
  </si>
  <si>
    <t>I.B 2.4</t>
  </si>
  <si>
    <t>I.B 3</t>
  </si>
  <si>
    <t>I.B 3.1</t>
  </si>
  <si>
    <t>I.B 3.2</t>
  </si>
  <si>
    <t>I.B 4</t>
  </si>
  <si>
    <t>I.B 4.1</t>
  </si>
  <si>
    <t>I.B 4.2</t>
  </si>
  <si>
    <t>I.B 4.3</t>
  </si>
  <si>
    <t>I.B 4.4</t>
  </si>
  <si>
    <t>I.B 4.5</t>
  </si>
  <si>
    <t>I.B 4.6</t>
  </si>
  <si>
    <t>I.B 4.7</t>
  </si>
  <si>
    <t>I.B 4.8</t>
  </si>
  <si>
    <t>I.B 4.9</t>
  </si>
  <si>
    <t>B.C 1</t>
  </si>
  <si>
    <t>B.C 1.1</t>
  </si>
  <si>
    <t>B.C 1.2</t>
  </si>
  <si>
    <t>B.C 1.3</t>
  </si>
  <si>
    <t>B.C 1.4</t>
  </si>
  <si>
    <t>B.C 1.5</t>
  </si>
  <si>
    <t xml:space="preserve">B.C 2 </t>
  </si>
  <si>
    <t>B.C 2.1</t>
  </si>
  <si>
    <t>B.C 2.2</t>
  </si>
  <si>
    <t>B.C 2.3</t>
  </si>
  <si>
    <t>B.C 2.4</t>
  </si>
  <si>
    <t>B.C 2.5</t>
  </si>
  <si>
    <t>I.C 1</t>
  </si>
  <si>
    <t>I.C 1.1</t>
  </si>
  <si>
    <t>I.C 1.2</t>
  </si>
  <si>
    <t>I.C 1.3</t>
  </si>
  <si>
    <t>I.C 1.4</t>
  </si>
  <si>
    <t>I.C 1.5</t>
  </si>
  <si>
    <t>I.C 1.6</t>
  </si>
  <si>
    <t>I.C 1.7</t>
  </si>
  <si>
    <t>I.C 1.8</t>
  </si>
  <si>
    <t>I.C 1.9</t>
  </si>
  <si>
    <t>I.C 1.10</t>
  </si>
  <si>
    <t>I.C 1.11</t>
  </si>
  <si>
    <t>I.C 1.12</t>
  </si>
  <si>
    <t>I.C 1.13</t>
  </si>
  <si>
    <t>I.C 2</t>
  </si>
  <si>
    <t>I.C 2.1</t>
  </si>
  <si>
    <t>I.C 2.2</t>
  </si>
  <si>
    <t>I.C 2.3</t>
  </si>
  <si>
    <t>COMENTÁRIO</t>
  </si>
  <si>
    <t>NOTA</t>
  </si>
  <si>
    <t>SETOR</t>
  </si>
  <si>
    <t>ETAPA INICIAL</t>
  </si>
  <si>
    <t>ETAPA AVANÇADA</t>
  </si>
  <si>
    <t>REQUISITOS ESPECÍFICOS</t>
  </si>
  <si>
    <t>CARNES</t>
  </si>
  <si>
    <t>OVOS</t>
  </si>
  <si>
    <t>PESCADOS</t>
  </si>
  <si>
    <t>FLV</t>
  </si>
  <si>
    <t>AVES</t>
  </si>
  <si>
    <t>TOTAL ESPECÍFICOS</t>
  </si>
  <si>
    <t>T</t>
  </si>
  <si>
    <t>A.  Sistemas de Gestão de Segurança de Alimentos</t>
  </si>
  <si>
    <t>Especificações incluindo liberação de produto</t>
  </si>
  <si>
    <t>A empresa deve garantir que as especificações de produtos são adequadas, precisas e garantem o cumprimento de requisitos de segurança relevantes, requisitos legais e requisitos de clientes.  A empresa deve elaborar e implementar procedimento adequado de liberação de produto.</t>
  </si>
  <si>
    <t>Existem especificações disponíveis para todos os insumos (matérias primas, ingredientes, aditivos, materiais de embalagens, retrabalho) e produtos acabados?</t>
  </si>
  <si>
    <t>As especificações disponíveis atendem os requisitos de segurança relevantes, requisitos legais e requisitos de clientes?</t>
  </si>
  <si>
    <t>As especificações estão atualizadas, claras e disponíveis para o pessoal relevante?</t>
  </si>
  <si>
    <t>As alterações das especificações são comunicadas claramente, interna e externamente?</t>
  </si>
  <si>
    <t>Rastreabilidade</t>
  </si>
  <si>
    <t>A empresa deve estabelecer um sistema de rastreabilidade, que permita a identificação dos lotes dos produtos e a relação destes com os lotes das matérias primas, embalagens primárias e de unidade de consumo e registros de processo e distribuição.
Os registros devem incluir:
- Identificação de qualquer produto proveniente de fora, ingrediente ou serviço.
- Registros completos de lote de produtos em processo ou produto final e embalagem durante o processo de produção.
- Registro do comprador e destino de entrega para todos os produtos fornecidos.
- Registro do teste anual do sistema de rastreabilidade.</t>
  </si>
  <si>
    <t>O sistema de rastreabilidade é testado ao menos anualmente e atualizado se necessário?</t>
  </si>
  <si>
    <t>Gestão de Incidente de Segurança de Alimentos</t>
  </si>
  <si>
    <t>Todos os incidentes são registrados e avaliados para estabelecer sua severidade e risco ao consumidor?</t>
  </si>
  <si>
    <t>Controle de Produtos Não Conformes</t>
  </si>
  <si>
    <t>A empresa deve garantir que qualquer produto que não esteja conforme com os requisitos esteja claramente identificado e controlado de forma a prevenir o uso ou distribuição não intencional.</t>
  </si>
  <si>
    <t>Existe um sistema claro de identificação implantado que garanta a identificação contínua do produto durante todas as etapas de produção e distribuição?</t>
  </si>
  <si>
    <t>Ação Corretiva</t>
  </si>
  <si>
    <t>Ações corretivas (ou seja, liberação, retrabalho, quarentena, rejeição/disposição) são identificadas e implementadas de forma efetiva?</t>
  </si>
  <si>
    <t>B.  Boas Práticas de Fabricação (BPFs)</t>
  </si>
  <si>
    <t>Higiene Pessoal</t>
  </si>
  <si>
    <t>O pessoal, prestadores de serviço e visitantes estão cientes e cumprem os requisitos de vestimenta e troca de uniformes em áreas de trabalho específicas?</t>
  </si>
  <si>
    <t>Instalações</t>
  </si>
  <si>
    <t>A iluminação possui intensidade adequada e é projetada de forma a garantir que a prática de segurança de alimentos é efetiva?</t>
  </si>
  <si>
    <t>As estruturas, superfícies e materiais, particularmente aqueles em contato com o alimento, são de fácil manutenção, limpeza e, onde apropriado, desinfecção?</t>
  </si>
  <si>
    <t>O sistema de drenos e a rede de esgotos são projetados de forma a não comprometer a segurança de alimentos?</t>
  </si>
  <si>
    <t xml:space="preserve">Os terrenos e áreas adjacentes da empresa são mantidos livres de resíduos e detritos acumulados?
</t>
  </si>
  <si>
    <t>Limpeza e Desinfecção</t>
  </si>
  <si>
    <t>É utilizado pessoal qualificado e treinado para a limpeza e desinfecção?</t>
  </si>
  <si>
    <t>Controle de Contaminação do Produto</t>
  </si>
  <si>
    <t>A empresa deve garantir que instalações adequadas e procedimentos estão implementados para minimizar o risco de contaminação física, química ou microbiológica do produto.</t>
  </si>
  <si>
    <t>Controle de Pragas</t>
  </si>
  <si>
    <t>A empresa deve garantir que controles estão implementados para reduzir ou eliminar o risco de infestação de pragas (incluindo roedores, insetos e pássaros).</t>
  </si>
  <si>
    <t>Qualidade da Água</t>
  </si>
  <si>
    <t>A empresa deve garantir que a qualidade da água, gelo ou vapor em contato com o produto alimentício é adequada para sua intenção de uso na empresa. Toda água de contato com o alimento, utilizada como ingrediente e nas operações de limpeza e desinfecção devem ser comprovadamente obtida de uma fonte potável.</t>
  </si>
  <si>
    <t>Controle de Riscos Alimentares - Geral e Específico</t>
  </si>
  <si>
    <t xml:space="preserve">A empresa deve reduzir o risco de alimentos inseguros através da utilização de medidas preventivas para garantir a segurança e adequação do alimento em uma etapa adequada ou etapas em sua operação através do controle de riscos alimentares.
A empresa deve controlar os riscos alimentares através do uso de um sistema tal qual o APPCC. Ela deve:
- Realizar uma análise de risco para identificar todos os possíveis perigos.
- Identificar as etapas de operação que são críticas para a segurança de alimentos.
- Implementar procedimentos efetivos com limites definidos naquelas etapas de forma apropriada à segurança de alimentos.
- Monitorar os procedimentos de controle para monitorar sua eficácia.
- Manter registros dos monitoramentos.
- Revisar os procedimentos de controle periodicamente e sempre que as operações sofrerem alterações.
</t>
  </si>
  <si>
    <t>Controle de Alergênicos</t>
  </si>
  <si>
    <t>Existe um sistema claro de identificação implementado garantindo a identificação contínua do produto através de todas as etapas de fabricação e distribuição?</t>
  </si>
  <si>
    <t>Responsabilidade de Gestão</t>
  </si>
  <si>
    <t>A.  Sistema de Gestão de Segurança de Alimentos</t>
  </si>
  <si>
    <t>A empresa deve estabelecer uma estrutura organizacional clara, que defina e documente as funções de trabalho, responsabilidades e relações hierárquicas de pelo menos o pessoal cujas atividades afetam a segurança do produto.</t>
  </si>
  <si>
    <t>Existe um procedimento de controle de documentos escrito, em prática e implementado efetivamente?</t>
  </si>
  <si>
    <t>Procedimentos</t>
  </si>
  <si>
    <t>A empresa deve elaborar e implementar procedimentos/instruções detalhados para todos os processos e operações que possuam um efeito na segurança do produto.</t>
  </si>
  <si>
    <t xml:space="preserve">Existem procedimentos detalhados desenvolvidos e implementados efetivamente para todos os processos e operações que afetam a segurança de alimentos?  </t>
  </si>
  <si>
    <t>Os procedimentos são comunicados de forma clara ao pessoal relevante?</t>
  </si>
  <si>
    <t>Tratamento de Reclamações</t>
  </si>
  <si>
    <t>A empresa deve elaborar e implementar um sistema efetivo para gestão das reclamações de clientes/consumidores e dos dados das reclamações para controlar e corrigir deficiências em segurança de alimentos.</t>
  </si>
  <si>
    <t>Registros de todas as reclamações de clientes e consumidores, investigações e ações corretivas são mantidos?</t>
  </si>
  <si>
    <t>Controle de Dispositivos de Medida e Monitoramento</t>
  </si>
  <si>
    <t>Ações são tomadas e registradas quando dispositivos de medida e monitoramento são encontrados fora dos limites especificados?</t>
  </si>
  <si>
    <t>Análises de Produto</t>
  </si>
  <si>
    <t>A empresa deve implementar um sistema para garantir que as análises de produtos/ingredientes críticas para a segurança de alimentos e cumprimento de requisitos legais são realizadas e a empresa deve garantir que os métodos utilizados fornecem resultados válidos (por exemplo, procedimentos estabelecidos na norma ISO17025 e/ou métodos industriais reconhecidos).</t>
  </si>
  <si>
    <t>Aquisição</t>
  </si>
  <si>
    <t>A empresa deve controlar os processos de aquisição para garantir que todos os itens de fontes externas e seviços encontram-se conforme com os requisitos escritos.</t>
  </si>
  <si>
    <t>Os produtos adquiridos e os serviços atendem as especificações atuais e os acordos contratuais?</t>
  </si>
  <si>
    <t>Aprovação de Fornecedores e Monitoramento de Performance</t>
  </si>
  <si>
    <t>Treinamento</t>
  </si>
  <si>
    <r>
      <t>Manutenção das Instalações e Equipamentos</t>
    </r>
    <r>
      <rPr>
        <sz val="11"/>
        <rFont val="Times New Roman"/>
        <family val="1"/>
      </rPr>
      <t/>
    </r>
  </si>
  <si>
    <t>A empresa deve implementar um sistema de manutenção planejada, preventiva e corretiva para garantir um nível adequado de segurança de alimentos na empresa.</t>
  </si>
  <si>
    <t>Todos os materiais utilizados para manutenção e reparo são apropriados para seu uso intencional?</t>
  </si>
  <si>
    <t>Instalações de Pessoal</t>
  </si>
  <si>
    <t>A empresa deve garantir que as instalações de pessoal são projetadas e operadas de forma a minimizar os riscos de segurança de alimentos.</t>
  </si>
  <si>
    <t>Manejo de Resíduos</t>
  </si>
  <si>
    <t>A empresa deve garantir que sistemas adequados de recolhimento, guarda e eliminação de resíduos estão em vigor.</t>
  </si>
  <si>
    <r>
      <t>Os recipientes destinados a produtos não comestíveis, resíduos ou subprodutos são devidamente identificados e corretamente utilizados?</t>
    </r>
    <r>
      <rPr>
        <b/>
        <sz val="9"/>
        <color indexed="8"/>
        <rFont val="Times New Roman"/>
        <family val="1"/>
      </rPr>
      <t/>
    </r>
  </si>
  <si>
    <t>Armazenamento e Transporte</t>
  </si>
  <si>
    <t>As instalações para armazenamento de alimentos e ingredientes são adequadas?</t>
  </si>
  <si>
    <t>As instalações para armazenamento de alimentos são apropriadas para proteger de forma eficaz o produto contra contaminação durante a estocagem?</t>
  </si>
  <si>
    <t>APPCC</t>
  </si>
  <si>
    <t>A empresa deve realizar uma análise de riscos de seu processo de manufatura de alimento como uma etapa mínima a fim de determinar se existem riscos associados com a fabricação do alimento. A empresa deve utilizar a ferramenta do APPCC (Análise de Perigos e Pontos Críticos de Controle) para concluir essa análise. Cada empresa deve realizar uma análise de riscos, e se riscos forem identificados dentro de seus processos de manufatura, é esperado que a empresa realizará ações necessária para desenvolver um Plano APPCC que siga os 7 princípios refletidos dentro do Codex Alimentarius.</t>
  </si>
  <si>
    <t>Existe uma descrição para cada produto?</t>
  </si>
  <si>
    <t>A empresa implementou medidas de controle específicas para todas as etapas relevantes não identificadas como PCCs?</t>
  </si>
  <si>
    <t>A empresa deve avaliar sua habilidade em prevenir adulteração de produto intencional/ contaminação intencional e implantar as medidas de controle preventivas apropriadas.</t>
  </si>
  <si>
    <t>Requisito 106  Check List Geral solicita tratamento de NC´s relacionadas ao PROCESSO (apenas).</t>
  </si>
  <si>
    <t>Não há requisito correspondente no check list atual.</t>
  </si>
  <si>
    <t>Requisito 119 do check list geral porém o mesmo não estipula prazo (simulação "periódica").</t>
  </si>
  <si>
    <t>Requisito 118 porém não solicita que o sistema seja documentado.</t>
  </si>
  <si>
    <t>Requisito 107. Porém o mesmo solicita uma sistemática, não necessariamente documentada.</t>
  </si>
  <si>
    <t>Requisito 90.</t>
  </si>
  <si>
    <t>Requisito 89.</t>
  </si>
  <si>
    <t>Requisito 20</t>
  </si>
  <si>
    <t>Requisito 70</t>
  </si>
  <si>
    <t>Requisitos 134 e 135.</t>
  </si>
  <si>
    <t>Relação com o check list atual - Alimentos Geral</t>
  </si>
  <si>
    <t>Requisitos 92 e 93.</t>
  </si>
  <si>
    <t>Requisitos 95, 96 e 103.</t>
  </si>
  <si>
    <t>Requisito 112 - porém não solicita claramente um programa documentado.</t>
  </si>
  <si>
    <t>Não há requisito correspondente no check list atual, relativo a alergênicos.</t>
  </si>
  <si>
    <t>Requisito 122.</t>
  </si>
  <si>
    <t>Requisito 121.</t>
  </si>
  <si>
    <t>Requisito 123 e 126.</t>
  </si>
  <si>
    <t>Requisito 110.</t>
  </si>
  <si>
    <t>Não há requisito correspondente no check list atual. Indiretamente avaliado no requisito 91.</t>
  </si>
  <si>
    <t>Requisito 120</t>
  </si>
  <si>
    <t>Requisitos 128, 129 e 130.</t>
  </si>
  <si>
    <t>Requisito 48 e 49</t>
  </si>
  <si>
    <t>Requisito 113</t>
  </si>
  <si>
    <t>Não há requisito correspondente no check list atual - o requisito 113 menciona apenas a APROVAÇÃO.</t>
  </si>
  <si>
    <t>Requisito 91.</t>
  </si>
  <si>
    <t>Não há requisito correspondente no checl list atual - o requisito 91 menciona apenas Higiene Pessoal e BPF.</t>
  </si>
  <si>
    <t>Não há requisito correspondente no check list atual</t>
  </si>
  <si>
    <t>Parcialmente no requisito 132 - que solicita apenas cronograma e registros.</t>
  </si>
  <si>
    <t>Requisito 131.</t>
  </si>
  <si>
    <t>Requisitos 27, 29, 30, 31, 32 e 33.</t>
  </si>
  <si>
    <t>Requisito 21, 24 e 37</t>
  </si>
  <si>
    <t>Requisitos 38, 39, 40, 41, 42, 43, 44 e 45 (Bloco Vestiários) e 22, 23, 24, 25, 26, 28, 34, 35 e 36 (Bloco Sanitários).</t>
  </si>
  <si>
    <t>Requisito 109.</t>
  </si>
  <si>
    <t>Requisito 124.</t>
  </si>
  <si>
    <t>Parcialmente no requisito 124.</t>
  </si>
  <si>
    <t>Requisito 126.</t>
  </si>
  <si>
    <t>Requisito 125.</t>
  </si>
  <si>
    <t>Não há requisito DIRETO correspondente no check list atual</t>
  </si>
  <si>
    <t>Requisitos 46, 47, 142.</t>
  </si>
  <si>
    <t>Requisitos 46, 47, 52, 53, 54, 57, 58, 143, 144 e 145.</t>
  </si>
  <si>
    <t>Requisitos 59, 60 e 148.</t>
  </si>
  <si>
    <t>Requisito 118 + requisito 79 + requisito 82.</t>
  </si>
  <si>
    <t>Requisito 79 e 80.</t>
  </si>
  <si>
    <t>Requisito 146 e 147 relacionado ao produto acabado; requisito 55 e 56 relacionado a insumos e embalagens. Ambos limitam-se a identificação adequada.</t>
  </si>
  <si>
    <t>Requisito 94, 98, 99, 100, 101 e 102.</t>
  </si>
  <si>
    <t>Requisito 139, 140, 117 e 05.</t>
  </si>
  <si>
    <t>Indiretamente avaliado nos requisitos 50, 51 e 104.</t>
  </si>
  <si>
    <t>Requisitos 3, 4, 6 e 81.</t>
  </si>
  <si>
    <t>Requisito 17 e 75.</t>
  </si>
  <si>
    <t>Requisito 14 e 18.</t>
  </si>
  <si>
    <t>Requisitos 4, 7 e 19.</t>
  </si>
  <si>
    <t>Além dos requisitos acima, o requsito 77 e 78.</t>
  </si>
  <si>
    <t>Requisitos 133, 136, 137 (procedimentos), 138 (registros) e 84.</t>
  </si>
  <si>
    <t>Requisitos 105, 115 e 116.</t>
  </si>
  <si>
    <t>Requisito 114 (específico ara OGM).</t>
  </si>
  <si>
    <t>Requisitos 118, 79, 82, 80 e 74.</t>
  </si>
  <si>
    <t>Requisito 119 do check list geral e 83 (procedimento específico para paradas prolongadas e/ou inesperadas da linha de produção).</t>
  </si>
  <si>
    <t>F. ALIMENTOS GERAL</t>
  </si>
  <si>
    <t>Requisitos Específicos</t>
  </si>
  <si>
    <t>E.G 1</t>
  </si>
  <si>
    <t>E.G 1.1</t>
  </si>
  <si>
    <t>E.G 1.2</t>
  </si>
  <si>
    <t>E.G 1.3</t>
  </si>
  <si>
    <t>E.G 1.4</t>
  </si>
  <si>
    <t>E.G 1.5</t>
  </si>
  <si>
    <t>A. AVES</t>
  </si>
  <si>
    <t>E.A 1</t>
  </si>
  <si>
    <t>Processamento de Aves</t>
  </si>
  <si>
    <t>E.A 1.1</t>
  </si>
  <si>
    <t>A</t>
  </si>
  <si>
    <t>Há controle efetivo para controle da sanidade dos animais provenientes da granja?</t>
  </si>
  <si>
    <t>E.A 1.2</t>
  </si>
  <si>
    <t>Os animais permanecem no mínimo 2 horas em repouso e dieta hídrica; está comprovadamente registrado?</t>
  </si>
  <si>
    <t>E.A 1.3</t>
  </si>
  <si>
    <t>A aves vivas são instaladas em plataforma coberta, protegidas dos ventos e raios solares diretos e umidificador?</t>
  </si>
  <si>
    <t>E.A 1.4</t>
  </si>
  <si>
    <t>Existe treinamento sobre Abate Humanitário? (registro)</t>
  </si>
  <si>
    <t>E.A 1.6</t>
  </si>
  <si>
    <t>A área de higienização de veículos transportadores é separada da plataforma de recepção?</t>
  </si>
  <si>
    <t>E.A 1.7</t>
  </si>
  <si>
    <t>Os contentores de animais são higienizados após entrega e colocados em local específico, sem contato com outros objetos sujos?</t>
  </si>
  <si>
    <t>E.A 1.8</t>
  </si>
  <si>
    <t>A área de insensibilização é fisicamente separada da recepção das aves e com acesso independente?</t>
  </si>
  <si>
    <t>E.A 1.9</t>
  </si>
  <si>
    <t xml:space="preserve">A insensibilização por eletronarcose sob imersão em meio líquido é adequada (voltagem 80-40 v, amperagem 30-50 amp, por 5 a 10") de acordo com a espécie e peso dos animais, não acarretando mortes? A sangria ocorre em até 12" após a insensibilização, por no mínimo 3 minutos? </t>
  </si>
  <si>
    <t>E.A 1.12</t>
  </si>
  <si>
    <t>A escaldagem por imersão tem a duração de 1 1/2 a 3 minutos? A escaldagem por água e vapor ocorre a temperatura de 53 e 58°C?</t>
  </si>
  <si>
    <t>E.A 1.13</t>
  </si>
  <si>
    <t>A água dos tanques de escaldagem é renovada a cada 8hs da carcaça, pés e cabeça? (registro)</t>
  </si>
  <si>
    <t>E.A 1.14</t>
  </si>
  <si>
    <t>O ambiente de escaldagem/depenagem possui exaustão suficiente do vapor d´água? Os tetos estão isentos de condensação e bolor?</t>
  </si>
  <si>
    <t>E.A 1.15</t>
  </si>
  <si>
    <t>Antes da evisceração, as carcaças são lavadas em chuveiros de aspersão adotados de água sob pressão ? A calha de evisceração dispõem de água corrente e sob pressão adequada, proporcionando constante limpeza?</t>
  </si>
  <si>
    <t>E.A 1.16</t>
  </si>
  <si>
    <t>E.A 1.17</t>
  </si>
  <si>
    <t>Existe funcionário capacitado a identificar produtos não conformes, submetendo-os à imediato reprocesso? (evisceração)</t>
  </si>
  <si>
    <t>E.A 1.19</t>
  </si>
  <si>
    <t>E.A 1.20</t>
  </si>
  <si>
    <t>Os carrinhos, contentores e gaiolas estão devidamente identificados e se adequam às exigências do RIISPOA referente à cor e material utilizados?</t>
  </si>
  <si>
    <t>E.A 1.22</t>
  </si>
  <si>
    <t>E.A 1.23</t>
  </si>
  <si>
    <t xml:space="preserve">A temperatura da água medida na entrada e saída do sistema de imersão está compreendida entre +14° e +16°C e, +2°C e +4°C, respectivamente ? </t>
  </si>
  <si>
    <t>E.A 1.24</t>
  </si>
  <si>
    <t>Há equipamentos para controle da temperatura (termômetro) e volume (hidrômetro ou similar) da água no chiller nos pontos de entrada de água?</t>
  </si>
  <si>
    <t>E.A 1.25</t>
  </si>
  <si>
    <t>E.A 1.26</t>
  </si>
  <si>
    <t>Após o resfriamento as carcaças atingem a temperatura máxima de 7°C? tolera-se até 10ºC p/ carcaça congelada)</t>
  </si>
  <si>
    <t>E.A 1.28</t>
  </si>
  <si>
    <t>E.A 1.30</t>
  </si>
  <si>
    <t>E.A 1.31</t>
  </si>
  <si>
    <t>E.A 1.32</t>
  </si>
  <si>
    <t>E.A 1.33</t>
  </si>
  <si>
    <t>A temperatura do produto após o corte final atende a legislação? (0 à +7ºC)</t>
  </si>
  <si>
    <t>C. CARNE</t>
  </si>
  <si>
    <t>E.C 1</t>
  </si>
  <si>
    <t>E.C 1.1</t>
  </si>
  <si>
    <t>C</t>
  </si>
  <si>
    <t>E.C 1.2</t>
  </si>
  <si>
    <t>Existe uma verificação documental no recebimento do gado, garantindo a segurança e a rastreabilidade da mercadoria?</t>
  </si>
  <si>
    <t>E.C 1.4</t>
  </si>
  <si>
    <t>O local de recebimento e de circulação do gado é limpo diariamente? Há registros?</t>
  </si>
  <si>
    <t>E.C 1.5</t>
  </si>
  <si>
    <t>Existe no mínimo 1 aspersor de água por curral funcionando nos horários quentes?</t>
  </si>
  <si>
    <t>E.C 1.6</t>
  </si>
  <si>
    <t>Os corredores são dotados de piso antiderrapante?</t>
  </si>
  <si>
    <t>E.C 1.7</t>
  </si>
  <si>
    <t>Existem chuveiros horizontais para limpeza dos membros e ventre dos animais no corredor? Os chuveiros são suficientes para limpar e não encharcar os animais?</t>
  </si>
  <si>
    <t>E.C 1.8</t>
  </si>
  <si>
    <t>Foi verificado a utilização indiscriminada do ferrão em regiões de mucosa (vulva, ânus, pálpebra)?</t>
  </si>
  <si>
    <t>E.C 1.9</t>
  </si>
  <si>
    <t>As instalações permitem a integridade e sanidade dos animais? Existem comportas tipo guilhotina?</t>
  </si>
  <si>
    <t>E.C 1.10</t>
  </si>
  <si>
    <t>Os lotes de animais são separados por procedência e sexo?</t>
  </si>
  <si>
    <t>E.C 1.13</t>
  </si>
  <si>
    <t>Os currais são lavados imediatamente após a saída dos animais?</t>
  </si>
  <si>
    <t>E.C 1.14</t>
  </si>
  <si>
    <t>Existe curral  de observação, matadouro sanitário e forno crematório conforme RIISPOA?</t>
  </si>
  <si>
    <t>E.C 1.15</t>
  </si>
  <si>
    <t>A água dos bebedouros é limpa e em abundância?</t>
  </si>
  <si>
    <t>E.C 1.16</t>
  </si>
  <si>
    <t>Os animais permanecem no mínimo por 12 horas em jejum e dieta hídrica?</t>
  </si>
  <si>
    <t>E.C 1.17</t>
  </si>
  <si>
    <t>Existe treinamento registrado sobre Abate Humanitário?</t>
  </si>
  <si>
    <t>E.C 1.18</t>
  </si>
  <si>
    <t>No abate é usada pistola pneumática de dardo cativo efetivamente?</t>
  </si>
  <si>
    <t>E.C 1.20</t>
  </si>
  <si>
    <t xml:space="preserve">A área suja é separada fisicamente da área limpa?  </t>
  </si>
  <si>
    <t>E.C 1.22</t>
  </si>
  <si>
    <t>E.C 1.23</t>
  </si>
  <si>
    <t>E.C 1.24</t>
  </si>
  <si>
    <t>A temperatura da água do esterilizador é de no mínimo 82,2oC?</t>
  </si>
  <si>
    <t>E.C 1.25</t>
  </si>
  <si>
    <t>Existe estimulação elétrica efetiva?</t>
  </si>
  <si>
    <t>E.C 1.27</t>
  </si>
  <si>
    <t>E.C 1.28</t>
  </si>
  <si>
    <t>Existe procedimento de ação corretiva, caso a carcaça venha a ser contaminada durante o processo?</t>
  </si>
  <si>
    <t>E.C 1.29</t>
  </si>
  <si>
    <t>E.C 1.30</t>
  </si>
  <si>
    <t>A vassoura do rabo é extraída antes do início da esfola completa dos membros posteriores?</t>
  </si>
  <si>
    <t>E.C 1.32</t>
  </si>
  <si>
    <t>A lavagem da carcaça é eficiente?</t>
  </si>
  <si>
    <t>E.C 1.33</t>
  </si>
  <si>
    <t>As nórias são automáticas?</t>
  </si>
  <si>
    <t>E.C 1.35</t>
  </si>
  <si>
    <t>E.C 1.39</t>
  </si>
  <si>
    <t>Existe uma linha que permita a correspondência entre cabeça, vísceras e carcaça?</t>
  </si>
  <si>
    <t>E.C 1.40</t>
  </si>
  <si>
    <t>Foi verificado refugos da área suja circulando nas áreas limpas?</t>
  </si>
  <si>
    <t>E.C 1.41</t>
  </si>
  <si>
    <t>Existe método eficiente de tipificação de carcaças?</t>
  </si>
  <si>
    <t>E.C 1.45</t>
  </si>
  <si>
    <t>Existe uma separação física e bloqueio sanitário para os funcionários provenientes da bucharia e triparia suja afim de evitar a contaminação cruzada?</t>
  </si>
  <si>
    <t>E.C 1.46</t>
  </si>
  <si>
    <t>Existe área do DIF para seqüestro de carcaças e vísceras, bem como câmara de seqüestro?</t>
  </si>
  <si>
    <t>E.C 1.47</t>
  </si>
  <si>
    <t>Os equipamentos e utensílios encontram-se em bom estado de conservação ?</t>
  </si>
  <si>
    <t>E.C 1.48</t>
  </si>
  <si>
    <t>Refugos e restos de produtos são removidos com frequência da área de fabricação ?</t>
  </si>
  <si>
    <t>E.C 1.49</t>
  </si>
  <si>
    <t>O local possui ventilação, iluminação, sistema de exaustão adequada ?</t>
  </si>
  <si>
    <t>E.C 1.56</t>
  </si>
  <si>
    <t>O caminho percorrido pelas carcaças até as câmaras  são concebidos de forma a evitar contaminações ?</t>
  </si>
  <si>
    <t>E.C 1.57</t>
  </si>
  <si>
    <t>A disposição das carcaças permitem uma ventilação adequada? (10 cm)</t>
  </si>
  <si>
    <t>E.C 1.59</t>
  </si>
  <si>
    <t>Há visor externo informando a temperatura da câmara ?</t>
  </si>
  <si>
    <t>Há registro de temperatura das câmaras de resfriamento e pulmão?</t>
  </si>
  <si>
    <t>E.C 1.61</t>
  </si>
  <si>
    <t>Existe um check list para controle da temperatura das carcaças antes da desossa? Existe um temômetro calibrado e higienizado para o monitoramento das carcaças?</t>
  </si>
  <si>
    <t>E.C 1.62</t>
  </si>
  <si>
    <t>Há controle de pH e temperatura das carcaças na saída para desossa? Estão registrados em planilhas do CQ?</t>
  </si>
  <si>
    <t>E.C 1.63</t>
  </si>
  <si>
    <t>O resfriamento da carcaça é gradativo e eficiente? Tºi para fechamento da câmara aproximadamente de +7ºC e Tºf da câmara aproximadamente +2ºC?</t>
  </si>
  <si>
    <t>E.C 1.64</t>
  </si>
  <si>
    <t>São coletadas e registrados aleatoriamente swab das carcaças em pontos  pré determinados periodicamente?</t>
  </si>
  <si>
    <t>E.C 1.65</t>
  </si>
  <si>
    <t>Carcaças ou seus quartos que não apresentam temperatura ideal entre 0 e +4ºC são armazenadas em câmara pulmão?</t>
  </si>
  <si>
    <t>E.C 1.66</t>
  </si>
  <si>
    <t>A área não apresenta risco de contaminação ao produto, estando limpa, sem presença de condensação e em bom estado de conservação?</t>
  </si>
  <si>
    <t>E.C 1.67</t>
  </si>
  <si>
    <t>A temperatura da área de acesso (corredores) à sala de desossa é menor que +10ºC?</t>
  </si>
  <si>
    <t>E.C 1.69</t>
  </si>
  <si>
    <t>Antes da desossa propriamente dita as carcaças são reavaliadas e limpas (toalete)?</t>
  </si>
  <si>
    <t>E.C 1.71</t>
  </si>
  <si>
    <t>Há controle registrado de temperatura da sala de desossa e esta se mantém à no máximo +10ºC?</t>
  </si>
  <si>
    <t>E.C 1.72</t>
  </si>
  <si>
    <t>Os esterilizadores estão disponíveis periodicamente aos manipuladores e mantém-se no mínimo à +82,2ºC?</t>
  </si>
  <si>
    <t>E.C 1.73</t>
  </si>
  <si>
    <t xml:space="preserve">Existe fluxo contínuo para saída de retalhos e carne indústria? </t>
  </si>
  <si>
    <t>E.C 1.74</t>
  </si>
  <si>
    <t>O. OVOS</t>
  </si>
  <si>
    <t>E.O 1</t>
  </si>
  <si>
    <t xml:space="preserve">A empresa deve garantir o atendimento de legislação específica do setor
RIISPOA LEI Nº 1.283 DE 18 DE DEZEMBRO DE 1950 TÍTULO IX E PORTARIA MAPA Nº 01, DE 21 DE FEVEREIRO DE 1990 
</t>
  </si>
  <si>
    <t>E.O 1.1</t>
  </si>
  <si>
    <t>O</t>
  </si>
  <si>
    <t>A área de criação possui condições e instalações adequadas ( temperatura, iluminação, cobertura)?</t>
  </si>
  <si>
    <t>E.O 1.2</t>
  </si>
  <si>
    <t>Existe programa de vacinação ( Mareck e Hipens, Pneumovirus, Gumboro, Newcastle, Bronquite, Bolba, Eds, Coriza)?</t>
  </si>
  <si>
    <t>E.O 1.3</t>
  </si>
  <si>
    <t>Existem laudos que comprovem a sanidade das aves (exames sorológico / swab para salmonella)?</t>
  </si>
  <si>
    <t>E.O 1.4</t>
  </si>
  <si>
    <t>Existem procedimentos / registros do desenvolvimento etário das aves? Critérios para mudança de galpões ?</t>
  </si>
  <si>
    <t>E.O 1.5</t>
  </si>
  <si>
    <t>Água é servida à vontade ? Tratada com cloro e filtrada ?</t>
  </si>
  <si>
    <t>E.O 1.6</t>
  </si>
  <si>
    <t>O esterco é coletado periodicamente / freqüência está definida?</t>
  </si>
  <si>
    <t>E.O 1.7</t>
  </si>
  <si>
    <t>Há procedimento definido de limpeza dos galpões? A freqüência está definida?</t>
  </si>
  <si>
    <t>E.O 1.8</t>
  </si>
  <si>
    <t>A área se encontra em perfeitas condições de limpeza e conservação?</t>
  </si>
  <si>
    <t>E.O 1.9</t>
  </si>
  <si>
    <t>Existe sistemática claramente definida para aprovação dos ingredientes da ração?</t>
  </si>
  <si>
    <t>E.O 1.11</t>
  </si>
  <si>
    <t>Existe fórmula padrão para preparo da ração?</t>
  </si>
  <si>
    <t>E.O 1.12</t>
  </si>
  <si>
    <t>A fórmula está de acordo com o desenvolvimento etário das aves?</t>
  </si>
  <si>
    <t>E.O 1.13</t>
  </si>
  <si>
    <t>E.O 1.14</t>
  </si>
  <si>
    <t>P. PESCADOS</t>
  </si>
  <si>
    <t>E.P 1</t>
  </si>
  <si>
    <t xml:space="preserve">A empresa deve garantir o atendimento de legislação específica do setor
RIISPOA LEI Nº 1.283 DE 18 DE DEZEMBRO DE 1950 TÍTULO VII E PORTARIA MAPA N° 185, DE 13 DE MAIO DE 1997
</t>
  </si>
  <si>
    <t>E.P 1.1</t>
  </si>
  <si>
    <t>P</t>
  </si>
  <si>
    <t>Os animais são recebidos e inspecionados pelo controle de qualidade?</t>
  </si>
  <si>
    <t>E.P 1.2</t>
  </si>
  <si>
    <t xml:space="preserve"> Os lotes de animais são separados por procedência (registro)?</t>
  </si>
  <si>
    <t>E.P 1.3</t>
  </si>
  <si>
    <t>E.P 1.4</t>
  </si>
  <si>
    <t>A lavagem e a desinfecção das caixas e palletes são eficientes e imediatas? Após higienizadas, as caixas e palletes são colocadas em local específico distante de outros objetos sujos?</t>
  </si>
  <si>
    <t>E.P 1.5</t>
  </si>
  <si>
    <t>A matéria-prima, quando aplicada, está adicionada de gelo suficiente para sua adequada conservação até a ocorrência da manipulação?</t>
  </si>
  <si>
    <t>E.P 1.6</t>
  </si>
  <si>
    <t>E.P 1.7</t>
  </si>
  <si>
    <t>Os tanques para depuração apresentam renovação constante de água e a água é limpa e esterilizada adequadamente?</t>
  </si>
  <si>
    <t>E.P 1.8</t>
  </si>
  <si>
    <t>Existe treinamento sobre abate com insensibilização por choque térmico?</t>
  </si>
  <si>
    <t>E.P 1.9</t>
  </si>
  <si>
    <t>A insensibilização por choque térmico e a sangria são realizada adequadamente?</t>
  </si>
  <si>
    <t>E.P 1.12</t>
  </si>
  <si>
    <t>Antes da evisceração, as carcaças são lavadas em equipamento específico para esse fim, e é utilizada água gelada?</t>
  </si>
  <si>
    <t>E.P 1.13</t>
  </si>
  <si>
    <t>Os utensílios utilizados para descamação e evisceração são higienizados e esterilizados adequadamente e periodicamente? (registro)</t>
  </si>
  <si>
    <t>E.P 1.14</t>
  </si>
  <si>
    <t>A calha de evisceração dispõem de água corrente e sob pressão adequada, proporcionando constante limpeza?</t>
  </si>
  <si>
    <t>E.P 1.15</t>
  </si>
  <si>
    <t>O local apresenta separação física entre área suja e área limpa</t>
  </si>
  <si>
    <t>E.P 1.16</t>
  </si>
  <si>
    <t>A água utilizada está dentro dos padrões exigidos pela legislação? 5 ppm de Cloro (registro)</t>
  </si>
  <si>
    <t>E.P 1.17</t>
  </si>
  <si>
    <t>A matéria-prima e os produtos são acondicionados em contentores plásticos limpos e estes dispostos sobre pallets plásticos limpos, sem contato com o piso?</t>
  </si>
  <si>
    <t>E.P 1.18</t>
  </si>
  <si>
    <t>Os utensílios utilizados no porcionamento e na filetagem são higienizados e esterilizados adequadamente e periodicamente? (registro)</t>
  </si>
  <si>
    <t>E.P 1.19</t>
  </si>
  <si>
    <t>Existe o controle da temperatura do produto durante a manipulação? (registro)</t>
  </si>
  <si>
    <t>E.P 1.20</t>
  </si>
  <si>
    <t>A área de produção é dotada de termômetro para verificação e controle da T°C ambiente?</t>
  </si>
  <si>
    <t>S. SUÍNOS</t>
  </si>
  <si>
    <t>E.S 1</t>
  </si>
  <si>
    <t xml:space="preserve">A empresa deve garantir o atendimento de legislação específica do setor
RIISPOA LEI Nº 1.283 DE 18 DE DEZEMBRO DE 1950 TÍTULO VII </t>
  </si>
  <si>
    <t>E.S 1.1</t>
  </si>
  <si>
    <t xml:space="preserve">S </t>
  </si>
  <si>
    <t>As instalações permitem a integridade e sanidade dos animais? Há rampa de acesso proporcional ao número de animais? (metálica, antiderrapante, coberta, de fácil limpeza) (1:800)</t>
  </si>
  <si>
    <t>E.S 1.2</t>
  </si>
  <si>
    <t>S</t>
  </si>
  <si>
    <t>Não foi verificado a utilização indiscriminada do ferrão em regiões de mucosa (vulva, ânus, pálpebras)?</t>
  </si>
  <si>
    <t>E.S 1.3</t>
  </si>
  <si>
    <t>As pocilgas são afastadas no mínimo 15 metros da área de matança; possuem iluminação adequada e eficiente; existem comportas tipo guilhotina?</t>
  </si>
  <si>
    <t>E.S 1.4</t>
  </si>
  <si>
    <t xml:space="preserve">Há classificação das pocilgas dos animais (chegada/ seleção / seqüestro / matança)? </t>
  </si>
  <si>
    <t>E.S 1.5</t>
  </si>
  <si>
    <t>Existe sala de necrópsia e forno crematório conforme RIISPOA?</t>
  </si>
  <si>
    <t>E.S 1.6</t>
  </si>
  <si>
    <t>Os lotes de animais são separados por procedência e sexo? Os animais são machos, castrados e puros? (registro)</t>
  </si>
  <si>
    <t>E.S 1.7</t>
  </si>
  <si>
    <t>Os animais permanecem no mínimo por 12 horas em jejum e dieta hídrica (registro)?</t>
  </si>
  <si>
    <t>E.S 1.8</t>
  </si>
  <si>
    <t>A água, quando disponibilizada em cochos, possuem grades de proteção?</t>
  </si>
  <si>
    <t>E.S 1.9</t>
  </si>
  <si>
    <t>Não há acúmulo de águas residuárias no piso no interior das pocilgas ou adjacências?</t>
  </si>
  <si>
    <t>E.S 1.10</t>
  </si>
  <si>
    <t>Existe no mínimo 1 aspersor de água por pocilga funcionando nos horários quentes? (caso necessário)</t>
  </si>
  <si>
    <t>E.S 1.11</t>
  </si>
  <si>
    <t>Existem chuveiros horizontais para limpeza dos membros e ventre dos animais no corredor?</t>
  </si>
  <si>
    <t>E.S 1.12</t>
  </si>
  <si>
    <t>As pocilgas são lavadas imediatamente após a saída dos animais?</t>
  </si>
  <si>
    <t>E.S 1.13</t>
  </si>
  <si>
    <t>Existe treinamento registrado sobre Práticas do Abate Humanitário? (registro)</t>
  </si>
  <si>
    <t>E.S 1.14</t>
  </si>
  <si>
    <t>Há área reservada para lavagem e desinfecção dos veículos? São efetivas?</t>
  </si>
  <si>
    <t>E.S 1.15</t>
  </si>
  <si>
    <t xml:space="preserve">A insensibilização é de acordo com o tamanho dos animais (amp 0,5 a 2 / volt 350 a 750) </t>
  </si>
  <si>
    <t>E.S 1.16</t>
  </si>
  <si>
    <t>O choque é aplicado através de semi-arco, nas fossas temporais ou é utilizado outro método aprovado pelo DIPOA?</t>
  </si>
  <si>
    <t>E.S 1.17</t>
  </si>
  <si>
    <t>A área de insensibilização possui estruturas (cobertura) e dimensões adequadas)?</t>
  </si>
  <si>
    <t>E.S 1.18</t>
  </si>
  <si>
    <t>A sangria ocorre no máximo em 30 seg após a insensibilização?</t>
  </si>
  <si>
    <t>E.S 1.19</t>
  </si>
  <si>
    <t>O operador que executa a sangria realiza a troca de facas?</t>
  </si>
  <si>
    <t>E.S 1.20</t>
  </si>
  <si>
    <t>A área suja é separada fisicamente da área limpa?  (toalete / abertura abdominal)</t>
  </si>
  <si>
    <t>E.S 1.21</t>
  </si>
  <si>
    <t>A lavagem da carcaça é eficiente? (saída da sangria)</t>
  </si>
  <si>
    <t>E.S 1.22</t>
  </si>
  <si>
    <t>A escaldagem é feita em tanque de aço inoxidável, com água sob temperatura entre +62,°C e 72°C durante 2 a 5 minutos. Os tanques de escaldagem possuem termômetros?</t>
  </si>
  <si>
    <t>E.S 1.23</t>
  </si>
  <si>
    <t>É realizada a toalete da depilação? A depeladeira é automatizada? Chamuscamento ou outro método aprovado pelo Dipoa.</t>
  </si>
  <si>
    <t>E.S 1.24</t>
  </si>
  <si>
    <t>E.S 1.25</t>
  </si>
  <si>
    <t>E.S 1.26</t>
  </si>
  <si>
    <t>E.S 1.27</t>
  </si>
  <si>
    <t>Existe área do SIF para seqüestro de carcaças e vísceras, bem como câmara de seqüestro?</t>
  </si>
  <si>
    <t>E.S 1.28</t>
  </si>
  <si>
    <t>Existem esterilizadores de faca disponíveis aos operadores sob temperatura maior ou igual à 82,2ºC?</t>
  </si>
  <si>
    <t>E.S 1.32</t>
  </si>
  <si>
    <t>A disposição das carcaças permitem uma ventilação adequada? (33 cm)</t>
  </si>
  <si>
    <t>E.S 1.33</t>
  </si>
  <si>
    <t>E.S 1.34</t>
  </si>
  <si>
    <t>São coletadas  e registrados aleatoriamente swab das carcaças em pontos  pré determinados periodicamente?</t>
  </si>
  <si>
    <t>E.S 1.35</t>
  </si>
  <si>
    <t xml:space="preserve">A temperatura da área de acesso (corredores) à sala de desossa é menor que +10ºC? </t>
  </si>
  <si>
    <t>E.S 1.36</t>
  </si>
  <si>
    <t>O resfriamento da carcaça é gradativo e eficiente? TºC para fechamento da câmara aproximadamente de +7ºC e TºC da câmara aproximadamente +1ºC?</t>
  </si>
  <si>
    <t>E.S 1.37</t>
  </si>
  <si>
    <t>E.S 1.38</t>
  </si>
  <si>
    <t>Carcaças ou seus quartos que não apresentam temperatura ideal entre 0 e +7ºC são armazenadas em câmara pulmão?</t>
  </si>
  <si>
    <t>E.S 1.39</t>
  </si>
  <si>
    <t>Na sala de desossa os esterilizadores estão disponíveis periodicamente aos manipuladores e mantém-se no mínimo à +85ºC? (registro)</t>
  </si>
  <si>
    <t>E.S 1.40</t>
  </si>
  <si>
    <t>É efetiva a lavagem das carcaças antes do pré-resfriamento?</t>
  </si>
  <si>
    <t>Processamento de FLV</t>
  </si>
  <si>
    <t xml:space="preserve">A empresa deve garantir o atendimento de legislação específica do setor
INSTRUÇÃO NORMATIVA CONJUNTA Nº 9, DE 12 DE NOVEMBRO DE 2002 E RESOLUÇÃO CNNPA Nº 12, DE 1978.
</t>
  </si>
  <si>
    <t>F</t>
  </si>
  <si>
    <t>Existe sistema de controle de estoque adequado de acordo com o grau de maturação ?</t>
  </si>
  <si>
    <t>No packing house todas as portas estão adaptadas com sistema de auto fechamento?</t>
  </si>
  <si>
    <t>O local possui sistema de ventilação, exaustão e/ou climatização adequado?</t>
  </si>
  <si>
    <t>Não é observado o acúmulo de resíduos ou frutos deteriorados nas dependências do packing?</t>
  </si>
  <si>
    <t>Existe sistemática de diferenciação das caixas plásticas ( troca/limpeza ) utilizadas no campo das caixas utilizadas no interior do packing?</t>
  </si>
  <si>
    <t>Os vegetais sofrem algum tipo de higienização antes do embalamento?</t>
  </si>
  <si>
    <t>Garantia das práticas trabalhistas básicas (recolhimento FGTS/INSS/carga de trabalho/Horas extras)</t>
  </si>
  <si>
    <t>A empresa deve garantir o atendimento dos requisitos legais gerais no país</t>
  </si>
  <si>
    <t>Legalidade</t>
  </si>
  <si>
    <t>E.G 2</t>
  </si>
  <si>
    <t>E.G 2.2</t>
  </si>
  <si>
    <t>E.G 2.3</t>
  </si>
  <si>
    <t>E.G 2.4</t>
  </si>
  <si>
    <t>E.G 2.5</t>
  </si>
  <si>
    <t>E.G 2.6</t>
  </si>
  <si>
    <t>Segurança do Alimento</t>
  </si>
  <si>
    <t>A empresa deve garantir o atendimento dos requisitos gerais de Segurança do Alimento</t>
  </si>
  <si>
    <t>ÁGUA MINERAL</t>
  </si>
  <si>
    <t>E.G 1.6</t>
  </si>
  <si>
    <t xml:space="preserve"> ---</t>
  </si>
  <si>
    <t>Não há requisito correspondente no check list atual.
Avaliar se como agir em caso de doença detectada</t>
  </si>
  <si>
    <t>Não há requisito correspondente no check list atual.
Como a empresa age em caso de suspeita de doença</t>
  </si>
  <si>
    <t>Cuidado ao avaliar o impacto deste item, pois muitas vezes temos a evidência de um visitante esporádico sem cumprir as BPF´s, mas o impacto é pequeno (colocar pontuação parcial). Atentar-se às funções de maior impacto como Manutenção e Operação, por exemplo.
correlação com 89</t>
  </si>
  <si>
    <t>Requisitos 8, 9, 10, 11, 12, 16 e 127.
avaliar que os materiais devem ser sanitários</t>
  </si>
  <si>
    <t>As instalações são efetivamente conservadas, limpas e desinfetadas de forma a prevenir contaminação física, química e microbiológica do produto?</t>
  </si>
  <si>
    <t>Requisito 01 e 02.
Avaliar as vedações das portas e janelas</t>
  </si>
  <si>
    <t xml:space="preserve">A empresa deve garantir que padrões de limpeza e desinfecção são mantidos em todos os momentos e todas as etapas do processo
</t>
  </si>
  <si>
    <t>Requisitos 111, 112, 15, 68, 69, 77 e do bloco 06 (bloqueio sanitário).
Avaliar fluxo linear de forma a evitar contaminações cruzadas</t>
  </si>
  <si>
    <t xml:space="preserve">O programa de inspeção é realizado por uma pessoa / equipe qualificada, em uma frequência adequada e os achados são endereçados?
</t>
  </si>
  <si>
    <t xml:space="preserve">Há um fluxograma de produção com as etapas de processo, que permita a identificação das etapas críticas para a segurança do alimento?
</t>
  </si>
  <si>
    <t>Item avaliado no bloco de requisitos específicos/ quando a empresa for por exemplo da área de amendoim usando a legislação da área (específica) para aflatoxina e amostragem o auditor deverá avaliar em b.c.1.4</t>
  </si>
  <si>
    <t>Há uma pessoa ou equipe qualificada e formada para execução das atividades relacionadas na segurança alimentar?</t>
  </si>
  <si>
    <t>A empresa deve garantir que há medidas de controle adequadas implementadas para prevenir a contaminação cruzada por alergênicos. Todos os ingredientes do produto conhecidos por causar alergias alimentares devem ser claramente identificados e comunicados ao cliente.</t>
  </si>
  <si>
    <t>F. FRUTAS, LEGUMES E VERDURAS (FLV)</t>
  </si>
  <si>
    <t>M. ÁGUA MINERAL</t>
  </si>
  <si>
    <t>Processamento de Água Mineral</t>
  </si>
  <si>
    <r>
      <t xml:space="preserve">Ausência de trabalho Infantil ou análogo ao escravo na empresa e em seus fornecedores (matérias primas, insumos e embalagens)
</t>
    </r>
    <r>
      <rPr>
        <b/>
        <sz val="8"/>
        <rFont val="Arial"/>
        <family val="2"/>
      </rPr>
      <t>(Requisito Obrigatório)</t>
    </r>
  </si>
  <si>
    <t>Água oriunda de fontes distintas misturadas apenas quando autorizadas pelo órgão competente do Ministério das Minas e Energia.</t>
  </si>
  <si>
    <t>Existência de registros da revisão das operações de higienização e das medidas corretivas adotadas quando
constatada a presença de incrustações e de outras alterações</t>
  </si>
  <si>
    <t>Armazenamento da água realizado em reservatório em nível superior ao solo e estanque.</t>
  </si>
  <si>
    <t>Reservatório com extravasor, protegidopor tela milimetrada, dotado de filtro de ar
microbiológico, válvula de retenção ou fecho hídrico em forma de sifão.</t>
  </si>
  <si>
    <t>Reservatório com dispositivo para esvaziamento em nível inferior.</t>
  </si>
  <si>
    <t>Casa de proteção da captação em condição higiênico-sanitária satisfatória. Livre de infiltrações, rachaduras, fendas e outras alterações.</t>
  </si>
  <si>
    <t>Embalagens de primeiro uso, quando não fabricadas no próprio estabelecimento industrial, submetidas ao enxágüe em
maquinário automático utilizando-se solução desinfetante, exceto as embalagens descartáveis do tipo copo.</t>
  </si>
  <si>
    <t>Saída do equipamento de higienização das embalagens posicionada próxima à sala de
envase. Quando não for possível, esteiras protegidas por cobertura.</t>
  </si>
  <si>
    <t>Passagem das embalagens da área de higienização para a sala de envase feita por meio de abertura destinada e dimensionada exclusivamente para este fim, não sendo permitido o transporte manual das embalagens.</t>
  </si>
  <si>
    <t>Abertura dimensionada para passagem das embalagens da área de higienização para a sala de envase permanece fechada durante a paralisação do processo de envase.</t>
  </si>
  <si>
    <t>Envase e o fechamento das embalagens realizados por equipamentos automáticos.</t>
  </si>
  <si>
    <t>Porta da sala de envase equipada com dispositivo defechamento automático, ajustada aos batentes e em adequado estado de conservação.</t>
  </si>
  <si>
    <t>Adição de dióxido de carbono à água mineral natural, quando houver, integrada à linha de envase.</t>
  </si>
  <si>
    <t>Medidas para minimizar o risco de  contaminação da sala de envase são adotadas.</t>
  </si>
  <si>
    <t>Água mineral natural envasada submetida à inspeção visual ou eletrônica.</t>
  </si>
  <si>
    <t>Água mineral natural envasada com composição equivalente à da
água emergente da fonte ou poço,conforme as análises laboratoriais efetuadas pelo órgão competente do Ministério das Minas e Energia.</t>
  </si>
  <si>
    <t>Responsável pela industrialização devidamente capacitado em curso com carga horária mínima de 40 horas.</t>
  </si>
  <si>
    <t>Conteúdo programático do curso de capacitação engloba os seguintes temas: Microbiologia de alimentos, Industrialização
da água mineral natural e da água natural, Boas Práticas e Sistema de Análise de Perigos e Pontos Críticos de Controle - APPCC.</t>
  </si>
  <si>
    <t>E.F 1.01</t>
  </si>
  <si>
    <t>E.F 1.02</t>
  </si>
  <si>
    <t>E.F 1.03</t>
  </si>
  <si>
    <t>E.F 1.04</t>
  </si>
  <si>
    <t>E.F 1.05</t>
  </si>
  <si>
    <t>E.F 1.06</t>
  </si>
  <si>
    <t>E.F 1.08</t>
  </si>
  <si>
    <t>E.M 1.01</t>
  </si>
  <si>
    <t>E.M 1</t>
  </si>
  <si>
    <t>E.M 1.03</t>
  </si>
  <si>
    <t>E.M 1.04</t>
  </si>
  <si>
    <t>E.M 1.05</t>
  </si>
  <si>
    <t>E.M 1.06</t>
  </si>
  <si>
    <t>E.M 1.08</t>
  </si>
  <si>
    <t>E.M 1.09</t>
  </si>
  <si>
    <t>E.M 1.11</t>
  </si>
  <si>
    <t>E.M 1.13</t>
  </si>
  <si>
    <t>E.M 1.14</t>
  </si>
  <si>
    <t>E.M 1.17</t>
  </si>
  <si>
    <t>E.M 1.19</t>
  </si>
  <si>
    <t>E.M 1.20</t>
  </si>
  <si>
    <t>E.M 1.21</t>
  </si>
  <si>
    <t>E.M 1.23</t>
  </si>
  <si>
    <t>E.M 1.24</t>
  </si>
  <si>
    <t>E.M 1.27</t>
  </si>
  <si>
    <t>E.M 1.30</t>
  </si>
  <si>
    <t>E.M 1.33</t>
  </si>
  <si>
    <t>E.M 1.34</t>
  </si>
  <si>
    <t>E.M 1.35</t>
  </si>
  <si>
    <t>E.M 1.36</t>
  </si>
  <si>
    <t>E.M 1.37</t>
  </si>
  <si>
    <t>E.M 1.38</t>
  </si>
  <si>
    <t>E.M 1.39</t>
  </si>
  <si>
    <t>E.M 1.40</t>
  </si>
  <si>
    <t>E.M 1.43</t>
  </si>
  <si>
    <t>E.M 1.44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</si>
</sst>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  <font>
      <b/>
      <sz val="11"/>
      <color indexed="9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color indexed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name val="Times New Roman"/>
      <family val="1"/>
    </font>
    <font>
      <b/>
      <sz val="9"/>
      <color indexed="8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10"/>
      <name val="Calibri"/>
      <family val="2"/>
    </font>
    <font>
      <sz val="9"/>
      <name val="Arial"/>
      <family val="2"/>
    </font>
    <font>
      <sz val="10"/>
      <color indexed="10"/>
      <name val="Arial"/>
      <family val="2"/>
    </font>
    <font>
      <b/>
      <i/>
      <sz val="9"/>
      <color indexed="62"/>
      <name val="Arial"/>
      <family val="2"/>
    </font>
    <font>
      <i/>
      <sz val="9"/>
      <color indexed="62"/>
      <name val="Arial"/>
      <family val="2"/>
    </font>
    <font>
      <sz val="8"/>
      <color indexed="8"/>
      <name val="Arial"/>
      <family val="2"/>
    </font>
    <font>
      <b/>
      <sz val="10"/>
      <color indexed="9"/>
      <name val="Arial"/>
      <family val="2"/>
    </font>
    <font>
      <b/>
      <u/>
      <sz val="8"/>
      <color indexed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b/>
      <i/>
      <u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1"/>
      <color indexed="8"/>
      <name val="Arial"/>
      <family val="2"/>
    </font>
    <font>
      <b/>
      <i/>
      <u/>
      <sz val="9"/>
      <color indexed="8"/>
      <name val="Arial"/>
      <family val="2"/>
    </font>
    <font>
      <b/>
      <sz val="9"/>
      <color indexed="8"/>
      <name val="Arial"/>
      <family val="2"/>
    </font>
    <font>
      <b/>
      <sz val="14"/>
      <name val="Arial"/>
      <family val="2"/>
    </font>
    <font>
      <b/>
      <sz val="11"/>
      <color indexed="8"/>
      <name val="Calibri"/>
      <family val="2"/>
    </font>
    <font>
      <b/>
      <i/>
      <sz val="8"/>
      <color indexed="9"/>
      <name val="Arial"/>
      <family val="2"/>
    </font>
    <font>
      <sz val="8"/>
      <name val="Calibri"/>
      <family val="2"/>
    </font>
    <font>
      <b/>
      <u/>
      <sz val="8"/>
      <name val="Arial"/>
      <family val="2"/>
    </font>
    <font>
      <sz val="11"/>
      <color indexed="10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32"/>
      </left>
      <right style="medium">
        <color indexed="32"/>
      </right>
      <top style="medium">
        <color indexed="32"/>
      </top>
      <bottom style="medium">
        <color indexed="32"/>
      </bottom>
      <diagonal/>
    </border>
    <border>
      <left style="medium">
        <color indexed="32"/>
      </left>
      <right/>
      <top style="medium">
        <color indexed="32"/>
      </top>
      <bottom/>
      <diagonal/>
    </border>
    <border>
      <left/>
      <right/>
      <top style="medium">
        <color indexed="32"/>
      </top>
      <bottom/>
      <diagonal/>
    </border>
    <border>
      <left/>
      <right style="medium">
        <color indexed="32"/>
      </right>
      <top style="medium">
        <color indexed="32"/>
      </top>
      <bottom/>
      <diagonal/>
    </border>
    <border>
      <left style="medium">
        <color indexed="32"/>
      </left>
      <right/>
      <top/>
      <bottom style="medium">
        <color indexed="32"/>
      </bottom>
      <diagonal/>
    </border>
    <border>
      <left/>
      <right/>
      <top/>
      <bottom style="medium">
        <color indexed="32"/>
      </bottom>
      <diagonal/>
    </border>
    <border>
      <left/>
      <right style="medium">
        <color indexed="32"/>
      </right>
      <top/>
      <bottom style="medium">
        <color indexed="3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56"/>
      </left>
      <right/>
      <top/>
      <bottom/>
      <diagonal/>
    </border>
    <border>
      <left style="medium">
        <color indexed="62"/>
      </left>
      <right/>
      <top style="medium">
        <color indexed="62"/>
      </top>
      <bottom/>
      <diagonal/>
    </border>
    <border>
      <left/>
      <right/>
      <top style="medium">
        <color indexed="62"/>
      </top>
      <bottom/>
      <diagonal/>
    </border>
    <border>
      <left/>
      <right style="medium">
        <color indexed="62"/>
      </right>
      <top style="medium">
        <color indexed="62"/>
      </top>
      <bottom/>
      <diagonal/>
    </border>
    <border>
      <left style="medium">
        <color indexed="62"/>
      </left>
      <right/>
      <top/>
      <bottom/>
      <diagonal/>
    </border>
    <border>
      <left/>
      <right style="medium">
        <color indexed="62"/>
      </right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/>
      <right style="medium">
        <color indexed="62"/>
      </right>
      <top/>
      <bottom style="medium">
        <color indexed="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0" fontId="6" fillId="0" borderId="0"/>
    <xf numFmtId="0" fontId="12" fillId="0" borderId="0"/>
    <xf numFmtId="0" fontId="14" fillId="0" borderId="0"/>
  </cellStyleXfs>
  <cellXfs count="372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1" applyFont="1"/>
    <xf numFmtId="0" fontId="6" fillId="0" borderId="0" xfId="1" applyFont="1" applyProtection="1">
      <protection locked="0"/>
    </xf>
    <xf numFmtId="0" fontId="11" fillId="0" borderId="0" xfId="0" applyFont="1"/>
    <xf numFmtId="0" fontId="17" fillId="0" borderId="0" xfId="1" applyNumberFormat="1" applyFont="1" applyAlignment="1">
      <alignment vertical="top"/>
    </xf>
    <xf numFmtId="0" fontId="18" fillId="0" borderId="0" xfId="1" applyFont="1"/>
    <xf numFmtId="0" fontId="18" fillId="0" borderId="1" xfId="1" applyNumberFormat="1" applyFont="1" applyBorder="1" applyAlignment="1" applyProtection="1">
      <alignment vertical="top"/>
      <protection locked="0"/>
    </xf>
    <xf numFmtId="0" fontId="18" fillId="0" borderId="1" xfId="1" applyFont="1" applyBorder="1" applyAlignment="1" applyProtection="1">
      <alignment wrapText="1"/>
      <protection locked="0"/>
    </xf>
    <xf numFmtId="0" fontId="18" fillId="0" borderId="1" xfId="1" applyFont="1" applyBorder="1" applyAlignment="1" applyProtection="1">
      <alignment horizontal="center"/>
      <protection locked="0"/>
    </xf>
    <xf numFmtId="0" fontId="18" fillId="0" borderId="1" xfId="1" applyFont="1" applyBorder="1"/>
    <xf numFmtId="0" fontId="18" fillId="0" borderId="1" xfId="1" applyFont="1" applyBorder="1" applyAlignment="1">
      <alignment horizontal="left" vertical="top" wrapText="1"/>
    </xf>
    <xf numFmtId="0" fontId="18" fillId="0" borderId="1" xfId="1" applyNumberFormat="1" applyFont="1" applyBorder="1" applyAlignment="1" applyProtection="1">
      <alignment vertical="top" wrapText="1"/>
      <protection locked="0"/>
    </xf>
    <xf numFmtId="0" fontId="18" fillId="0" borderId="1" xfId="1" applyFont="1" applyBorder="1" applyAlignment="1" applyProtection="1">
      <alignment horizontal="left" vertical="top" wrapText="1"/>
      <protection locked="0"/>
    </xf>
    <xf numFmtId="0" fontId="18" fillId="0" borderId="1" xfId="1" applyNumberFormat="1" applyFont="1" applyFill="1" applyBorder="1" applyAlignment="1" applyProtection="1">
      <alignment vertical="top"/>
      <protection locked="0"/>
    </xf>
    <xf numFmtId="0" fontId="18" fillId="0" borderId="1" xfId="1" applyFont="1" applyFill="1" applyBorder="1" applyAlignment="1">
      <alignment horizontal="left" vertical="top" wrapText="1"/>
    </xf>
    <xf numFmtId="0" fontId="17" fillId="0" borderId="1" xfId="1" applyFont="1" applyBorder="1" applyAlignment="1">
      <alignment vertical="top" wrapText="1"/>
    </xf>
    <xf numFmtId="0" fontId="18" fillId="2" borderId="1" xfId="1" applyFont="1" applyFill="1" applyBorder="1" applyAlignment="1">
      <alignment horizontal="left" vertical="top" wrapText="1"/>
    </xf>
    <xf numFmtId="0" fontId="17" fillId="0" borderId="1" xfId="1" applyFont="1" applyFill="1" applyBorder="1" applyAlignment="1">
      <alignment vertical="top" wrapText="1"/>
    </xf>
    <xf numFmtId="0" fontId="17" fillId="0" borderId="1" xfId="1" applyNumberFormat="1" applyFont="1" applyBorder="1" applyAlignment="1">
      <alignment vertical="top"/>
    </xf>
    <xf numFmtId="0" fontId="18" fillId="0" borderId="1" xfId="1" applyFont="1" applyFill="1" applyBorder="1" applyAlignment="1" applyProtection="1">
      <alignment horizontal="left" vertical="top" wrapText="1"/>
      <protection locked="0"/>
    </xf>
    <xf numFmtId="0" fontId="19" fillId="0" borderId="1" xfId="1" applyFont="1" applyBorder="1" applyAlignment="1" applyProtection="1">
      <alignment horizontal="left" vertical="top" wrapText="1"/>
      <protection locked="0"/>
    </xf>
    <xf numFmtId="0" fontId="17" fillId="0" borderId="1" xfId="1" applyFont="1" applyBorder="1" applyAlignment="1">
      <alignment horizontal="left" vertical="top" wrapText="1"/>
    </xf>
    <xf numFmtId="0" fontId="18" fillId="0" borderId="1" xfId="1" applyFont="1" applyBorder="1" applyAlignment="1">
      <alignment vertical="top" wrapText="1"/>
    </xf>
    <xf numFmtId="0" fontId="17" fillId="0" borderId="0" xfId="1" applyNumberFormat="1" applyFont="1" applyAlignment="1">
      <alignment horizontal="center" vertical="top"/>
    </xf>
    <xf numFmtId="0" fontId="17" fillId="3" borderId="2" xfId="1" applyNumberFormat="1" applyFont="1" applyFill="1" applyBorder="1" applyAlignment="1" applyProtection="1">
      <alignment horizontal="center" vertical="top"/>
      <protection locked="0"/>
    </xf>
    <xf numFmtId="0" fontId="17" fillId="3" borderId="3" xfId="1" applyNumberFormat="1" applyFont="1" applyFill="1" applyBorder="1" applyAlignment="1" applyProtection="1">
      <alignment horizontal="center" vertical="top"/>
      <protection locked="0"/>
    </xf>
    <xf numFmtId="0" fontId="17" fillId="0" borderId="1" xfId="1" applyNumberFormat="1" applyFont="1" applyBorder="1" applyAlignment="1">
      <alignment horizontal="center" vertical="top"/>
    </xf>
    <xf numFmtId="0" fontId="17" fillId="0" borderId="3" xfId="1" applyNumberFormat="1" applyFont="1" applyBorder="1" applyAlignment="1" applyProtection="1">
      <alignment horizontal="center" vertical="top"/>
      <protection locked="0"/>
    </xf>
    <xf numFmtId="0" fontId="17" fillId="0" borderId="1" xfId="1" applyNumberFormat="1" applyFont="1" applyBorder="1" applyAlignment="1" applyProtection="1">
      <alignment horizontal="center" vertical="top"/>
      <protection locked="0"/>
    </xf>
    <xf numFmtId="0" fontId="17" fillId="0" borderId="3" xfId="1" applyNumberFormat="1" applyFont="1" applyBorder="1" applyAlignment="1" applyProtection="1">
      <alignment horizontal="center" vertical="top" wrapText="1"/>
      <protection locked="0"/>
    </xf>
    <xf numFmtId="0" fontId="17" fillId="0" borderId="1" xfId="1" applyNumberFormat="1" applyFont="1" applyFill="1" applyBorder="1" applyAlignment="1" applyProtection="1">
      <alignment horizontal="center" vertical="top"/>
      <protection locked="0"/>
    </xf>
    <xf numFmtId="0" fontId="17" fillId="0" borderId="1" xfId="1" applyFont="1" applyBorder="1" applyAlignment="1">
      <alignment horizontal="center" vertical="top" wrapText="1"/>
    </xf>
    <xf numFmtId="0" fontId="17" fillId="0" borderId="1" xfId="1" applyFont="1" applyFill="1" applyBorder="1" applyAlignment="1">
      <alignment horizontal="center" vertical="top" wrapText="1"/>
    </xf>
    <xf numFmtId="0" fontId="18" fillId="0" borderId="4" xfId="1" applyFont="1" applyBorder="1" applyAlignment="1" applyProtection="1">
      <alignment horizontal="center"/>
      <protection locked="0"/>
    </xf>
    <xf numFmtId="0" fontId="18" fillId="0" borderId="4" xfId="1" applyFont="1" applyBorder="1"/>
    <xf numFmtId="0" fontId="17" fillId="3" borderId="1" xfId="1" applyNumberFormat="1" applyFont="1" applyFill="1" applyBorder="1" applyAlignment="1" applyProtection="1">
      <alignment horizontal="center" vertical="top"/>
      <protection locked="0"/>
    </xf>
    <xf numFmtId="0" fontId="17" fillId="0" borderId="3" xfId="1" applyNumberFormat="1" applyFont="1" applyFill="1" applyBorder="1" applyAlignment="1" applyProtection="1">
      <alignment horizontal="center" vertical="top"/>
      <protection locked="0"/>
    </xf>
    <xf numFmtId="0" fontId="17" fillId="0" borderId="1" xfId="1" applyFont="1" applyBorder="1" applyAlignment="1" applyProtection="1">
      <alignment horizontal="center" wrapText="1"/>
      <protection locked="0"/>
    </xf>
    <xf numFmtId="0" fontId="17" fillId="0" borderId="1" xfId="1" applyFont="1" applyBorder="1" applyAlignment="1" applyProtection="1">
      <alignment wrapText="1"/>
      <protection locked="0"/>
    </xf>
    <xf numFmtId="0" fontId="18" fillId="4" borderId="1" xfId="1" applyNumberFormat="1" applyFont="1" applyFill="1" applyBorder="1" applyAlignment="1" applyProtection="1">
      <alignment vertical="top"/>
      <protection locked="0"/>
    </xf>
    <xf numFmtId="0" fontId="17" fillId="0" borderId="0" xfId="1" applyNumberFormat="1" applyFont="1" applyAlignment="1">
      <alignment horizontal="left" vertical="top"/>
    </xf>
    <xf numFmtId="0" fontId="18" fillId="0" borderId="1" xfId="1" applyNumberFormat="1" applyFont="1" applyBorder="1" applyAlignment="1" applyProtection="1">
      <alignment horizontal="left" vertical="top"/>
      <protection locked="0"/>
    </xf>
    <xf numFmtId="0" fontId="18" fillId="0" borderId="1" xfId="1" applyNumberFormat="1" applyFont="1" applyBorder="1" applyAlignment="1" applyProtection="1">
      <alignment horizontal="left" vertical="top" wrapText="1"/>
      <protection locked="0"/>
    </xf>
    <xf numFmtId="0" fontId="17" fillId="0" borderId="1" xfId="1" applyNumberFormat="1" applyFont="1" applyBorder="1" applyAlignment="1">
      <alignment horizontal="left" vertical="top"/>
    </xf>
    <xf numFmtId="0" fontId="18" fillId="0" borderId="1" xfId="1" applyNumberFormat="1" applyFont="1" applyFill="1" applyBorder="1" applyAlignment="1" applyProtection="1">
      <alignment horizontal="left" vertical="top"/>
      <protection locked="0"/>
    </xf>
    <xf numFmtId="0" fontId="18" fillId="0" borderId="1" xfId="1" applyFont="1" applyFill="1" applyBorder="1" applyAlignment="1" applyProtection="1">
      <alignment wrapText="1"/>
      <protection locked="0"/>
    </xf>
    <xf numFmtId="0" fontId="17" fillId="0" borderId="1" xfId="1" applyFont="1" applyFill="1" applyBorder="1" applyAlignment="1">
      <alignment horizontal="left" vertical="top" wrapText="1"/>
    </xf>
    <xf numFmtId="0" fontId="18" fillId="0" borderId="1" xfId="1" applyFont="1" applyBorder="1" applyAlignment="1" applyProtection="1">
      <alignment horizontal="center" vertical="top" wrapText="1"/>
      <protection locked="0"/>
    </xf>
    <xf numFmtId="0" fontId="17" fillId="0" borderId="4" xfId="1" applyNumberFormat="1" applyFont="1" applyBorder="1" applyAlignment="1" applyProtection="1">
      <alignment vertical="top"/>
      <protection locked="0"/>
    </xf>
    <xf numFmtId="0" fontId="17" fillId="0" borderId="1" xfId="1" applyNumberFormat="1" applyFont="1" applyBorder="1" applyAlignment="1" applyProtection="1">
      <alignment vertical="top"/>
      <protection locked="0"/>
    </xf>
    <xf numFmtId="0" fontId="17" fillId="5" borderId="1" xfId="1" applyFont="1" applyFill="1" applyBorder="1" applyAlignment="1" applyProtection="1">
      <alignment horizontal="left"/>
      <protection locked="0"/>
    </xf>
    <xf numFmtId="0" fontId="17" fillId="6" borderId="1" xfId="1" applyFont="1" applyFill="1" applyBorder="1" applyAlignment="1" applyProtection="1">
      <alignment horizontal="left"/>
      <protection locked="0"/>
    </xf>
    <xf numFmtId="0" fontId="18" fillId="6" borderId="1" xfId="1" applyFont="1" applyFill="1" applyBorder="1" applyAlignment="1">
      <alignment horizontal="left" vertical="top" wrapText="1"/>
    </xf>
    <xf numFmtId="0" fontId="18" fillId="0" borderId="0" xfId="1" applyNumberFormat="1" applyFont="1" applyBorder="1" applyAlignment="1" applyProtection="1">
      <alignment vertical="top"/>
      <protection locked="0"/>
    </xf>
    <xf numFmtId="0" fontId="18" fillId="0" borderId="1" xfId="1" applyFont="1" applyFill="1" applyBorder="1"/>
    <xf numFmtId="0" fontId="18" fillId="0" borderId="0" xfId="0" applyFont="1"/>
    <xf numFmtId="0" fontId="18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vertical="justify" wrapText="1"/>
    </xf>
    <xf numFmtId="0" fontId="17" fillId="0" borderId="0" xfId="0" applyFont="1" applyBorder="1" applyAlignment="1">
      <alignment horizontal="center"/>
    </xf>
    <xf numFmtId="0" fontId="17" fillId="0" borderId="0" xfId="0" applyFont="1" applyBorder="1" applyAlignment="1">
      <alignment horizontal="center" vertical="justify" wrapText="1"/>
    </xf>
    <xf numFmtId="0" fontId="17" fillId="3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left"/>
    </xf>
    <xf numFmtId="0" fontId="17" fillId="3" borderId="2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justify" wrapText="1"/>
    </xf>
    <xf numFmtId="0" fontId="18" fillId="0" borderId="1" xfId="0" applyFont="1" applyBorder="1" applyAlignment="1">
      <alignment vertical="justify" wrapText="1"/>
    </xf>
    <xf numFmtId="0" fontId="17" fillId="0" borderId="1" xfId="1" applyFont="1" applyBorder="1" applyAlignment="1" applyProtection="1">
      <alignment vertical="top" wrapText="1"/>
      <protection locked="0"/>
    </xf>
    <xf numFmtId="0" fontId="17" fillId="3" borderId="4" xfId="0" applyFont="1" applyFill="1" applyBorder="1" applyAlignment="1">
      <alignment horizontal="center"/>
    </xf>
    <xf numFmtId="0" fontId="17" fillId="0" borderId="1" xfId="1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>
      <alignment horizontal="center"/>
    </xf>
    <xf numFmtId="0" fontId="18" fillId="0" borderId="1" xfId="0" applyFont="1" applyBorder="1"/>
    <xf numFmtId="0" fontId="6" fillId="0" borderId="2" xfId="0" applyFont="1" applyBorder="1" applyAlignment="1">
      <alignment horizontal="center" vertical="justify" wrapText="1"/>
    </xf>
    <xf numFmtId="0" fontId="18" fillId="0" borderId="2" xfId="0" applyFont="1" applyBorder="1" applyAlignment="1">
      <alignment vertical="justify" wrapText="1"/>
    </xf>
    <xf numFmtId="0" fontId="6" fillId="0" borderId="1" xfId="0" applyFont="1" applyBorder="1" applyAlignment="1">
      <alignment horizontal="center" wrapText="1"/>
    </xf>
    <xf numFmtId="0" fontId="18" fillId="0" borderId="1" xfId="1" applyFont="1" applyFill="1" applyBorder="1" applyAlignment="1" applyProtection="1">
      <alignment vertical="top" wrapText="1"/>
      <protection locked="0"/>
    </xf>
    <xf numFmtId="0" fontId="17" fillId="0" borderId="1" xfId="1" applyFont="1" applyFill="1" applyBorder="1" applyAlignment="1" applyProtection="1">
      <alignment horizontal="center" vertical="top" wrapText="1"/>
      <protection locked="0"/>
    </xf>
    <xf numFmtId="0" fontId="17" fillId="0" borderId="1" xfId="1" applyFont="1" applyBorder="1" applyAlignment="1" applyProtection="1">
      <alignment horizontal="left" vertical="top" wrapText="1"/>
      <protection locked="0"/>
    </xf>
    <xf numFmtId="0" fontId="18" fillId="7" borderId="5" xfId="0" applyFont="1" applyFill="1" applyBorder="1" applyAlignment="1">
      <alignment horizontal="center"/>
    </xf>
    <xf numFmtId="0" fontId="18" fillId="7" borderId="2" xfId="0" applyFont="1" applyFill="1" applyBorder="1" applyAlignment="1">
      <alignment horizontal="center"/>
    </xf>
    <xf numFmtId="0" fontId="18" fillId="0" borderId="1" xfId="1" applyFont="1" applyBorder="1" applyAlignment="1" applyProtection="1">
      <alignment horizontal="center" wrapText="1"/>
      <protection locked="0"/>
    </xf>
    <xf numFmtId="0" fontId="18" fillId="7" borderId="3" xfId="0" applyFont="1" applyFill="1" applyBorder="1" applyAlignment="1">
      <alignment horizontal="center"/>
    </xf>
    <xf numFmtId="0" fontId="18" fillId="0" borderId="1" xfId="1" applyFont="1" applyFill="1" applyBorder="1" applyAlignment="1">
      <alignment wrapText="1"/>
    </xf>
    <xf numFmtId="0" fontId="17" fillId="0" borderId="1" xfId="1" applyFont="1" applyFill="1" applyBorder="1" applyAlignment="1" applyProtection="1">
      <alignment horizontal="left" vertical="top" wrapText="1"/>
      <protection locked="0"/>
    </xf>
    <xf numFmtId="0" fontId="18" fillId="0" borderId="1" xfId="1" applyFont="1" applyFill="1" applyBorder="1" applyAlignment="1">
      <alignment vertical="top" wrapText="1"/>
    </xf>
    <xf numFmtId="0" fontId="18" fillId="0" borderId="1" xfId="0" applyFont="1" applyBorder="1" applyAlignment="1">
      <alignment wrapText="1"/>
    </xf>
    <xf numFmtId="0" fontId="18" fillId="0" borderId="2" xfId="0" applyFont="1" applyBorder="1"/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vertical="top" wrapText="1"/>
    </xf>
    <xf numFmtId="0" fontId="18" fillId="0" borderId="1" xfId="0" applyFont="1" applyFill="1" applyBorder="1" applyAlignment="1">
      <alignment wrapText="1"/>
    </xf>
    <xf numFmtId="0" fontId="17" fillId="0" borderId="1" xfId="0" applyFont="1" applyBorder="1" applyAlignment="1">
      <alignment vertical="top" wrapText="1"/>
    </xf>
    <xf numFmtId="0" fontId="17" fillId="0" borderId="1" xfId="0" applyFont="1" applyBorder="1" applyAlignment="1">
      <alignment wrapText="1"/>
    </xf>
    <xf numFmtId="0" fontId="17" fillId="0" borderId="1" xfId="0" applyFont="1" applyBorder="1"/>
    <xf numFmtId="0" fontId="6" fillId="0" borderId="2" xfId="0" applyFont="1" applyBorder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24" fillId="8" borderId="1" xfId="0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9" fontId="1" fillId="0" borderId="0" xfId="0" applyNumberFormat="1" applyFont="1"/>
    <xf numFmtId="1" fontId="1" fillId="0" borderId="0" xfId="0" applyNumberFormat="1" applyFont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8" fillId="7" borderId="8" xfId="0" applyFont="1" applyFill="1" applyBorder="1" applyAlignment="1">
      <alignment horizontal="center"/>
    </xf>
    <xf numFmtId="0" fontId="18" fillId="7" borderId="7" xfId="0" applyFont="1" applyFill="1" applyBorder="1" applyAlignment="1">
      <alignment horizontal="center"/>
    </xf>
    <xf numFmtId="0" fontId="6" fillId="0" borderId="6" xfId="0" applyFont="1" applyBorder="1" applyAlignment="1">
      <alignment horizontal="center" vertical="justify" wrapText="1"/>
    </xf>
    <xf numFmtId="0" fontId="18" fillId="7" borderId="9" xfId="0" applyFont="1" applyFill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18" fillId="0" borderId="5" xfId="0" applyFont="1" applyBorder="1"/>
    <xf numFmtId="0" fontId="17" fillId="0" borderId="0" xfId="1" applyNumberFormat="1" applyFont="1" applyBorder="1" applyAlignment="1" applyProtection="1">
      <alignment horizontal="center" vertical="top"/>
      <protection locked="0"/>
    </xf>
    <xf numFmtId="0" fontId="18" fillId="0" borderId="0" xfId="1" applyFont="1" applyFill="1" applyBorder="1" applyAlignment="1">
      <alignment vertical="top" wrapText="1"/>
    </xf>
    <xf numFmtId="0" fontId="17" fillId="0" borderId="0" xfId="1" applyFont="1" applyFill="1" applyBorder="1" applyAlignment="1" applyProtection="1">
      <alignment horizontal="left" vertical="top" wrapText="1"/>
      <protection locked="0"/>
    </xf>
    <xf numFmtId="0" fontId="18" fillId="0" borderId="0" xfId="1" applyFont="1" applyBorder="1" applyAlignment="1" applyProtection="1">
      <alignment horizontal="center"/>
      <protection locked="0"/>
    </xf>
    <xf numFmtId="0" fontId="18" fillId="0" borderId="0" xfId="1" applyFont="1" applyFill="1" applyBorder="1" applyAlignment="1">
      <alignment wrapText="1"/>
    </xf>
    <xf numFmtId="0" fontId="18" fillId="0" borderId="0" xfId="1" applyFont="1" applyFill="1" applyBorder="1" applyAlignment="1" applyProtection="1">
      <alignment horizontal="left" vertical="top" wrapText="1"/>
      <protection locked="0"/>
    </xf>
    <xf numFmtId="0" fontId="18" fillId="0" borderId="0" xfId="1" applyNumberFormat="1" applyFont="1" applyFill="1" applyBorder="1" applyAlignment="1" applyProtection="1">
      <alignment vertical="top"/>
      <protection locked="0"/>
    </xf>
    <xf numFmtId="0" fontId="18" fillId="0" borderId="0" xfId="0" applyFont="1" applyBorder="1" applyAlignment="1">
      <alignment wrapText="1"/>
    </xf>
    <xf numFmtId="0" fontId="18" fillId="0" borderId="0" xfId="0" applyFont="1" applyBorder="1"/>
    <xf numFmtId="0" fontId="9" fillId="0" borderId="1" xfId="1" applyFont="1" applyFill="1" applyBorder="1" applyAlignment="1" applyProtection="1">
      <alignment horizontal="left" wrapText="1"/>
      <protection locked="0"/>
    </xf>
    <xf numFmtId="0" fontId="3" fillId="0" borderId="0" xfId="0" applyFont="1"/>
    <xf numFmtId="0" fontId="27" fillId="9" borderId="1" xfId="0" applyFont="1" applyFill="1" applyBorder="1" applyAlignment="1">
      <alignment horizontal="center" vertical="center" wrapText="1"/>
    </xf>
    <xf numFmtId="1" fontId="27" fillId="9" borderId="1" xfId="0" applyNumberFormat="1" applyFont="1" applyFill="1" applyBorder="1" applyAlignment="1">
      <alignment horizontal="center"/>
    </xf>
    <xf numFmtId="9" fontId="27" fillId="9" borderId="1" xfId="0" applyNumberFormat="1" applyFont="1" applyFill="1" applyBorder="1" applyAlignment="1">
      <alignment horizontal="center"/>
    </xf>
    <xf numFmtId="0" fontId="18" fillId="0" borderId="1" xfId="1" applyFont="1" applyFill="1" applyBorder="1" applyAlignment="1" applyProtection="1">
      <alignment horizontal="center"/>
      <protection locked="0"/>
    </xf>
    <xf numFmtId="0" fontId="28" fillId="10" borderId="10" xfId="0" applyFont="1" applyFill="1" applyBorder="1" applyAlignment="1">
      <alignment vertical="center"/>
    </xf>
    <xf numFmtId="0" fontId="17" fillId="3" borderId="11" xfId="0" applyFont="1" applyFill="1" applyBorder="1" applyAlignment="1">
      <alignment horizontal="left" vertical="center"/>
    </xf>
    <xf numFmtId="0" fontId="17" fillId="11" borderId="12" xfId="0" applyFont="1" applyFill="1" applyBorder="1" applyAlignment="1">
      <alignment horizontal="center" vertical="center"/>
    </xf>
    <xf numFmtId="0" fontId="17" fillId="11" borderId="13" xfId="0" applyFont="1" applyFill="1" applyBorder="1" applyAlignment="1">
      <alignment horizontal="center" vertical="center"/>
    </xf>
    <xf numFmtId="0" fontId="17" fillId="11" borderId="14" xfId="0" applyFont="1" applyFill="1" applyBorder="1" applyAlignment="1">
      <alignment horizontal="center" vertical="center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7" fillId="7" borderId="1" xfId="1" applyFont="1" applyFill="1" applyBorder="1" applyAlignment="1" applyProtection="1">
      <alignment horizontal="left"/>
      <protection locked="0"/>
    </xf>
    <xf numFmtId="0" fontId="18" fillId="7" borderId="1" xfId="1" applyFont="1" applyFill="1" applyBorder="1" applyAlignment="1">
      <alignment horizontal="left" vertical="top" wrapText="1"/>
    </xf>
    <xf numFmtId="0" fontId="17" fillId="12" borderId="1" xfId="1" applyFont="1" applyFill="1" applyBorder="1" applyAlignment="1" applyProtection="1">
      <alignment horizontal="left"/>
      <protection locked="0"/>
    </xf>
    <xf numFmtId="0" fontId="18" fillId="12" borderId="1" xfId="1" applyFont="1" applyFill="1" applyBorder="1" applyAlignment="1">
      <alignment horizontal="left" vertical="top" wrapText="1"/>
    </xf>
    <xf numFmtId="0" fontId="17" fillId="12" borderId="1" xfId="1" applyFont="1" applyFill="1" applyBorder="1" applyAlignment="1">
      <alignment horizontal="left" vertical="top" wrapText="1"/>
    </xf>
    <xf numFmtId="0" fontId="17" fillId="12" borderId="4" xfId="1" applyFont="1" applyFill="1" applyBorder="1" applyAlignment="1">
      <alignment horizontal="left" vertical="top" wrapText="1"/>
    </xf>
    <xf numFmtId="0" fontId="18" fillId="0" borderId="1" xfId="1" applyFont="1" applyFill="1" applyBorder="1" applyAlignment="1"/>
    <xf numFmtId="0" fontId="29" fillId="0" borderId="1" xfId="1" applyFont="1" applyFill="1" applyBorder="1" applyAlignment="1" applyProtection="1">
      <alignment horizontal="left" vertical="top" wrapText="1"/>
      <protection locked="0"/>
    </xf>
    <xf numFmtId="0" fontId="17" fillId="12" borderId="12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>
      <alignment horizontal="center" vertical="center" wrapText="1"/>
    </xf>
    <xf numFmtId="0" fontId="17" fillId="12" borderId="16" xfId="0" applyFont="1" applyFill="1" applyBorder="1" applyAlignment="1">
      <alignment horizontal="center" vertical="center" wrapText="1"/>
    </xf>
    <xf numFmtId="0" fontId="17" fillId="6" borderId="12" xfId="0" applyFont="1" applyFill="1" applyBorder="1" applyAlignment="1" applyProtection="1">
      <alignment horizontal="center" vertical="center"/>
    </xf>
    <xf numFmtId="0" fontId="17" fillId="6" borderId="13" xfId="0" applyFont="1" applyFill="1" applyBorder="1" applyAlignment="1" applyProtection="1">
      <alignment horizontal="center" vertical="center"/>
    </xf>
    <xf numFmtId="0" fontId="17" fillId="6" borderId="13" xfId="0" applyFont="1" applyFill="1" applyBorder="1" applyAlignment="1">
      <alignment horizontal="center" vertical="center" wrapText="1"/>
    </xf>
    <xf numFmtId="0" fontId="17" fillId="6" borderId="16" xfId="0" applyFont="1" applyFill="1" applyBorder="1" applyAlignment="1">
      <alignment horizontal="center" vertical="center" wrapText="1"/>
    </xf>
    <xf numFmtId="0" fontId="18" fillId="0" borderId="1" xfId="0" applyFont="1" applyBorder="1" applyAlignment="1" applyProtection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7" fillId="0" borderId="2" xfId="0" applyFont="1" applyBorder="1" applyAlignment="1" applyProtection="1">
      <alignment horizontal="center" vertical="center" wrapText="1"/>
    </xf>
    <xf numFmtId="0" fontId="17" fillId="3" borderId="17" xfId="0" applyFont="1" applyFill="1" applyBorder="1" applyAlignment="1">
      <alignment horizontal="left" vertical="center"/>
    </xf>
    <xf numFmtId="0" fontId="17" fillId="0" borderId="18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8" fillId="0" borderId="1" xfId="0" applyFont="1" applyBorder="1" applyAlignment="1" applyProtection="1">
      <alignment horizontal="left" wrapText="1"/>
      <protection locked="0"/>
    </xf>
    <xf numFmtId="0" fontId="18" fillId="0" borderId="4" xfId="0" applyFont="1" applyBorder="1" applyAlignment="1" applyProtection="1">
      <alignment horizontal="left" wrapText="1"/>
      <protection locked="0"/>
    </xf>
    <xf numFmtId="0" fontId="18" fillId="0" borderId="11" xfId="0" applyFont="1" applyBorder="1" applyAlignment="1" applyProtection="1">
      <alignment horizontal="left" wrapText="1"/>
      <protection locked="0"/>
    </xf>
    <xf numFmtId="0" fontId="0" fillId="0" borderId="0" xfId="0" applyAlignment="1">
      <alignment horizontal="left"/>
    </xf>
    <xf numFmtId="0" fontId="18" fillId="0" borderId="2" xfId="0" applyFont="1" applyBorder="1" applyAlignment="1" applyProtection="1">
      <alignment horizontal="left" wrapText="1"/>
      <protection locked="0"/>
    </xf>
    <xf numFmtId="0" fontId="18" fillId="0" borderId="20" xfId="0" applyFont="1" applyBorder="1" applyAlignment="1" applyProtection="1">
      <alignment horizontal="left" wrapText="1"/>
      <protection locked="0"/>
    </xf>
    <xf numFmtId="0" fontId="18" fillId="0" borderId="21" xfId="0" applyFont="1" applyBorder="1" applyAlignment="1" applyProtection="1">
      <alignment horizontal="left" wrapText="1"/>
      <protection locked="0"/>
    </xf>
    <xf numFmtId="0" fontId="18" fillId="0" borderId="22" xfId="0" applyFont="1" applyBorder="1" applyAlignment="1" applyProtection="1">
      <alignment horizontal="left" vertical="center" wrapText="1"/>
      <protection locked="0"/>
    </xf>
    <xf numFmtId="0" fontId="18" fillId="0" borderId="1" xfId="0" applyFont="1" applyBorder="1" applyAlignment="1" applyProtection="1">
      <alignment horizontal="left" vertical="center" wrapText="1"/>
      <protection locked="0"/>
    </xf>
    <xf numFmtId="0" fontId="18" fillId="0" borderId="4" xfId="0" applyFont="1" applyBorder="1" applyAlignment="1" applyProtection="1">
      <alignment horizontal="left" vertical="center" wrapText="1"/>
      <protection locked="0"/>
    </xf>
    <xf numFmtId="0" fontId="18" fillId="0" borderId="11" xfId="0" applyFont="1" applyBorder="1" applyAlignment="1" applyProtection="1">
      <alignment horizontal="left" vertical="center" wrapText="1"/>
      <protection locked="0"/>
    </xf>
    <xf numFmtId="0" fontId="18" fillId="0" borderId="3" xfId="0" applyFont="1" applyBorder="1" applyAlignment="1" applyProtection="1">
      <alignment horizontal="left" vertical="center" wrapText="1"/>
    </xf>
    <xf numFmtId="0" fontId="17" fillId="3" borderId="23" xfId="0" applyFont="1" applyFill="1" applyBorder="1" applyAlignment="1">
      <alignment horizontal="center" vertical="center"/>
    </xf>
    <xf numFmtId="0" fontId="17" fillId="0" borderId="3" xfId="0" applyFont="1" applyBorder="1" applyAlignment="1" applyProtection="1">
      <alignment horizontal="center" vertical="center" wrapText="1"/>
    </xf>
    <xf numFmtId="0" fontId="17" fillId="7" borderId="24" xfId="0" quotePrefix="1" applyFont="1" applyFill="1" applyBorder="1" applyAlignment="1" applyProtection="1">
      <alignment horizontal="center" vertical="center"/>
    </xf>
    <xf numFmtId="0" fontId="17" fillId="7" borderId="25" xfId="0" applyFont="1" applyFill="1" applyBorder="1" applyAlignment="1" applyProtection="1">
      <alignment horizontal="center" vertical="center"/>
    </xf>
    <xf numFmtId="0" fontId="17" fillId="7" borderId="25" xfId="0" applyFont="1" applyFill="1" applyBorder="1" applyAlignment="1">
      <alignment horizontal="center" vertical="center" wrapText="1"/>
    </xf>
    <xf numFmtId="0" fontId="17" fillId="7" borderId="26" xfId="0" applyFont="1" applyFill="1" applyBorder="1" applyAlignment="1">
      <alignment horizontal="center" vertical="center" wrapText="1"/>
    </xf>
    <xf numFmtId="0" fontId="17" fillId="11" borderId="25" xfId="0" applyFont="1" applyFill="1" applyBorder="1" applyAlignment="1">
      <alignment horizontal="center" vertical="center"/>
    </xf>
    <xf numFmtId="0" fontId="17" fillId="11" borderId="27" xfId="0" applyFont="1" applyFill="1" applyBorder="1" applyAlignment="1">
      <alignment horizontal="center" vertical="center"/>
    </xf>
    <xf numFmtId="0" fontId="18" fillId="0" borderId="3" xfId="0" applyFont="1" applyBorder="1" applyAlignment="1" applyProtection="1">
      <alignment horizontal="left" wrapText="1"/>
      <protection locked="0"/>
    </xf>
    <xf numFmtId="0" fontId="18" fillId="0" borderId="28" xfId="0" applyFont="1" applyBorder="1" applyAlignment="1" applyProtection="1">
      <alignment horizontal="left" wrapText="1"/>
      <protection locked="0"/>
    </xf>
    <xf numFmtId="0" fontId="18" fillId="0" borderId="23" xfId="0" applyFont="1" applyBorder="1" applyAlignment="1" applyProtection="1">
      <alignment horizontal="left" wrapText="1"/>
      <protection locked="0"/>
    </xf>
    <xf numFmtId="0" fontId="18" fillId="0" borderId="5" xfId="0" applyFont="1" applyBorder="1" applyAlignment="1" applyProtection="1">
      <alignment horizontal="left" wrapText="1"/>
      <protection locked="0"/>
    </xf>
    <xf numFmtId="0" fontId="18" fillId="0" borderId="29" xfId="0" applyFont="1" applyBorder="1" applyAlignment="1" applyProtection="1">
      <alignment horizontal="left" wrapText="1"/>
      <protection locked="0"/>
    </xf>
    <xf numFmtId="0" fontId="18" fillId="0" borderId="30" xfId="0" applyFont="1" applyBorder="1" applyAlignment="1" applyProtection="1">
      <alignment horizontal="left" wrapText="1"/>
      <protection locked="0"/>
    </xf>
    <xf numFmtId="0" fontId="0" fillId="0" borderId="31" xfId="0" applyBorder="1"/>
    <xf numFmtId="0" fontId="38" fillId="0" borderId="0" xfId="0" applyFont="1" applyAlignment="1">
      <alignment horizontal="left"/>
    </xf>
    <xf numFmtId="0" fontId="17" fillId="0" borderId="1" xfId="0" applyFont="1" applyBorder="1" applyAlignment="1" applyProtection="1">
      <alignment horizontal="left" vertical="center" wrapText="1"/>
    </xf>
    <xf numFmtId="0" fontId="17" fillId="0" borderId="3" xfId="0" applyFont="1" applyBorder="1" applyAlignment="1" applyProtection="1">
      <alignment horizontal="left" vertical="center" wrapText="1"/>
    </xf>
    <xf numFmtId="0" fontId="0" fillId="0" borderId="0" xfId="0" applyAlignment="1">
      <alignment horizontal="left" vertical="center"/>
    </xf>
    <xf numFmtId="0" fontId="18" fillId="0" borderId="2" xfId="0" applyFont="1" applyBorder="1" applyAlignment="1" applyProtection="1">
      <alignment horizontal="left" vertical="center" wrapText="1"/>
    </xf>
    <xf numFmtId="0" fontId="17" fillId="3" borderId="21" xfId="0" applyFont="1" applyFill="1" applyBorder="1" applyAlignment="1">
      <alignment horizontal="center" vertical="center"/>
    </xf>
    <xf numFmtId="0" fontId="17" fillId="11" borderId="32" xfId="0" applyFont="1" applyFill="1" applyBorder="1" applyAlignment="1">
      <alignment horizontal="center" vertical="center"/>
    </xf>
    <xf numFmtId="0" fontId="18" fillId="0" borderId="7" xfId="0" applyFont="1" applyBorder="1" applyAlignment="1" applyProtection="1">
      <alignment horizontal="left" wrapText="1"/>
      <protection locked="0"/>
    </xf>
    <xf numFmtId="0" fontId="18" fillId="0" borderId="6" xfId="0" applyFont="1" applyBorder="1" applyAlignment="1" applyProtection="1">
      <alignment horizontal="left" wrapText="1"/>
      <protection locked="0"/>
    </xf>
    <xf numFmtId="0" fontId="18" fillId="0" borderId="8" xfId="0" applyFont="1" applyBorder="1" applyAlignment="1" applyProtection="1">
      <alignment horizontal="left" wrapText="1"/>
      <protection locked="0"/>
    </xf>
    <xf numFmtId="0" fontId="17" fillId="0" borderId="33" xfId="0" applyFont="1" applyBorder="1" applyAlignment="1" applyProtection="1">
      <alignment horizontal="center" vertical="center" wrapText="1"/>
    </xf>
    <xf numFmtId="0" fontId="17" fillId="0" borderId="22" xfId="0" applyFont="1" applyBorder="1" applyAlignment="1" applyProtection="1">
      <alignment horizontal="center" vertical="center" wrapText="1"/>
    </xf>
    <xf numFmtId="0" fontId="17" fillId="0" borderId="34" xfId="0" applyFont="1" applyBorder="1" applyAlignment="1" applyProtection="1">
      <alignment horizontal="center" vertical="center" wrapText="1"/>
    </xf>
    <xf numFmtId="0" fontId="17" fillId="0" borderId="35" xfId="0" applyFont="1" applyBorder="1" applyAlignment="1" applyProtection="1">
      <alignment horizontal="center" vertical="center" wrapText="1"/>
    </xf>
    <xf numFmtId="0" fontId="17" fillId="0" borderId="36" xfId="0" applyFont="1" applyBorder="1" applyAlignment="1" applyProtection="1">
      <alignment horizontal="center" vertical="center" wrapText="1"/>
    </xf>
    <xf numFmtId="0" fontId="18" fillId="0" borderId="36" xfId="0" applyFont="1" applyBorder="1" applyAlignment="1" applyProtection="1">
      <alignment horizontal="left" vertical="center" wrapText="1"/>
    </xf>
    <xf numFmtId="0" fontId="17" fillId="0" borderId="37" xfId="0" applyFont="1" applyBorder="1" applyAlignment="1">
      <alignment horizontal="center" vertical="center" wrapText="1"/>
    </xf>
    <xf numFmtId="0" fontId="18" fillId="0" borderId="15" xfId="0" applyFont="1" applyBorder="1" applyAlignment="1" applyProtection="1">
      <alignment horizontal="left" wrapText="1"/>
      <protection locked="0"/>
    </xf>
    <xf numFmtId="0" fontId="17" fillId="0" borderId="36" xfId="0" applyFont="1" applyBorder="1" applyAlignment="1" applyProtection="1">
      <alignment horizontal="left" vertical="center" wrapText="1"/>
    </xf>
    <xf numFmtId="0" fontId="18" fillId="0" borderId="35" xfId="0" applyFont="1" applyBorder="1" applyAlignment="1" applyProtection="1">
      <alignment horizontal="left" vertical="center" wrapText="1"/>
      <protection locked="0"/>
    </xf>
    <xf numFmtId="0" fontId="18" fillId="0" borderId="36" xfId="0" applyFont="1" applyBorder="1" applyAlignment="1" applyProtection="1">
      <alignment horizontal="left" vertical="center" wrapText="1"/>
      <protection locked="0"/>
    </xf>
    <xf numFmtId="0" fontId="18" fillId="0" borderId="38" xfId="0" applyFont="1" applyBorder="1" applyAlignment="1" applyProtection="1">
      <alignment horizontal="left" vertical="center" wrapText="1"/>
      <protection locked="0"/>
    </xf>
    <xf numFmtId="0" fontId="18" fillId="0" borderId="39" xfId="0" applyFont="1" applyBorder="1" applyAlignment="1" applyProtection="1">
      <alignment horizontal="left" vertical="center" wrapText="1"/>
      <protection locked="0"/>
    </xf>
    <xf numFmtId="0" fontId="17" fillId="11" borderId="40" xfId="0" applyFont="1" applyFill="1" applyBorder="1" applyAlignment="1">
      <alignment horizontal="center" vertical="center"/>
    </xf>
    <xf numFmtId="0" fontId="18" fillId="0" borderId="9" xfId="0" applyFont="1" applyBorder="1" applyAlignment="1" applyProtection="1">
      <alignment horizontal="left" wrapText="1"/>
      <protection locked="0"/>
    </xf>
    <xf numFmtId="0" fontId="17" fillId="0" borderId="2" xfId="0" applyFont="1" applyBorder="1" applyAlignment="1" applyProtection="1">
      <alignment horizontal="left" vertical="center" wrapText="1"/>
    </xf>
    <xf numFmtId="0" fontId="18" fillId="13" borderId="1" xfId="1" applyFont="1" applyFill="1" applyBorder="1" applyAlignment="1">
      <alignment horizontal="left" vertical="top" wrapText="1"/>
    </xf>
    <xf numFmtId="0" fontId="17" fillId="13" borderId="1" xfId="1" applyFont="1" applyFill="1" applyBorder="1" applyAlignment="1">
      <alignment horizontal="left" vertical="top" wrapText="1"/>
    </xf>
    <xf numFmtId="0" fontId="18" fillId="13" borderId="1" xfId="1" applyFont="1" applyFill="1" applyBorder="1" applyAlignment="1">
      <alignment wrapText="1"/>
    </xf>
    <xf numFmtId="0" fontId="18" fillId="13" borderId="1" xfId="1" applyFont="1" applyFill="1" applyBorder="1" applyAlignment="1">
      <alignment vertical="top" wrapText="1"/>
    </xf>
    <xf numFmtId="0" fontId="2" fillId="7" borderId="1" xfId="0" applyFont="1" applyFill="1" applyBorder="1" applyProtection="1"/>
    <xf numFmtId="0" fontId="3" fillId="7" borderId="1" xfId="0" applyFont="1" applyFill="1" applyBorder="1" applyAlignment="1" applyProtection="1">
      <alignment horizontal="center"/>
    </xf>
    <xf numFmtId="0" fontId="4" fillId="0" borderId="0" xfId="0" applyFont="1" applyProtection="1"/>
    <xf numFmtId="0" fontId="4" fillId="0" borderId="0" xfId="0" applyFont="1" applyAlignment="1" applyProtection="1">
      <alignment horizontal="center"/>
    </xf>
    <xf numFmtId="0" fontId="1" fillId="7" borderId="1" xfId="0" applyFont="1" applyFill="1" applyBorder="1" applyProtection="1"/>
    <xf numFmtId="9" fontId="4" fillId="7" borderId="1" xfId="0" applyNumberFormat="1" applyFont="1" applyFill="1" applyBorder="1" applyAlignment="1" applyProtection="1">
      <alignment horizontal="center"/>
    </xf>
    <xf numFmtId="0" fontId="1" fillId="0" borderId="1" xfId="0" applyFont="1" applyBorder="1" applyProtection="1"/>
    <xf numFmtId="9" fontId="4" fillId="0" borderId="1" xfId="0" applyNumberFormat="1" applyFont="1" applyBorder="1" applyAlignment="1" applyProtection="1">
      <alignment horizontal="center"/>
    </xf>
    <xf numFmtId="0" fontId="2" fillId="12" borderId="1" xfId="0" applyFont="1" applyFill="1" applyBorder="1" applyProtection="1"/>
    <xf numFmtId="9" fontId="3" fillId="12" borderId="1" xfId="0" applyNumberFormat="1" applyFont="1" applyFill="1" applyBorder="1" applyAlignment="1" applyProtection="1">
      <alignment horizontal="center"/>
    </xf>
    <xf numFmtId="9" fontId="1" fillId="12" borderId="1" xfId="0" applyNumberFormat="1" applyFont="1" applyFill="1" applyBorder="1" applyAlignment="1" applyProtection="1">
      <alignment horizontal="left"/>
    </xf>
    <xf numFmtId="9" fontId="4" fillId="12" borderId="1" xfId="0" applyNumberFormat="1" applyFont="1" applyFill="1" applyBorder="1" applyAlignment="1" applyProtection="1">
      <alignment horizontal="center"/>
    </xf>
    <xf numFmtId="0" fontId="2" fillId="6" borderId="1" xfId="0" applyFont="1" applyFill="1" applyBorder="1" applyProtection="1"/>
    <xf numFmtId="9" fontId="3" fillId="6" borderId="1" xfId="0" applyNumberFormat="1" applyFont="1" applyFill="1" applyBorder="1" applyAlignment="1" applyProtection="1">
      <alignment horizontal="center"/>
    </xf>
    <xf numFmtId="1" fontId="4" fillId="0" borderId="0" xfId="0" applyNumberFormat="1" applyFont="1" applyAlignment="1" applyProtection="1">
      <alignment horizontal="center"/>
    </xf>
    <xf numFmtId="9" fontId="1" fillId="6" borderId="1" xfId="0" applyNumberFormat="1" applyFont="1" applyFill="1" applyBorder="1" applyAlignment="1" applyProtection="1">
      <alignment horizontal="left"/>
    </xf>
    <xf numFmtId="9" fontId="4" fillId="6" borderId="1" xfId="0" applyNumberFormat="1" applyFont="1" applyFill="1" applyBorder="1" applyAlignment="1" applyProtection="1">
      <alignment horizontal="center"/>
    </xf>
    <xf numFmtId="0" fontId="2" fillId="0" borderId="1" xfId="0" applyFont="1" applyFill="1" applyBorder="1" applyProtection="1"/>
    <xf numFmtId="9" fontId="10" fillId="0" borderId="1" xfId="0" applyNumberFormat="1" applyFont="1" applyFill="1" applyBorder="1" applyAlignment="1" applyProtection="1">
      <alignment horizontal="center"/>
    </xf>
    <xf numFmtId="0" fontId="1" fillId="0" borderId="1" xfId="0" applyFont="1" applyFill="1" applyBorder="1" applyProtection="1"/>
    <xf numFmtId="9" fontId="5" fillId="0" borderId="1" xfId="0" applyNumberFormat="1" applyFont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10" fillId="0" borderId="1" xfId="0" applyFont="1" applyBorder="1" applyAlignment="1" applyProtection="1">
      <alignment horizontal="center"/>
    </xf>
    <xf numFmtId="1" fontId="10" fillId="0" borderId="1" xfId="0" applyNumberFormat="1" applyFont="1" applyFill="1" applyBorder="1" applyAlignment="1" applyProtection="1">
      <alignment horizontal="center"/>
    </xf>
    <xf numFmtId="0" fontId="32" fillId="0" borderId="17" xfId="0" applyFont="1" applyBorder="1" applyAlignment="1" applyProtection="1">
      <alignment horizontal="center" vertical="top" wrapText="1"/>
    </xf>
    <xf numFmtId="0" fontId="32" fillId="0" borderId="31" xfId="0" applyFont="1" applyBorder="1" applyAlignment="1" applyProtection="1">
      <alignment horizontal="center" vertical="top" wrapText="1"/>
    </xf>
    <xf numFmtId="0" fontId="35" fillId="0" borderId="31" xfId="0" applyFont="1" applyBorder="1" applyAlignment="1" applyProtection="1">
      <alignment horizontal="center" vertical="top" wrapText="1"/>
    </xf>
    <xf numFmtId="0" fontId="33" fillId="14" borderId="41" xfId="0" applyFont="1" applyFill="1" applyBorder="1" applyAlignment="1" applyProtection="1">
      <alignment horizontal="center" vertical="top" wrapText="1"/>
    </xf>
    <xf numFmtId="0" fontId="34" fillId="0" borderId="42" xfId="0" applyFont="1" applyBorder="1" applyAlignment="1" applyProtection="1">
      <alignment horizontal="center" vertical="top" wrapText="1"/>
    </xf>
    <xf numFmtId="0" fontId="33" fillId="15" borderId="41" xfId="0" applyFont="1" applyFill="1" applyBorder="1" applyAlignment="1" applyProtection="1">
      <alignment horizontal="center" vertical="top" wrapText="1"/>
    </xf>
    <xf numFmtId="0" fontId="33" fillId="16" borderId="41" xfId="0" applyFont="1" applyFill="1" applyBorder="1" applyAlignment="1" applyProtection="1">
      <alignment horizontal="center" vertical="top" wrapText="1"/>
    </xf>
    <xf numFmtId="0" fontId="33" fillId="17" borderId="41" xfId="0" applyFont="1" applyFill="1" applyBorder="1" applyAlignment="1" applyProtection="1">
      <alignment horizontal="center" vertical="top" wrapText="1"/>
    </xf>
    <xf numFmtId="0" fontId="36" fillId="4" borderId="42" xfId="0" applyFont="1" applyFill="1" applyBorder="1" applyAlignment="1" applyProtection="1">
      <alignment horizontal="center" vertical="center" wrapText="1"/>
    </xf>
    <xf numFmtId="0" fontId="33" fillId="18" borderId="41" xfId="0" applyFont="1" applyFill="1" applyBorder="1" applyAlignment="1" applyProtection="1">
      <alignment horizontal="center" vertical="top" wrapText="1"/>
    </xf>
    <xf numFmtId="0" fontId="36" fillId="19" borderId="42" xfId="0" applyFont="1" applyFill="1" applyBorder="1" applyAlignment="1" applyProtection="1">
      <alignment horizontal="center" vertical="center" wrapText="1"/>
    </xf>
    <xf numFmtId="0" fontId="18" fillId="0" borderId="0" xfId="0" applyFont="1" applyProtection="1">
      <protection locked="0"/>
    </xf>
    <xf numFmtId="0" fontId="17" fillId="0" borderId="0" xfId="1" applyFont="1" applyAlignment="1">
      <alignment horizontal="left" vertical="top"/>
    </xf>
    <xf numFmtId="0" fontId="9" fillId="0" borderId="1" xfId="1" applyFont="1" applyBorder="1" applyAlignment="1" applyProtection="1">
      <alignment horizontal="left" wrapText="1"/>
      <protection locked="0"/>
    </xf>
    <xf numFmtId="0" fontId="18" fillId="0" borderId="0" xfId="1" applyFont="1" applyFill="1" applyBorder="1" applyAlignment="1">
      <alignment horizontal="left" vertical="top" wrapText="1"/>
    </xf>
    <xf numFmtId="0" fontId="41" fillId="0" borderId="1" xfId="1" applyFont="1" applyFill="1" applyBorder="1" applyAlignment="1" applyProtection="1">
      <alignment horizontal="left" vertical="top" wrapText="1"/>
      <protection locked="0"/>
    </xf>
    <xf numFmtId="0" fontId="30" fillId="12" borderId="53" xfId="0" applyFont="1" applyFill="1" applyBorder="1" applyAlignment="1" applyProtection="1">
      <alignment horizontal="center"/>
      <protection hidden="1"/>
    </xf>
    <xf numFmtId="0" fontId="30" fillId="12" borderId="0" xfId="0" applyFont="1" applyFill="1" applyBorder="1" applyAlignment="1" applyProtection="1">
      <alignment horizontal="center"/>
      <protection hidden="1"/>
    </xf>
    <xf numFmtId="0" fontId="6" fillId="0" borderId="54" xfId="0" applyFont="1" applyBorder="1" applyAlignment="1">
      <alignment horizontal="left" vertical="center" wrapText="1"/>
    </xf>
    <xf numFmtId="0" fontId="0" fillId="0" borderId="55" xfId="0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61" xfId="0" applyBorder="1" applyAlignment="1">
      <alignment horizontal="left" vertical="center"/>
    </xf>
    <xf numFmtId="0" fontId="9" fillId="0" borderId="44" xfId="0" applyFont="1" applyFill="1" applyBorder="1" applyAlignment="1">
      <alignment horizontal="center" vertical="center" wrapText="1"/>
    </xf>
    <xf numFmtId="0" fontId="6" fillId="0" borderId="44" xfId="0" applyFont="1" applyFill="1" applyBorder="1" applyAlignment="1">
      <alignment horizontal="center" vertical="center" wrapText="1"/>
    </xf>
    <xf numFmtId="0" fontId="0" fillId="2" borderId="44" xfId="0" applyFill="1" applyBorder="1" applyAlignment="1" applyProtection="1">
      <alignment horizontal="center" vertical="center"/>
      <protection hidden="1"/>
    </xf>
    <xf numFmtId="14" fontId="0" fillId="2" borderId="44" xfId="0" applyNumberFormat="1" applyFill="1" applyBorder="1" applyAlignment="1" applyProtection="1">
      <alignment horizontal="center" vertical="center"/>
      <protection hidden="1"/>
    </xf>
    <xf numFmtId="0" fontId="31" fillId="2" borderId="45" xfId="0" applyFont="1" applyFill="1" applyBorder="1" applyAlignment="1" applyProtection="1">
      <alignment horizontal="center" vertical="center" wrapText="1"/>
      <protection hidden="1"/>
    </xf>
    <xf numFmtId="0" fontId="6" fillId="2" borderId="46" xfId="0" applyFont="1" applyFill="1" applyBorder="1" applyAlignment="1" applyProtection="1">
      <alignment horizontal="center" vertical="center" wrapText="1"/>
      <protection hidden="1"/>
    </xf>
    <xf numFmtId="0" fontId="6" fillId="2" borderId="47" xfId="0" applyFont="1" applyFill="1" applyBorder="1" applyAlignment="1" applyProtection="1">
      <alignment horizontal="center" vertical="center" wrapText="1"/>
      <protection hidden="1"/>
    </xf>
    <xf numFmtId="0" fontId="6" fillId="2" borderId="48" xfId="0" applyFont="1" applyFill="1" applyBorder="1" applyAlignment="1" applyProtection="1">
      <alignment horizontal="center" vertical="center" wrapText="1"/>
      <protection hidden="1"/>
    </xf>
    <xf numFmtId="0" fontId="6" fillId="2" borderId="49" xfId="0" applyFont="1" applyFill="1" applyBorder="1" applyAlignment="1" applyProtection="1">
      <alignment horizontal="center" vertical="center" wrapText="1"/>
      <protection hidden="1"/>
    </xf>
    <xf numFmtId="0" fontId="6" fillId="2" borderId="50" xfId="0" applyFont="1" applyFill="1" applyBorder="1" applyAlignment="1" applyProtection="1">
      <alignment horizontal="center" vertical="center" wrapText="1"/>
      <protection hidden="1"/>
    </xf>
    <xf numFmtId="0" fontId="26" fillId="0" borderId="4" xfId="0" applyFont="1" applyFill="1" applyBorder="1" applyAlignment="1">
      <alignment horizontal="left" vertical="center" wrapText="1"/>
    </xf>
    <xf numFmtId="0" fontId="26" fillId="0" borderId="43" xfId="0" applyFont="1" applyFill="1" applyBorder="1" applyAlignment="1">
      <alignment horizontal="left" vertical="center" wrapText="1"/>
    </xf>
    <xf numFmtId="0" fontId="26" fillId="0" borderId="6" xfId="0" applyFont="1" applyFill="1" applyBorder="1" applyAlignment="1">
      <alignment horizontal="left" vertical="center" wrapText="1"/>
    </xf>
    <xf numFmtId="0" fontId="25" fillId="3" borderId="4" xfId="1" applyFont="1" applyFill="1" applyBorder="1" applyAlignment="1" applyProtection="1">
      <alignment horizontal="center" vertical="center" wrapText="1"/>
      <protection locked="0"/>
    </xf>
    <xf numFmtId="0" fontId="25" fillId="3" borderId="43" xfId="1" applyFont="1" applyFill="1" applyBorder="1" applyAlignment="1" applyProtection="1">
      <alignment horizontal="center" vertical="center" wrapText="1"/>
      <protection locked="0"/>
    </xf>
    <xf numFmtId="0" fontId="25" fillId="3" borderId="6" xfId="1" applyFont="1" applyFill="1" applyBorder="1" applyAlignment="1" applyProtection="1">
      <alignment horizontal="center" vertical="center" wrapText="1"/>
      <protection locked="0"/>
    </xf>
    <xf numFmtId="0" fontId="7" fillId="0" borderId="51" xfId="1" applyFont="1" applyFill="1" applyBorder="1" applyAlignment="1" applyProtection="1">
      <alignment horizontal="center" wrapText="1"/>
      <protection locked="0"/>
    </xf>
    <xf numFmtId="0" fontId="36" fillId="15" borderId="52" xfId="0" applyFont="1" applyFill="1" applyBorder="1" applyAlignment="1" applyProtection="1">
      <alignment horizontal="center" vertical="center" wrapText="1"/>
    </xf>
    <xf numFmtId="0" fontId="36" fillId="15" borderId="30" xfId="0" applyFont="1" applyFill="1" applyBorder="1" applyAlignment="1" applyProtection="1">
      <alignment horizontal="center" vertical="center" wrapText="1"/>
    </xf>
    <xf numFmtId="0" fontId="36" fillId="15" borderId="41" xfId="0" applyFont="1" applyFill="1" applyBorder="1" applyAlignment="1" applyProtection="1">
      <alignment horizontal="center" vertical="center" wrapText="1"/>
    </xf>
    <xf numFmtId="0" fontId="9" fillId="3" borderId="4" xfId="1" applyFont="1" applyFill="1" applyBorder="1" applyAlignment="1" applyProtection="1">
      <alignment horizontal="center" vertical="center" wrapText="1"/>
      <protection locked="0"/>
    </xf>
    <xf numFmtId="0" fontId="9" fillId="3" borderId="43" xfId="1" applyFont="1" applyFill="1" applyBorder="1" applyAlignment="1" applyProtection="1">
      <alignment horizontal="center" vertical="center" wrapText="1"/>
      <protection locked="0"/>
    </xf>
    <xf numFmtId="0" fontId="9" fillId="3" borderId="6" xfId="1" applyFont="1" applyFill="1" applyBorder="1" applyAlignment="1" applyProtection="1">
      <alignment horizontal="center" vertical="center" wrapText="1"/>
      <protection locked="0"/>
    </xf>
    <xf numFmtId="0" fontId="6" fillId="7" borderId="2" xfId="0" applyFont="1" applyFill="1" applyBorder="1" applyAlignment="1">
      <alignment horizontal="center" vertical="justify" wrapText="1"/>
    </xf>
    <xf numFmtId="0" fontId="6" fillId="7" borderId="5" xfId="0" applyFont="1" applyFill="1" applyBorder="1" applyAlignment="1">
      <alignment horizontal="center" vertical="justify" wrapText="1"/>
    </xf>
    <xf numFmtId="0" fontId="6" fillId="7" borderId="3" xfId="0" applyFont="1" applyFill="1" applyBorder="1" applyAlignment="1">
      <alignment horizontal="center" vertical="justify" wrapText="1"/>
    </xf>
    <xf numFmtId="0" fontId="18" fillId="7" borderId="2" xfId="0" applyFont="1" applyFill="1" applyBorder="1" applyAlignment="1">
      <alignment horizontal="center" vertical="justify" wrapText="1"/>
    </xf>
    <xf numFmtId="0" fontId="18" fillId="7" borderId="5" xfId="0" applyFont="1" applyFill="1" applyBorder="1" applyAlignment="1">
      <alignment horizontal="center" vertical="justify" wrapText="1"/>
    </xf>
    <xf numFmtId="0" fontId="18" fillId="7" borderId="3" xfId="0" applyFont="1" applyFill="1" applyBorder="1" applyAlignment="1">
      <alignment horizontal="center" vertical="justify" wrapText="1"/>
    </xf>
    <xf numFmtId="0" fontId="18" fillId="7" borderId="2" xfId="0" applyFont="1" applyFill="1" applyBorder="1" applyAlignment="1">
      <alignment horizontal="center"/>
    </xf>
    <xf numFmtId="0" fontId="18" fillId="7" borderId="5" xfId="0" applyFont="1" applyFill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9" fillId="20" borderId="1" xfId="0" applyFont="1" applyFill="1" applyBorder="1" applyAlignment="1">
      <alignment horizontal="center" vertical="justify" wrapText="1"/>
    </xf>
    <xf numFmtId="0" fontId="17" fillId="7" borderId="1" xfId="1" applyFont="1" applyFill="1" applyBorder="1" applyAlignment="1" applyProtection="1">
      <alignment horizontal="left"/>
      <protection locked="0"/>
    </xf>
    <xf numFmtId="0" fontId="17" fillId="7" borderId="1" xfId="1" applyFont="1" applyFill="1" applyBorder="1" applyAlignment="1"/>
    <xf numFmtId="0" fontId="18" fillId="7" borderId="1" xfId="1" applyFont="1" applyFill="1" applyBorder="1" applyAlignment="1"/>
    <xf numFmtId="0" fontId="17" fillId="0" borderId="1" xfId="1" applyNumberFormat="1" applyFont="1" applyBorder="1" applyAlignment="1" applyProtection="1">
      <alignment horizontal="left" vertical="top"/>
      <protection locked="0"/>
    </xf>
    <xf numFmtId="0" fontId="17" fillId="7" borderId="4" xfId="1" applyFont="1" applyFill="1" applyBorder="1" applyAlignment="1"/>
    <xf numFmtId="0" fontId="17" fillId="7" borderId="43" xfId="1" applyFont="1" applyFill="1" applyBorder="1" applyAlignment="1"/>
    <xf numFmtId="0" fontId="17" fillId="7" borderId="6" xfId="1" applyFont="1" applyFill="1" applyBorder="1" applyAlignment="1"/>
    <xf numFmtId="0" fontId="18" fillId="7" borderId="1" xfId="1" applyFont="1" applyFill="1" applyBorder="1" applyAlignment="1">
      <alignment horizontal="left" vertical="top" wrapText="1"/>
    </xf>
    <xf numFmtId="0" fontId="18" fillId="7" borderId="6" xfId="1" applyFont="1" applyFill="1" applyBorder="1" applyAlignment="1">
      <alignment horizontal="left" vertical="top" wrapText="1"/>
    </xf>
    <xf numFmtId="0" fontId="17" fillId="0" borderId="4" xfId="1" applyNumberFormat="1" applyFont="1" applyBorder="1" applyAlignment="1" applyProtection="1">
      <alignment horizontal="left" vertical="top"/>
      <protection locked="0"/>
    </xf>
    <xf numFmtId="0" fontId="17" fillId="7" borderId="6" xfId="1" applyFont="1" applyFill="1" applyBorder="1" applyAlignment="1">
      <alignment horizontal="left"/>
    </xf>
    <xf numFmtId="0" fontId="17" fillId="7" borderId="1" xfId="1" applyFont="1" applyFill="1" applyBorder="1" applyAlignment="1">
      <alignment horizontal="left"/>
    </xf>
    <xf numFmtId="0" fontId="17" fillId="0" borderId="4" xfId="1" applyNumberFormat="1" applyFont="1" applyBorder="1" applyAlignment="1" applyProtection="1">
      <alignment vertical="top"/>
      <protection locked="0"/>
    </xf>
    <xf numFmtId="0" fontId="18" fillId="7" borderId="2" xfId="0" applyFont="1" applyFill="1" applyBorder="1" applyAlignment="1">
      <alignment vertical="justify" wrapText="1"/>
    </xf>
    <xf numFmtId="0" fontId="18" fillId="7" borderId="5" xfId="0" applyFont="1" applyFill="1" applyBorder="1" applyAlignment="1">
      <alignment vertical="justify" wrapText="1"/>
    </xf>
    <xf numFmtId="0" fontId="18" fillId="7" borderId="3" xfId="0" applyFont="1" applyFill="1" applyBorder="1" applyAlignment="1">
      <alignment vertical="justify" wrapText="1"/>
    </xf>
    <xf numFmtId="0" fontId="9" fillId="7" borderId="2" xfId="0" applyFont="1" applyFill="1" applyBorder="1" applyAlignment="1">
      <alignment horizontal="center" vertical="justify" wrapText="1"/>
    </xf>
    <xf numFmtId="0" fontId="22" fillId="7" borderId="5" xfId="0" applyFont="1" applyFill="1" applyBorder="1" applyAlignment="1">
      <alignment horizontal="center" vertical="justify" wrapText="1"/>
    </xf>
    <xf numFmtId="0" fontId="22" fillId="7" borderId="3" xfId="0" applyFont="1" applyFill="1" applyBorder="1" applyAlignment="1">
      <alignment horizontal="center" vertical="justify" wrapText="1"/>
    </xf>
    <xf numFmtId="0" fontId="21" fillId="0" borderId="2" xfId="1" applyNumberFormat="1" applyFont="1" applyBorder="1" applyAlignment="1" applyProtection="1">
      <alignment horizontal="center" vertical="top"/>
      <protection locked="0"/>
    </xf>
    <xf numFmtId="0" fontId="21" fillId="0" borderId="3" xfId="1" applyNumberFormat="1" applyFont="1" applyBorder="1" applyAlignment="1" applyProtection="1">
      <alignment horizontal="center" vertical="top"/>
      <protection locked="0"/>
    </xf>
    <xf numFmtId="0" fontId="17" fillId="7" borderId="6" xfId="1" applyFont="1" applyFill="1" applyBorder="1" applyAlignment="1" applyProtection="1">
      <alignment horizontal="left"/>
      <protection locked="0"/>
    </xf>
    <xf numFmtId="0" fontId="17" fillId="0" borderId="1" xfId="1" applyNumberFormat="1" applyFont="1" applyBorder="1" applyAlignment="1" applyProtection="1">
      <alignment vertical="top"/>
      <protection locked="0"/>
    </xf>
    <xf numFmtId="0" fontId="18" fillId="7" borderId="7" xfId="0" applyFont="1" applyFill="1" applyBorder="1" applyAlignment="1">
      <alignment horizontal="center"/>
    </xf>
    <xf numFmtId="0" fontId="18" fillId="7" borderId="8" xfId="0" applyFont="1" applyFill="1" applyBorder="1" applyAlignment="1">
      <alignment horizontal="center"/>
    </xf>
    <xf numFmtId="0" fontId="18" fillId="7" borderId="9" xfId="0" applyFont="1" applyFill="1" applyBorder="1" applyAlignment="1">
      <alignment horizontal="center"/>
    </xf>
    <xf numFmtId="0" fontId="17" fillId="12" borderId="1" xfId="1" applyFont="1" applyFill="1" applyBorder="1" applyAlignment="1" applyProtection="1">
      <alignment horizontal="left"/>
      <protection locked="0"/>
    </xf>
    <xf numFmtId="0" fontId="17" fillId="12" borderId="4" xfId="1" applyFont="1" applyFill="1" applyBorder="1" applyAlignment="1" applyProtection="1">
      <alignment horizontal="left"/>
      <protection locked="0"/>
    </xf>
    <xf numFmtId="0" fontId="17" fillId="12" borderId="1" xfId="1" applyFont="1" applyFill="1" applyBorder="1" applyAlignment="1">
      <alignment horizontal="left" vertical="top" wrapText="1"/>
    </xf>
    <xf numFmtId="0" fontId="17" fillId="12" borderId="4" xfId="1" applyFont="1" applyFill="1" applyBorder="1" applyAlignment="1">
      <alignment horizontal="left" vertical="top" wrapText="1"/>
    </xf>
    <xf numFmtId="0" fontId="18" fillId="12" borderId="1" xfId="1" applyFont="1" applyFill="1" applyBorder="1" applyAlignment="1">
      <alignment horizontal="left" vertical="top" wrapText="1"/>
    </xf>
    <xf numFmtId="0" fontId="18" fillId="12" borderId="1" xfId="1" applyFont="1" applyFill="1" applyBorder="1"/>
    <xf numFmtId="0" fontId="18" fillId="12" borderId="4" xfId="1" applyFont="1" applyFill="1" applyBorder="1"/>
    <xf numFmtId="0" fontId="39" fillId="0" borderId="4" xfId="1" applyFont="1" applyFill="1" applyBorder="1" applyAlignment="1">
      <alignment horizontal="left" vertical="top" wrapText="1"/>
    </xf>
    <xf numFmtId="0" fontId="39" fillId="0" borderId="43" xfId="1" applyFont="1" applyFill="1" applyBorder="1" applyAlignment="1">
      <alignment horizontal="left" vertical="top" wrapText="1"/>
    </xf>
    <xf numFmtId="0" fontId="39" fillId="0" borderId="6" xfId="1" applyFont="1" applyFill="1" applyBorder="1" applyAlignment="1">
      <alignment horizontal="left" vertical="top" wrapText="1"/>
    </xf>
    <xf numFmtId="0" fontId="17" fillId="0" borderId="1" xfId="1" applyNumberFormat="1" applyFont="1" applyBorder="1" applyAlignment="1">
      <alignment horizontal="left" vertical="top"/>
    </xf>
    <xf numFmtId="0" fontId="18" fillId="12" borderId="4" xfId="1" applyFont="1" applyFill="1" applyBorder="1" applyAlignment="1">
      <alignment horizontal="left" vertical="top" wrapText="1"/>
    </xf>
    <xf numFmtId="0" fontId="18" fillId="12" borderId="43" xfId="1" applyFont="1" applyFill="1" applyBorder="1" applyAlignment="1">
      <alignment horizontal="left" vertical="top" wrapText="1"/>
    </xf>
    <xf numFmtId="0" fontId="18" fillId="12" borderId="6" xfId="1" applyFont="1" applyFill="1" applyBorder="1" applyAlignment="1">
      <alignment horizontal="left" vertical="top" wrapText="1"/>
    </xf>
    <xf numFmtId="0" fontId="9" fillId="20" borderId="2" xfId="0" applyFont="1" applyFill="1" applyBorder="1" applyAlignment="1">
      <alignment horizontal="center"/>
    </xf>
    <xf numFmtId="0" fontId="9" fillId="20" borderId="5" xfId="0" applyFont="1" applyFill="1" applyBorder="1" applyAlignment="1">
      <alignment horizontal="center"/>
    </xf>
    <xf numFmtId="0" fontId="9" fillId="20" borderId="3" xfId="0" applyFont="1" applyFill="1" applyBorder="1" applyAlignment="1">
      <alignment horizontal="center"/>
    </xf>
    <xf numFmtId="0" fontId="17" fillId="12" borderId="6" xfId="1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center"/>
    </xf>
    <xf numFmtId="0" fontId="9" fillId="7" borderId="5" xfId="0" applyFont="1" applyFill="1" applyBorder="1" applyAlignment="1">
      <alignment horizontal="center"/>
    </xf>
    <xf numFmtId="0" fontId="9" fillId="7" borderId="3" xfId="0" applyFont="1" applyFill="1" applyBorder="1" applyAlignment="1">
      <alignment horizontal="center"/>
    </xf>
    <xf numFmtId="0" fontId="30" fillId="0" borderId="2" xfId="1" applyNumberFormat="1" applyFont="1" applyBorder="1" applyAlignment="1" applyProtection="1">
      <alignment horizontal="center" vertical="top"/>
      <protection locked="0"/>
    </xf>
    <xf numFmtId="0" fontId="30" fillId="0" borderId="3" xfId="1" applyNumberFormat="1" applyFont="1" applyBorder="1" applyAlignment="1" applyProtection="1">
      <alignment horizontal="center" vertical="top"/>
      <protection locked="0"/>
    </xf>
    <xf numFmtId="0" fontId="17" fillId="6" borderId="1" xfId="1" applyFont="1" applyFill="1" applyBorder="1" applyAlignment="1" applyProtection="1">
      <alignment horizontal="left"/>
      <protection locked="0"/>
    </xf>
    <xf numFmtId="0" fontId="18" fillId="6" borderId="6" xfId="1" applyFont="1" applyFill="1" applyBorder="1" applyAlignment="1">
      <alignment horizontal="left" vertical="top" wrapText="1"/>
    </xf>
    <xf numFmtId="0" fontId="18" fillId="6" borderId="1" xfId="1" applyFont="1" applyFill="1" applyBorder="1" applyAlignment="1">
      <alignment horizontal="left" vertical="top" wrapText="1"/>
    </xf>
    <xf numFmtId="0" fontId="18" fillId="6" borderId="4" xfId="1" applyFont="1" applyFill="1" applyBorder="1" applyAlignment="1">
      <alignment horizontal="left" vertical="top" wrapText="1"/>
    </xf>
    <xf numFmtId="0" fontId="17" fillId="6" borderId="4" xfId="1" applyFont="1" applyFill="1" applyBorder="1" applyAlignment="1" applyProtection="1">
      <alignment horizontal="left"/>
      <protection locked="0"/>
    </xf>
    <xf numFmtId="0" fontId="17" fillId="6" borderId="1" xfId="1" applyFont="1" applyFill="1" applyBorder="1" applyAlignment="1">
      <alignment horizontal="left" vertical="top" wrapText="1"/>
    </xf>
    <xf numFmtId="0" fontId="17" fillId="6" borderId="6" xfId="1" applyFont="1" applyFill="1" applyBorder="1" applyAlignment="1">
      <alignment horizontal="left" vertical="top" wrapText="1"/>
    </xf>
    <xf numFmtId="0" fontId="20" fillId="0" borderId="2" xfId="1" applyNumberFormat="1" applyFont="1" applyBorder="1" applyAlignment="1" applyProtection="1">
      <alignment horizontal="center" vertical="top"/>
      <protection locked="0"/>
    </xf>
    <xf numFmtId="0" fontId="20" fillId="0" borderId="3" xfId="1" applyNumberFormat="1" applyFont="1" applyBorder="1" applyAlignment="1" applyProtection="1">
      <alignment horizontal="center" vertical="top"/>
      <protection locked="0"/>
    </xf>
    <xf numFmtId="0" fontId="9" fillId="0" borderId="62" xfId="0" applyFont="1" applyBorder="1" applyAlignment="1" applyProtection="1">
      <alignment horizontal="center" vertical="center" wrapText="1"/>
    </xf>
    <xf numFmtId="0" fontId="9" fillId="0" borderId="63" xfId="0" applyFont="1" applyBorder="1" applyAlignment="1" applyProtection="1">
      <alignment horizontal="center" vertical="center" wrapText="1"/>
    </xf>
    <xf numFmtId="0" fontId="9" fillId="0" borderId="31" xfId="0" applyFont="1" applyBorder="1" applyAlignment="1" applyProtection="1">
      <alignment horizontal="center" vertical="center" wrapText="1"/>
    </xf>
    <xf numFmtId="0" fontId="30" fillId="6" borderId="62" xfId="0" applyFont="1" applyFill="1" applyBorder="1" applyAlignment="1">
      <alignment horizontal="center" vertical="center"/>
    </xf>
    <xf numFmtId="0" fontId="30" fillId="6" borderId="63" xfId="0" applyFont="1" applyFill="1" applyBorder="1" applyAlignment="1">
      <alignment horizontal="center" vertical="center"/>
    </xf>
    <xf numFmtId="0" fontId="30" fillId="6" borderId="31" xfId="0" applyFont="1" applyFill="1" applyBorder="1" applyAlignment="1">
      <alignment horizontal="center" vertical="center"/>
    </xf>
    <xf numFmtId="0" fontId="0" fillId="0" borderId="62" xfId="0" applyBorder="1" applyAlignment="1">
      <alignment horizontal="center"/>
    </xf>
    <xf numFmtId="0" fontId="0" fillId="0" borderId="31" xfId="0" applyBorder="1" applyAlignment="1">
      <alignment horizontal="center"/>
    </xf>
    <xf numFmtId="0" fontId="37" fillId="14" borderId="62" xfId="0" applyFont="1" applyFill="1" applyBorder="1" applyAlignment="1">
      <alignment horizontal="center" vertical="center"/>
    </xf>
    <xf numFmtId="0" fontId="37" fillId="14" borderId="63" xfId="0" applyFont="1" applyFill="1" applyBorder="1" applyAlignment="1">
      <alignment horizontal="center" vertical="center"/>
    </xf>
    <xf numFmtId="0" fontId="37" fillId="14" borderId="31" xfId="0" applyFont="1" applyFill="1" applyBorder="1" applyAlignment="1">
      <alignment horizontal="center" vertical="center"/>
    </xf>
    <xf numFmtId="0" fontId="30" fillId="7" borderId="64" xfId="0" applyFont="1" applyFill="1" applyBorder="1" applyAlignment="1">
      <alignment horizontal="center"/>
    </xf>
    <xf numFmtId="0" fontId="30" fillId="7" borderId="0" xfId="0" applyFont="1" applyFill="1" applyBorder="1" applyAlignment="1">
      <alignment horizontal="center"/>
    </xf>
    <xf numFmtId="0" fontId="30" fillId="12" borderId="62" xfId="0" applyFont="1" applyFill="1" applyBorder="1" applyAlignment="1">
      <alignment horizontal="center" vertical="center"/>
    </xf>
    <xf numFmtId="0" fontId="30" fillId="12" borderId="63" xfId="0" applyFont="1" applyFill="1" applyBorder="1" applyAlignment="1">
      <alignment horizontal="center" vertical="center"/>
    </xf>
    <xf numFmtId="0" fontId="30" fillId="12" borderId="31" xfId="0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Standard_Tabelle1" xfId="3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819150</xdr:colOff>
      <xdr:row>0</xdr:row>
      <xdr:rowOff>390525</xdr:rowOff>
    </xdr:to>
    <xdr:pic>
      <xdr:nvPicPr>
        <xdr:cNvPr id="5130" name="Picture 5" descr="Corporate_BLK">
          <a:extLst>
            <a:ext uri="{FF2B5EF4-FFF2-40B4-BE49-F238E27FC236}">
              <a16:creationId xmlns:a16="http://schemas.microsoft.com/office/drawing/2014/main" xmlns="" id="{00000000-0008-0000-0100-00000A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819150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85725</xdr:colOff>
      <xdr:row>0</xdr:row>
      <xdr:rowOff>66675</xdr:rowOff>
    </xdr:from>
    <xdr:to>
      <xdr:col>3</xdr:col>
      <xdr:colOff>981075</xdr:colOff>
      <xdr:row>1</xdr:row>
      <xdr:rowOff>304800</xdr:rowOff>
    </xdr:to>
    <xdr:pic>
      <xdr:nvPicPr>
        <xdr:cNvPr id="5131" name="Imagem 2" descr="Logo_PEQ.JPG">
          <a:extLst>
            <a:ext uri="{FF2B5EF4-FFF2-40B4-BE49-F238E27FC236}">
              <a16:creationId xmlns:a16="http://schemas.microsoft.com/office/drawing/2014/main" xmlns="" id="{00000000-0008-0000-0100-00000B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895975" y="66675"/>
          <a:ext cx="895350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2686050</xdr:colOff>
      <xdr:row>0</xdr:row>
      <xdr:rowOff>19050</xdr:rowOff>
    </xdr:from>
    <xdr:to>
      <xdr:col>1</xdr:col>
      <xdr:colOff>1657350</xdr:colOff>
      <xdr:row>0</xdr:row>
      <xdr:rowOff>390525</xdr:rowOff>
    </xdr:to>
    <xdr:pic>
      <xdr:nvPicPr>
        <xdr:cNvPr id="5132" name="Imagem 4">
          <a:extLst>
            <a:ext uri="{FF2B5EF4-FFF2-40B4-BE49-F238E27FC236}">
              <a16:creationId xmlns:a16="http://schemas.microsoft.com/office/drawing/2014/main" xmlns="" id="{00000000-0008-0000-0100-00000C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686050" y="19050"/>
          <a:ext cx="16954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3</xdr:col>
      <xdr:colOff>152400</xdr:colOff>
      <xdr:row>0</xdr:row>
      <xdr:rowOff>390525</xdr:rowOff>
    </xdr:to>
    <xdr:pic>
      <xdr:nvPicPr>
        <xdr:cNvPr id="11265" name="Picture 5" descr="Corporate_BLK">
          <a:extLst>
            <a:ext uri="{FF2B5EF4-FFF2-40B4-BE49-F238E27FC236}">
              <a16:creationId xmlns:a16="http://schemas.microsoft.com/office/drawing/2014/main" xmlns="" id="{00000000-0008-0000-0200-0000012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8286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6</xdr:col>
      <xdr:colOff>323850</xdr:colOff>
      <xdr:row>1</xdr:row>
      <xdr:rowOff>133350</xdr:rowOff>
    </xdr:to>
    <xdr:pic>
      <xdr:nvPicPr>
        <xdr:cNvPr id="11266" name="Imagem 2" descr="Logo_PEQ.JPG">
          <a:extLst>
            <a:ext uri="{FF2B5EF4-FFF2-40B4-BE49-F238E27FC236}">
              <a16:creationId xmlns:a16="http://schemas.microsoft.com/office/drawing/2014/main" xmlns="" id="{00000000-0008-0000-0200-0000022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29225" y="0"/>
          <a:ext cx="7239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1600200</xdr:colOff>
      <xdr:row>0</xdr:row>
      <xdr:rowOff>0</xdr:rowOff>
    </xdr:from>
    <xdr:to>
      <xdr:col>4</xdr:col>
      <xdr:colOff>1247775</xdr:colOff>
      <xdr:row>0</xdr:row>
      <xdr:rowOff>371475</xdr:rowOff>
    </xdr:to>
    <xdr:pic>
      <xdr:nvPicPr>
        <xdr:cNvPr id="11267" name="Imagem 3">
          <a:extLst>
            <a:ext uri="{FF2B5EF4-FFF2-40B4-BE49-F238E27FC236}">
              <a16:creationId xmlns:a16="http://schemas.microsoft.com/office/drawing/2014/main" xmlns="" id="{00000000-0008-0000-0200-0000032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276475" y="0"/>
          <a:ext cx="16954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3</xdr:col>
      <xdr:colOff>57150</xdr:colOff>
      <xdr:row>0</xdr:row>
      <xdr:rowOff>390525</xdr:rowOff>
    </xdr:to>
    <xdr:pic>
      <xdr:nvPicPr>
        <xdr:cNvPr id="12289" name="Picture 5" descr="Corporate_BLK">
          <a:extLst>
            <a:ext uri="{FF2B5EF4-FFF2-40B4-BE49-F238E27FC236}">
              <a16:creationId xmlns:a16="http://schemas.microsoft.com/office/drawing/2014/main" xmlns="" id="{00000000-0008-0000-0300-0000013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819150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209550</xdr:colOff>
      <xdr:row>0</xdr:row>
      <xdr:rowOff>0</xdr:rowOff>
    </xdr:from>
    <xdr:to>
      <xdr:col>6</xdr:col>
      <xdr:colOff>457200</xdr:colOff>
      <xdr:row>1</xdr:row>
      <xdr:rowOff>133350</xdr:rowOff>
    </xdr:to>
    <xdr:pic>
      <xdr:nvPicPr>
        <xdr:cNvPr id="12290" name="Imagem 2" descr="Logo_PEQ.JPG">
          <a:extLst>
            <a:ext uri="{FF2B5EF4-FFF2-40B4-BE49-F238E27FC236}">
              <a16:creationId xmlns:a16="http://schemas.microsoft.com/office/drawing/2014/main" xmlns="" id="{00000000-0008-0000-0300-0000023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067300" y="0"/>
          <a:ext cx="733425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1390650</xdr:colOff>
      <xdr:row>0</xdr:row>
      <xdr:rowOff>0</xdr:rowOff>
    </xdr:from>
    <xdr:to>
      <xdr:col>4</xdr:col>
      <xdr:colOff>1038225</xdr:colOff>
      <xdr:row>0</xdr:row>
      <xdr:rowOff>371475</xdr:rowOff>
    </xdr:to>
    <xdr:pic>
      <xdr:nvPicPr>
        <xdr:cNvPr id="12291" name="Imagem 3">
          <a:extLst>
            <a:ext uri="{FF2B5EF4-FFF2-40B4-BE49-F238E27FC236}">
              <a16:creationId xmlns:a16="http://schemas.microsoft.com/office/drawing/2014/main" xmlns="" id="{00000000-0008-0000-0300-0000033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152650" y="0"/>
          <a:ext cx="16954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3</xdr:col>
      <xdr:colOff>57150</xdr:colOff>
      <xdr:row>0</xdr:row>
      <xdr:rowOff>390525</xdr:rowOff>
    </xdr:to>
    <xdr:pic>
      <xdr:nvPicPr>
        <xdr:cNvPr id="10241" name="Picture 5" descr="Corporate_BLK">
          <a:extLst>
            <a:ext uri="{FF2B5EF4-FFF2-40B4-BE49-F238E27FC236}">
              <a16:creationId xmlns:a16="http://schemas.microsoft.com/office/drawing/2014/main" xmlns="" id="{00000000-0008-0000-04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8286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209550</xdr:colOff>
      <xdr:row>0</xdr:row>
      <xdr:rowOff>0</xdr:rowOff>
    </xdr:from>
    <xdr:to>
      <xdr:col>7</xdr:col>
      <xdr:colOff>0</xdr:colOff>
      <xdr:row>1</xdr:row>
      <xdr:rowOff>152400</xdr:rowOff>
    </xdr:to>
    <xdr:pic>
      <xdr:nvPicPr>
        <xdr:cNvPr id="10242" name="Imagem 2" descr="Logo_PEQ.JPG">
          <a:extLst>
            <a:ext uri="{FF2B5EF4-FFF2-40B4-BE49-F238E27FC236}">
              <a16:creationId xmlns:a16="http://schemas.microsoft.com/office/drawing/2014/main" xmlns="" id="{00000000-0008-0000-0400-000002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076825" y="0"/>
          <a:ext cx="733425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1314450</xdr:colOff>
      <xdr:row>0</xdr:row>
      <xdr:rowOff>0</xdr:rowOff>
    </xdr:from>
    <xdr:to>
      <xdr:col>4</xdr:col>
      <xdr:colOff>962025</xdr:colOff>
      <xdr:row>0</xdr:row>
      <xdr:rowOff>371475</xdr:rowOff>
    </xdr:to>
    <xdr:pic>
      <xdr:nvPicPr>
        <xdr:cNvPr id="10243" name="Imagem 3">
          <a:extLst>
            <a:ext uri="{FF2B5EF4-FFF2-40B4-BE49-F238E27FC236}">
              <a16:creationId xmlns:a16="http://schemas.microsoft.com/office/drawing/2014/main" xmlns="" id="{00000000-0008-0000-0400-000003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085975" y="0"/>
          <a:ext cx="16954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95250</xdr:colOff>
      <xdr:row>0</xdr:row>
      <xdr:rowOff>381000</xdr:rowOff>
    </xdr:to>
    <xdr:pic>
      <xdr:nvPicPr>
        <xdr:cNvPr id="9225" name="Picture 5" descr="Corporate_BLK">
          <a:extLst>
            <a:ext uri="{FF2B5EF4-FFF2-40B4-BE49-F238E27FC236}">
              <a16:creationId xmlns:a16="http://schemas.microsoft.com/office/drawing/2014/main" xmlns="" id="{00000000-0008-0000-0500-000009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8096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1181100</xdr:colOff>
      <xdr:row>0</xdr:row>
      <xdr:rowOff>0</xdr:rowOff>
    </xdr:from>
    <xdr:to>
      <xdr:col>6</xdr:col>
      <xdr:colOff>542925</xdr:colOff>
      <xdr:row>0</xdr:row>
      <xdr:rowOff>533400</xdr:rowOff>
    </xdr:to>
    <xdr:pic>
      <xdr:nvPicPr>
        <xdr:cNvPr id="9226" name="Imagem 2" descr="Logo_PEQ.JPG">
          <a:extLst>
            <a:ext uri="{FF2B5EF4-FFF2-40B4-BE49-F238E27FC236}">
              <a16:creationId xmlns:a16="http://schemas.microsoft.com/office/drawing/2014/main" xmlns="" id="{00000000-0008-0000-0500-00000A2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05725" y="0"/>
          <a:ext cx="619125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2714625</xdr:colOff>
      <xdr:row>0</xdr:row>
      <xdr:rowOff>57150</xdr:rowOff>
    </xdr:from>
    <xdr:to>
      <xdr:col>3</xdr:col>
      <xdr:colOff>1562100</xdr:colOff>
      <xdr:row>0</xdr:row>
      <xdr:rowOff>428625</xdr:rowOff>
    </xdr:to>
    <xdr:pic>
      <xdr:nvPicPr>
        <xdr:cNvPr id="9227" name="Imagem 5">
          <a:extLst>
            <a:ext uri="{FF2B5EF4-FFF2-40B4-BE49-F238E27FC236}">
              <a16:creationId xmlns:a16="http://schemas.microsoft.com/office/drawing/2014/main" xmlns="" id="{00000000-0008-0000-0500-00000B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429000" y="57150"/>
          <a:ext cx="16954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0</xdr:row>
          <xdr:rowOff>9525</xdr:rowOff>
        </xdr:from>
        <xdr:to>
          <xdr:col>9</xdr:col>
          <xdr:colOff>1276350</xdr:colOff>
          <xdr:row>1</xdr:row>
          <xdr:rowOff>9525</xdr:rowOff>
        </xdr:to>
        <xdr:sp macro="" textlink="">
          <xdr:nvSpPr>
            <xdr:cNvPr id="9223" name="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xmlns="" id="{00000000-0008-0000-05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1" i="0" u="none" strike="noStrike" baseline="0">
                  <a:solidFill>
                    <a:srgbClr val="FF0000"/>
                  </a:solidFill>
                  <a:latin typeface="Calibri"/>
                  <a:cs typeface="Calibri"/>
                </a:rPr>
                <a:t>FORMATAR</a:t>
              </a:r>
              <a:r>
                <a:rPr lang="pt-BR" sz="1100" b="0" i="0" u="none" strike="noStrike" baseline="0">
                  <a:solidFill>
                    <a:srgbClr val="FF0000"/>
                  </a:solidFill>
                  <a:latin typeface="Calibri"/>
                  <a:cs typeface="Calibri"/>
                </a:rPr>
                <a:t> 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9525</xdr:colOff>
          <xdr:row>0</xdr:row>
          <xdr:rowOff>0</xdr:rowOff>
        </xdr:from>
        <xdr:to>
          <xdr:col>8</xdr:col>
          <xdr:colOff>742950</xdr:colOff>
          <xdr:row>1</xdr:row>
          <xdr:rowOff>9525</xdr:rowOff>
        </xdr:to>
        <xdr:sp macro="" textlink="">
          <xdr:nvSpPr>
            <xdr:cNvPr id="9224" name="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xmlns="" id="{00000000-0008-0000-05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RESET</a:t>
              </a: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 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ROSINE~1/LOCALS~1/Temp/Diret&#243;rio%20tempor&#225;rio%201%20para%20Documentos%20GFSI.zip/GFSI_Global_Markets_Manufacturing_Basic_and_Int_Level_Checklist_-_FINAL_updated_-_June_20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lanatory Notes"/>
      <sheetName val="Business Details"/>
      <sheetName val="Basic &amp; Intermediate Reqs."/>
      <sheetName val="Assessment Summary"/>
      <sheetName val="Dropdowns"/>
      <sheetName val="Scoring"/>
      <sheetName val="Disclaimer and Logo Usage"/>
    </sheetNames>
    <sheetDataSet>
      <sheetData sheetId="0" refreshError="1"/>
      <sheetData sheetId="1" refreshError="1"/>
      <sheetData sheetId="2"/>
      <sheetData sheetId="3" refreshError="1"/>
      <sheetData sheetId="4">
        <row r="2">
          <cell r="B2" t="str">
            <v>Pre-process handling of animal products</v>
          </cell>
        </row>
        <row r="3">
          <cell r="B3" t="str">
            <v>Pre-process handling of plant products, nuts and grain</v>
          </cell>
        </row>
        <row r="4">
          <cell r="B4" t="str">
            <v>Processing of perishable animal products</v>
          </cell>
        </row>
        <row r="5">
          <cell r="B5" t="str">
            <v>Processing of perishable plant products</v>
          </cell>
        </row>
        <row r="6">
          <cell r="B6" t="str">
            <v xml:space="preserve">Processing of perishable animal and plant products (mixed products) </v>
          </cell>
        </row>
        <row r="7">
          <cell r="B7" t="str">
            <v>Processing of ambient stable products</v>
          </cell>
        </row>
        <row r="8">
          <cell r="B8" t="str">
            <v xml:space="preserve">Production of single ingredient feed </v>
          </cell>
        </row>
        <row r="9">
          <cell r="B9" t="str">
            <v>Production of compound feed</v>
          </cell>
        </row>
        <row r="10">
          <cell r="B10" t="str">
            <v>Catering</v>
          </cell>
        </row>
        <row r="11">
          <cell r="B11" t="str">
            <v>Retail / Wholesale</v>
          </cell>
        </row>
        <row r="12">
          <cell r="B12" t="str">
            <v xml:space="preserve">Provision of Food Safety Services </v>
          </cell>
        </row>
        <row r="13">
          <cell r="B13" t="str">
            <v>Provision of Transport and Storage Services for Perishable Food and Feed</v>
          </cell>
        </row>
        <row r="14">
          <cell r="B14" t="str">
            <v xml:space="preserve">Provision of Transport and Storage Services of Ambient Stable Food and Feed </v>
          </cell>
        </row>
        <row r="15">
          <cell r="B15" t="str">
            <v>Manufacture of Food Processing Equipment</v>
          </cell>
        </row>
        <row r="16">
          <cell r="B16" t="str">
            <v xml:space="preserve">Production of (Bio) Chemicals </v>
          </cell>
        </row>
        <row r="17">
          <cell r="B17" t="str">
            <v>Production of Food Packaging</v>
          </cell>
        </row>
        <row r="18">
          <cell r="B18" t="str">
            <v xml:space="preserve">Food Broker / Agent </v>
          </cell>
        </row>
        <row r="24">
          <cell r="A24" t="str">
            <v>Self-Assessment</v>
          </cell>
        </row>
        <row r="25">
          <cell r="A25" t="str">
            <v>Third Party Assessment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pageSetUpPr fitToPage="1"/>
  </sheetPr>
  <dimension ref="A1:K11"/>
  <sheetViews>
    <sheetView showGridLines="0" workbookViewId="0">
      <selection activeCell="B19" sqref="B19"/>
    </sheetView>
  </sheetViews>
  <sheetFormatPr defaultRowHeight="15" x14ac:dyDescent="0.25"/>
  <sheetData>
    <row r="1" spans="1:11" ht="16.5" thickBot="1" x14ac:dyDescent="0.3">
      <c r="A1" s="254" t="s">
        <v>210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</row>
    <row r="2" spans="1:11" x14ac:dyDescent="0.25">
      <c r="A2" s="256" t="s">
        <v>243</v>
      </c>
      <c r="B2" s="257"/>
      <c r="C2" s="257"/>
      <c r="D2" s="257"/>
      <c r="E2" s="257"/>
      <c r="F2" s="257"/>
      <c r="G2" s="257"/>
      <c r="H2" s="257"/>
      <c r="I2" s="257"/>
      <c r="J2" s="257"/>
      <c r="K2" s="258"/>
    </row>
    <row r="3" spans="1:11" x14ac:dyDescent="0.25">
      <c r="A3" s="259"/>
      <c r="B3" s="260"/>
      <c r="C3" s="260"/>
      <c r="D3" s="260"/>
      <c r="E3" s="260"/>
      <c r="F3" s="260"/>
      <c r="G3" s="260"/>
      <c r="H3" s="260"/>
      <c r="I3" s="260"/>
      <c r="J3" s="260"/>
      <c r="K3" s="261"/>
    </row>
    <row r="4" spans="1:11" x14ac:dyDescent="0.25">
      <c r="A4" s="259"/>
      <c r="B4" s="260"/>
      <c r="C4" s="260"/>
      <c r="D4" s="260"/>
      <c r="E4" s="260"/>
      <c r="F4" s="260"/>
      <c r="G4" s="260"/>
      <c r="H4" s="260"/>
      <c r="I4" s="260"/>
      <c r="J4" s="260"/>
      <c r="K4" s="261"/>
    </row>
    <row r="5" spans="1:11" ht="30.75" customHeight="1" thickBot="1" x14ac:dyDescent="0.3">
      <c r="A5" s="262"/>
      <c r="B5" s="263"/>
      <c r="C5" s="263"/>
      <c r="D5" s="263"/>
      <c r="E5" s="263"/>
      <c r="F5" s="263"/>
      <c r="G5" s="263"/>
      <c r="H5" s="263"/>
      <c r="I5" s="263"/>
      <c r="J5" s="263"/>
      <c r="K5" s="264"/>
    </row>
    <row r="7" spans="1:11" ht="16.5" thickBot="1" x14ac:dyDescent="0.3">
      <c r="A7" s="254" t="s">
        <v>239</v>
      </c>
      <c r="B7" s="255"/>
      <c r="C7" s="255"/>
      <c r="D7" s="255"/>
      <c r="E7" s="255"/>
      <c r="F7" s="255"/>
      <c r="G7" s="255"/>
      <c r="H7" s="255"/>
      <c r="I7" s="255"/>
      <c r="J7" s="255"/>
      <c r="K7" s="255"/>
    </row>
    <row r="8" spans="1:11" ht="15.75" thickBot="1" x14ac:dyDescent="0.3">
      <c r="A8" s="265" t="s">
        <v>211</v>
      </c>
      <c r="B8" s="265"/>
      <c r="C8" s="265" t="s">
        <v>212</v>
      </c>
      <c r="D8" s="265"/>
      <c r="E8" s="265" t="s">
        <v>213</v>
      </c>
      <c r="F8" s="265"/>
      <c r="G8" s="265" t="s">
        <v>214</v>
      </c>
      <c r="H8" s="265"/>
      <c r="I8" s="265"/>
      <c r="J8" s="265"/>
      <c r="K8" s="265"/>
    </row>
    <row r="9" spans="1:11" ht="15.75" thickBot="1" x14ac:dyDescent="0.3">
      <c r="A9" s="265"/>
      <c r="B9" s="265"/>
      <c r="C9" s="265"/>
      <c r="D9" s="265"/>
      <c r="E9" s="265"/>
      <c r="F9" s="265"/>
      <c r="G9" s="266" t="s">
        <v>215</v>
      </c>
      <c r="H9" s="266"/>
      <c r="I9" s="266"/>
      <c r="J9" s="266"/>
      <c r="K9" s="266"/>
    </row>
    <row r="10" spans="1:11" ht="15.75" thickBot="1" x14ac:dyDescent="0.3">
      <c r="A10" s="267" t="s">
        <v>216</v>
      </c>
      <c r="B10" s="267"/>
      <c r="C10" s="267" t="s">
        <v>217</v>
      </c>
      <c r="D10" s="267"/>
      <c r="E10" s="268">
        <v>41303</v>
      </c>
      <c r="F10" s="267"/>
      <c r="G10" s="269" t="s">
        <v>245</v>
      </c>
      <c r="H10" s="270"/>
      <c r="I10" s="270"/>
      <c r="J10" s="270"/>
      <c r="K10" s="271"/>
    </row>
    <row r="11" spans="1:11" ht="43.5" customHeight="1" thickBot="1" x14ac:dyDescent="0.3">
      <c r="A11" s="267"/>
      <c r="B11" s="267"/>
      <c r="C11" s="267"/>
      <c r="D11" s="267"/>
      <c r="E11" s="267"/>
      <c r="F11" s="267"/>
      <c r="G11" s="272"/>
      <c r="H11" s="273"/>
      <c r="I11" s="273"/>
      <c r="J11" s="273"/>
      <c r="K11" s="274"/>
    </row>
  </sheetData>
  <sheetProtection password="DBAB" sheet="1" objects="1" scenarios="1"/>
  <mergeCells count="12">
    <mergeCell ref="A10:B11"/>
    <mergeCell ref="C10:D11"/>
    <mergeCell ref="E10:F11"/>
    <mergeCell ref="G10:K11"/>
    <mergeCell ref="A1:K1"/>
    <mergeCell ref="A2:K5"/>
    <mergeCell ref="A8:B9"/>
    <mergeCell ref="C8:D9"/>
    <mergeCell ref="E8:F9"/>
    <mergeCell ref="G8:K8"/>
    <mergeCell ref="G9:K9"/>
    <mergeCell ref="A7:K7"/>
  </mergeCells>
  <phoneticPr fontId="40" type="noConversion"/>
  <pageMargins left="0.51181102362204722" right="0.51181102362204722" top="0.78740157480314965" bottom="0.78740157480314965" header="0.31496062992125984" footer="0.31496062992125984"/>
  <pageSetup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G64"/>
  <sheetViews>
    <sheetView showGridLines="0" topLeftCell="A7" zoomScaleNormal="100" workbookViewId="0">
      <selection activeCell="B8" sqref="B8:D8"/>
    </sheetView>
  </sheetViews>
  <sheetFormatPr defaultColWidth="9.140625" defaultRowHeight="14.25" x14ac:dyDescent="0.2"/>
  <cols>
    <col min="1" max="1" width="40.85546875" style="1" customWidth="1"/>
    <col min="2" max="2" width="32.28515625" style="2" customWidth="1"/>
    <col min="3" max="3" width="14" style="1" customWidth="1"/>
    <col min="4" max="4" width="15.42578125" style="2" customWidth="1"/>
    <col min="5" max="5" width="9.140625" style="1"/>
    <col min="6" max="6" width="24.85546875" style="1" hidden="1" customWidth="1"/>
    <col min="7" max="7" width="5.85546875" style="1" hidden="1" customWidth="1"/>
    <col min="8" max="16384" width="9.140625" style="1"/>
  </cols>
  <sheetData>
    <row r="1" spans="1:4" s="3" customFormat="1" ht="42" customHeight="1" x14ac:dyDescent="0.2"/>
    <row r="2" spans="1:4" s="4" customFormat="1" ht="30" customHeight="1" x14ac:dyDescent="0.25">
      <c r="A2" s="281" t="s">
        <v>264</v>
      </c>
      <c r="B2" s="281"/>
      <c r="C2" s="281"/>
      <c r="D2" s="281"/>
    </row>
    <row r="3" spans="1:4" s="4" customFormat="1" ht="12.75" x14ac:dyDescent="0.2">
      <c r="A3" s="251" t="s">
        <v>168</v>
      </c>
      <c r="B3" s="278"/>
      <c r="C3" s="279"/>
      <c r="D3" s="280"/>
    </row>
    <row r="4" spans="1:4" s="4" customFormat="1" ht="12.75" x14ac:dyDescent="0.2">
      <c r="A4" s="251" t="s">
        <v>183</v>
      </c>
      <c r="B4" s="278"/>
      <c r="C4" s="279"/>
      <c r="D4" s="280"/>
    </row>
    <row r="5" spans="1:4" s="4" customFormat="1" ht="12.75" x14ac:dyDescent="0.2">
      <c r="A5" s="121" t="s">
        <v>169</v>
      </c>
      <c r="B5" s="278"/>
      <c r="C5" s="279"/>
      <c r="D5" s="280"/>
    </row>
    <row r="6" spans="1:4" s="4" customFormat="1" ht="12.75" x14ac:dyDescent="0.2">
      <c r="A6" s="121" t="s">
        <v>170</v>
      </c>
      <c r="B6" s="278"/>
      <c r="C6" s="279"/>
      <c r="D6" s="280"/>
    </row>
    <row r="7" spans="1:4" s="4" customFormat="1" ht="12.75" x14ac:dyDescent="0.2">
      <c r="A7" s="121" t="s">
        <v>171</v>
      </c>
      <c r="B7" s="278"/>
      <c r="C7" s="279"/>
      <c r="D7" s="280"/>
    </row>
    <row r="8" spans="1:4" s="4" customFormat="1" ht="12.75" x14ac:dyDescent="0.2">
      <c r="A8" s="251" t="s">
        <v>172</v>
      </c>
      <c r="B8" s="278"/>
      <c r="C8" s="279"/>
      <c r="D8" s="280"/>
    </row>
    <row r="9" spans="1:4" s="4" customFormat="1" ht="12.75" x14ac:dyDescent="0.2">
      <c r="A9" s="251" t="s">
        <v>173</v>
      </c>
      <c r="B9" s="278"/>
      <c r="C9" s="279"/>
      <c r="D9" s="280"/>
    </row>
    <row r="10" spans="1:4" s="4" customFormat="1" ht="12.75" x14ac:dyDescent="0.2">
      <c r="A10" s="121" t="s">
        <v>174</v>
      </c>
      <c r="B10" s="278"/>
      <c r="C10" s="279"/>
      <c r="D10" s="280"/>
    </row>
    <row r="11" spans="1:4" s="4" customFormat="1" ht="12.75" x14ac:dyDescent="0.2">
      <c r="A11" s="121" t="s">
        <v>175</v>
      </c>
      <c r="B11" s="278"/>
      <c r="C11" s="279"/>
      <c r="D11" s="280"/>
    </row>
    <row r="12" spans="1:4" s="4" customFormat="1" ht="12.75" x14ac:dyDescent="0.2">
      <c r="A12" s="121" t="s">
        <v>176</v>
      </c>
      <c r="B12" s="278"/>
      <c r="C12" s="279"/>
      <c r="D12" s="280"/>
    </row>
    <row r="13" spans="1:4" s="4" customFormat="1" ht="12.75" x14ac:dyDescent="0.2">
      <c r="A13" s="121" t="s">
        <v>177</v>
      </c>
      <c r="B13" s="278"/>
      <c r="C13" s="279"/>
      <c r="D13" s="280"/>
    </row>
    <row r="14" spans="1:4" s="4" customFormat="1" ht="12.75" x14ac:dyDescent="0.2">
      <c r="A14" s="121" t="s">
        <v>178</v>
      </c>
      <c r="B14" s="278"/>
      <c r="C14" s="279"/>
      <c r="D14" s="280"/>
    </row>
    <row r="15" spans="1:4" s="4" customFormat="1" ht="12.75" x14ac:dyDescent="0.2">
      <c r="A15" s="121" t="s">
        <v>179</v>
      </c>
      <c r="B15" s="278"/>
      <c r="C15" s="279"/>
      <c r="D15" s="280"/>
    </row>
    <row r="16" spans="1:4" s="4" customFormat="1" ht="12.75" x14ac:dyDescent="0.2">
      <c r="A16" s="121" t="s">
        <v>180</v>
      </c>
      <c r="B16" s="285" t="s">
        <v>237</v>
      </c>
      <c r="C16" s="286"/>
      <c r="D16" s="287"/>
    </row>
    <row r="17" spans="1:7" ht="8.1" customHeight="1" x14ac:dyDescent="0.2">
      <c r="A17" s="5"/>
    </row>
    <row r="18" spans="1:7" ht="20.100000000000001" customHeight="1" x14ac:dyDescent="0.25">
      <c r="A18" s="214" t="s">
        <v>419</v>
      </c>
      <c r="B18" s="215" t="s">
        <v>278</v>
      </c>
      <c r="C18" s="216"/>
      <c r="D18" s="217"/>
    </row>
    <row r="19" spans="1:7" ht="20.100000000000001" customHeight="1" x14ac:dyDescent="0.2">
      <c r="A19" s="218" t="s">
        <v>279</v>
      </c>
      <c r="B19" s="219">
        <f>'ETAPA INICIAL'!X57</f>
        <v>1</v>
      </c>
      <c r="C19" s="216"/>
      <c r="D19" s="216"/>
    </row>
    <row r="20" spans="1:7" ht="20.100000000000001" customHeight="1" x14ac:dyDescent="0.2">
      <c r="A20" s="218" t="s">
        <v>282</v>
      </c>
      <c r="B20" s="219">
        <f>'ETAPA INICIAL'!X132</f>
        <v>1</v>
      </c>
      <c r="C20" s="216"/>
      <c r="D20" s="216"/>
    </row>
    <row r="21" spans="1:7" ht="20.100000000000001" customHeight="1" x14ac:dyDescent="0.2">
      <c r="A21" s="218" t="s">
        <v>280</v>
      </c>
      <c r="B21" s="219">
        <f>'ETAPA INICIAL'!X151</f>
        <v>1</v>
      </c>
      <c r="C21" s="216"/>
      <c r="D21" s="216"/>
    </row>
    <row r="22" spans="1:7" ht="20.100000000000001" customHeight="1" x14ac:dyDescent="0.2">
      <c r="A22" s="214" t="s">
        <v>61</v>
      </c>
      <c r="B22" s="219">
        <f>AVERAGE(B19:B21)</f>
        <v>1</v>
      </c>
      <c r="C22" s="216"/>
      <c r="D22" s="216"/>
    </row>
    <row r="23" spans="1:7" ht="8.1" customHeight="1" x14ac:dyDescent="0.2">
      <c r="A23" s="220"/>
      <c r="B23" s="221"/>
      <c r="C23" s="216"/>
      <c r="D23" s="216"/>
    </row>
    <row r="24" spans="1:7" ht="20.100000000000001" customHeight="1" x14ac:dyDescent="0.25">
      <c r="A24" s="222" t="s">
        <v>420</v>
      </c>
      <c r="B24" s="223" t="s">
        <v>278</v>
      </c>
      <c r="C24" s="216"/>
      <c r="D24" s="217"/>
      <c r="F24" s="123" t="s">
        <v>159</v>
      </c>
      <c r="G24" s="124">
        <f>IF(B25="NA",1,0)</f>
        <v>0</v>
      </c>
    </row>
    <row r="25" spans="1:7" ht="20.100000000000001" customHeight="1" x14ac:dyDescent="0.2">
      <c r="A25" s="224" t="s">
        <v>279</v>
      </c>
      <c r="B25" s="225">
        <f>'ETAPA AVANÇADA'!X42</f>
        <v>1</v>
      </c>
      <c r="C25" s="216"/>
      <c r="D25" s="217"/>
      <c r="F25" s="123"/>
      <c r="G25" s="124">
        <f>IF(B26="NA",1,0)</f>
        <v>0</v>
      </c>
    </row>
    <row r="26" spans="1:7" ht="20.100000000000001" customHeight="1" x14ac:dyDescent="0.2">
      <c r="A26" s="224" t="s">
        <v>282</v>
      </c>
      <c r="B26" s="225">
        <f>'ETAPA AVANÇADA'!X80</f>
        <v>1</v>
      </c>
      <c r="C26" s="216"/>
      <c r="D26" s="217"/>
      <c r="F26" s="123"/>
      <c r="G26" s="124">
        <f>IF(B27="NA",1,0)</f>
        <v>0</v>
      </c>
    </row>
    <row r="27" spans="1:7" ht="20.100000000000001" customHeight="1" x14ac:dyDescent="0.2">
      <c r="A27" s="224" t="s">
        <v>280</v>
      </c>
      <c r="B27" s="225">
        <f>'ETAPA AVANÇADA'!X119</f>
        <v>1</v>
      </c>
      <c r="C27" s="216"/>
      <c r="D27" s="217"/>
      <c r="F27" s="123"/>
      <c r="G27" s="124">
        <f>SUM(G24:G26)</f>
        <v>0</v>
      </c>
    </row>
    <row r="28" spans="1:7" ht="20.100000000000001" customHeight="1" x14ac:dyDescent="0.2">
      <c r="A28" s="222" t="s">
        <v>62</v>
      </c>
      <c r="B28" s="225">
        <f>G28</f>
        <v>1</v>
      </c>
      <c r="C28" s="216"/>
      <c r="D28" s="217"/>
      <c r="F28" s="123"/>
      <c r="G28" s="125">
        <f>IF(G27=3,"NA",G29)</f>
        <v>1</v>
      </c>
    </row>
    <row r="29" spans="1:7" ht="8.1" customHeight="1" x14ac:dyDescent="0.2">
      <c r="A29" s="220"/>
      <c r="B29" s="221"/>
      <c r="C29" s="216"/>
      <c r="D29" s="217"/>
      <c r="F29" s="123" t="s">
        <v>160</v>
      </c>
      <c r="G29" s="125">
        <f>AVERAGE(B25:B27)</f>
        <v>1</v>
      </c>
    </row>
    <row r="30" spans="1:7" ht="20.100000000000001" customHeight="1" x14ac:dyDescent="0.25">
      <c r="A30" s="226" t="s">
        <v>421</v>
      </c>
      <c r="B30" s="227" t="s">
        <v>278</v>
      </c>
      <c r="C30" s="216"/>
      <c r="D30" s="228"/>
    </row>
    <row r="31" spans="1:7" ht="20.100000000000001" customHeight="1" x14ac:dyDescent="0.2">
      <c r="A31" s="229" t="s">
        <v>157</v>
      </c>
      <c r="B31" s="230">
        <f>'REQUISITOS ESPECIFICOS'!X20</f>
        <v>1</v>
      </c>
      <c r="C31" s="216"/>
      <c r="D31" s="216"/>
    </row>
    <row r="32" spans="1:7" ht="20.100000000000001" customHeight="1" x14ac:dyDescent="0.2">
      <c r="A32" s="229" t="s">
        <v>426</v>
      </c>
      <c r="B32" s="230">
        <f>'REQUISITOS ESPECIFICOS'!X53</f>
        <v>1</v>
      </c>
      <c r="C32" s="216"/>
      <c r="D32" s="216"/>
    </row>
    <row r="33" spans="1:7" ht="20.100000000000001" customHeight="1" x14ac:dyDescent="0.2">
      <c r="A33" s="229" t="s">
        <v>422</v>
      </c>
      <c r="B33" s="230">
        <f>'REQUISITOS ESPECIFICOS'!X110</f>
        <v>1</v>
      </c>
      <c r="C33" s="216"/>
      <c r="D33" s="216"/>
    </row>
    <row r="34" spans="1:7" ht="20.100000000000001" customHeight="1" x14ac:dyDescent="0.2">
      <c r="A34" s="229" t="s">
        <v>423</v>
      </c>
      <c r="B34" s="230">
        <f>'REQUISITOS ESPECIFICOS'!X132</f>
        <v>1</v>
      </c>
      <c r="C34" s="216"/>
      <c r="D34" s="216"/>
    </row>
    <row r="35" spans="1:7" ht="20.100000000000001" customHeight="1" x14ac:dyDescent="0.2">
      <c r="A35" s="229" t="s">
        <v>424</v>
      </c>
      <c r="B35" s="230">
        <f>'REQUISITOS ESPECIFICOS'!X157</f>
        <v>1</v>
      </c>
      <c r="C35" s="216"/>
      <c r="D35" s="216"/>
    </row>
    <row r="36" spans="1:7" ht="20.100000000000001" customHeight="1" x14ac:dyDescent="0.2">
      <c r="A36" s="229" t="s">
        <v>158</v>
      </c>
      <c r="B36" s="230">
        <f>'REQUISITOS ESPECIFICOS'!X201</f>
        <v>1</v>
      </c>
      <c r="C36" s="216"/>
      <c r="D36" s="216"/>
    </row>
    <row r="37" spans="1:7" ht="20.100000000000001" customHeight="1" x14ac:dyDescent="0.2">
      <c r="A37" s="229" t="s">
        <v>425</v>
      </c>
      <c r="B37" s="230">
        <f>'REQUISITOS ESPECIFICOS'!X227</f>
        <v>1</v>
      </c>
      <c r="C37" s="216"/>
      <c r="D37" s="216"/>
    </row>
    <row r="38" spans="1:7" ht="20.100000000000001" customHeight="1" x14ac:dyDescent="0.2">
      <c r="A38" s="229" t="s">
        <v>873</v>
      </c>
      <c r="B38" s="230">
        <f>'REQUISITOS ESPECIFICOS'!X267</f>
        <v>1</v>
      </c>
      <c r="C38" s="216"/>
      <c r="D38" s="216"/>
    </row>
    <row r="39" spans="1:7" ht="20.100000000000001" customHeight="1" x14ac:dyDescent="0.2">
      <c r="A39" s="226" t="s">
        <v>427</v>
      </c>
      <c r="B39" s="230">
        <f>AVERAGE(B31:B38)</f>
        <v>1</v>
      </c>
      <c r="C39" s="216"/>
      <c r="D39" s="216"/>
    </row>
    <row r="40" spans="1:7" ht="8.1" customHeight="1" x14ac:dyDescent="0.2">
      <c r="A40" s="220"/>
      <c r="B40" s="221"/>
      <c r="C40" s="216"/>
      <c r="D40" s="216"/>
    </row>
    <row r="41" spans="1:7" ht="20.100000000000001" customHeight="1" x14ac:dyDescent="0.25">
      <c r="A41" s="231" t="s">
        <v>277</v>
      </c>
      <c r="B41" s="232">
        <f>AVERAGE(B22,G28,B39)</f>
        <v>1</v>
      </c>
      <c r="C41" s="216"/>
      <c r="D41" s="216"/>
    </row>
    <row r="42" spans="1:7" ht="20.100000000000001" hidden="1" customHeight="1" x14ac:dyDescent="0.2">
      <c r="A42" s="233" t="s">
        <v>163</v>
      </c>
      <c r="B42" s="234">
        <f>IF('ETAPA INICIAL'!K155="REPROVADO", "REPROVADO",'CAPA RESULTADOS'!B41)</f>
        <v>1</v>
      </c>
      <c r="C42" s="216" t="b">
        <f>IF(B42="REPROVADO",1)</f>
        <v>0</v>
      </c>
      <c r="D42" s="217"/>
    </row>
    <row r="43" spans="1:7" ht="20.100000000000001" hidden="1" customHeight="1" x14ac:dyDescent="0.2">
      <c r="A43" s="233" t="s">
        <v>164</v>
      </c>
      <c r="B43" s="234">
        <f>IF('ETAPA AVANÇADA'!K122="REPROVADO", "REPROVADO",'CAPA RESULTADOS'!B41)</f>
        <v>1</v>
      </c>
      <c r="C43" s="216" t="b">
        <f>IF(B43="REPROVADO",1)</f>
        <v>0</v>
      </c>
      <c r="D43" s="217"/>
    </row>
    <row r="44" spans="1:7" ht="20.100000000000001" hidden="1" customHeight="1" x14ac:dyDescent="0.2">
      <c r="A44" s="233" t="s">
        <v>165</v>
      </c>
      <c r="B44" s="234">
        <f>IF('REQUISITOS ESPECIFICOS'!K270="REPROVADO", "REPROVADO",'CAPA RESULTADOS'!B41)</f>
        <v>1</v>
      </c>
      <c r="C44" s="216" t="b">
        <f>IF(B44="REPROVADO",1)</f>
        <v>0</v>
      </c>
      <c r="D44" s="217"/>
    </row>
    <row r="45" spans="1:7" ht="20.100000000000001" hidden="1" customHeight="1" x14ac:dyDescent="0.2">
      <c r="A45" s="233" t="s">
        <v>166</v>
      </c>
      <c r="B45" s="235">
        <f>SUM(C42:C44)</f>
        <v>0</v>
      </c>
      <c r="C45" s="216"/>
      <c r="D45" s="217"/>
    </row>
    <row r="46" spans="1:7" ht="20.100000000000001" hidden="1" customHeight="1" x14ac:dyDescent="0.2">
      <c r="A46" s="233" t="s">
        <v>167</v>
      </c>
      <c r="B46" s="234">
        <f>IF(B45&gt;0,"REPROVADO",B41)</f>
        <v>1</v>
      </c>
      <c r="C46" s="216"/>
      <c r="D46" s="217"/>
    </row>
    <row r="47" spans="1:7" ht="20.100000000000001" hidden="1" customHeight="1" x14ac:dyDescent="0.2">
      <c r="A47" s="233"/>
      <c r="B47" s="235" t="str">
        <f>IF(B41&gt;0.699,"APROVADO",IF(B41&gt;0.6,"CONDICIONAL",IF(B41&lt;0.6,"REPROVADO",0)))</f>
        <v>APROVADO</v>
      </c>
      <c r="C47" s="216"/>
      <c r="D47" s="217"/>
    </row>
    <row r="48" spans="1:7" ht="20.100000000000001" customHeight="1" x14ac:dyDescent="0.25">
      <c r="A48" s="231" t="s">
        <v>276</v>
      </c>
      <c r="B48" s="236" t="str">
        <f>IF(B46="REPROVADO","REPROVADO",B47)</f>
        <v>APROVADO</v>
      </c>
      <c r="C48" s="216"/>
      <c r="D48" s="217"/>
      <c r="F48" s="1" t="s">
        <v>193</v>
      </c>
      <c r="G48" s="2">
        <f>'ETAPA INICIAL'!K154+'ETAPA AVANÇADA'!K121+'REQUISITOS ESPECIFICOS'!K269</f>
        <v>0</v>
      </c>
    </row>
    <row r="49" spans="1:4" ht="15.75" x14ac:dyDescent="0.25">
      <c r="A49" s="231" t="s">
        <v>194</v>
      </c>
      <c r="B49" s="237">
        <f>G48/10</f>
        <v>0</v>
      </c>
      <c r="C49" s="216"/>
      <c r="D49" s="217"/>
    </row>
    <row r="50" spans="1:4" ht="15" thickBot="1" x14ac:dyDescent="0.25">
      <c r="A50" s="216"/>
      <c r="B50" s="217"/>
      <c r="C50" s="216"/>
      <c r="D50" s="217"/>
    </row>
    <row r="51" spans="1:4" ht="26.25" thickBot="1" x14ac:dyDescent="0.25">
      <c r="A51" s="238" t="s">
        <v>220</v>
      </c>
      <c r="B51" s="239" t="s">
        <v>221</v>
      </c>
      <c r="C51" s="239" t="s">
        <v>238</v>
      </c>
      <c r="D51" s="240" t="s">
        <v>222</v>
      </c>
    </row>
    <row r="52" spans="1:4" ht="16.5" thickBot="1" x14ac:dyDescent="0.25">
      <c r="A52" s="241" t="s">
        <v>223</v>
      </c>
      <c r="B52" s="242" t="s">
        <v>224</v>
      </c>
      <c r="C52" s="242">
        <v>0</v>
      </c>
      <c r="D52" s="282" t="s">
        <v>225</v>
      </c>
    </row>
    <row r="53" spans="1:4" ht="16.5" thickBot="1" x14ac:dyDescent="0.25">
      <c r="A53" s="243" t="s">
        <v>226</v>
      </c>
      <c r="B53" s="242" t="s">
        <v>227</v>
      </c>
      <c r="C53" s="242">
        <v>0</v>
      </c>
      <c r="D53" s="283"/>
    </row>
    <row r="54" spans="1:4" ht="16.5" thickBot="1" x14ac:dyDescent="0.25">
      <c r="A54" s="244" t="s">
        <v>228</v>
      </c>
      <c r="B54" s="242" t="s">
        <v>229</v>
      </c>
      <c r="C54" s="242">
        <v>0</v>
      </c>
      <c r="D54" s="284"/>
    </row>
    <row r="55" spans="1:4" ht="16.5" thickBot="1" x14ac:dyDescent="0.25">
      <c r="A55" s="245" t="s">
        <v>230</v>
      </c>
      <c r="B55" s="242" t="s">
        <v>231</v>
      </c>
      <c r="C55" s="242">
        <v>0</v>
      </c>
      <c r="D55" s="246" t="s">
        <v>232</v>
      </c>
    </row>
    <row r="56" spans="1:4" ht="16.5" thickBot="1" x14ac:dyDescent="0.25">
      <c r="A56" s="247" t="s">
        <v>233</v>
      </c>
      <c r="B56" s="242" t="s">
        <v>234</v>
      </c>
      <c r="C56" s="242" t="s">
        <v>235</v>
      </c>
      <c r="D56" s="248" t="s">
        <v>236</v>
      </c>
    </row>
    <row r="58" spans="1:4" ht="15" x14ac:dyDescent="0.25">
      <c r="A58" s="122" t="s">
        <v>181</v>
      </c>
    </row>
    <row r="59" spans="1:4" ht="90" customHeight="1" x14ac:dyDescent="0.2">
      <c r="A59" s="275"/>
      <c r="B59" s="276"/>
      <c r="C59" s="276"/>
      <c r="D59" s="277"/>
    </row>
    <row r="61" spans="1:4" ht="15" x14ac:dyDescent="0.25">
      <c r="A61" s="122" t="s">
        <v>182</v>
      </c>
    </row>
    <row r="62" spans="1:4" ht="90" customHeight="1" x14ac:dyDescent="0.2">
      <c r="A62" s="275"/>
      <c r="B62" s="276"/>
      <c r="C62" s="276"/>
      <c r="D62" s="277"/>
    </row>
    <row r="64" spans="1:4" x14ac:dyDescent="0.2">
      <c r="A64" s="250" t="s">
        <v>207</v>
      </c>
    </row>
  </sheetData>
  <mergeCells count="18">
    <mergeCell ref="A2:D2"/>
    <mergeCell ref="D52:D54"/>
    <mergeCell ref="A59:D59"/>
    <mergeCell ref="B16:D16"/>
    <mergeCell ref="B9:D9"/>
    <mergeCell ref="B10:D10"/>
    <mergeCell ref="B11:D11"/>
    <mergeCell ref="B12:D12"/>
    <mergeCell ref="A62:D62"/>
    <mergeCell ref="B3:D3"/>
    <mergeCell ref="B4:D4"/>
    <mergeCell ref="B5:D5"/>
    <mergeCell ref="B6:D6"/>
    <mergeCell ref="B7:D7"/>
    <mergeCell ref="B8:D8"/>
    <mergeCell ref="B13:D13"/>
    <mergeCell ref="B14:D14"/>
    <mergeCell ref="B15:D15"/>
  </mergeCells>
  <phoneticPr fontId="0" type="noConversion"/>
  <conditionalFormatting sqref="B48">
    <cfRule type="containsText" dxfId="2" priority="1" operator="containsText" text="APROVADO">
      <formula>NOT(ISERROR(SEARCH("APROVADO",B48)))</formula>
    </cfRule>
    <cfRule type="containsText" dxfId="1" priority="2" operator="containsText" text="CONDICIONAL">
      <formula>NOT(ISERROR(SEARCH("CONDICIONAL",B48)))</formula>
    </cfRule>
    <cfRule type="containsText" dxfId="0" priority="3" operator="containsText" text="REPROVADO">
      <formula>NOT(ISERROR(SEARCH("REPROVADO",B48)))</formula>
    </cfRule>
  </conditionalFormatting>
  <pageMargins left="0.51181102362204722" right="0.51181102362204722" top="0.78740157480314965" bottom="0.78740157480314965" header="0.31496062992125984" footer="0.31496062992125984"/>
  <pageSetup paperSize="9" scale="90" fitToHeight="2" orientation="portrait" r:id="rId1"/>
  <headerFooter>
    <oddFooter>&amp;R&amp;F</oddFooter>
  </headerFooter>
  <rowBreaks count="1" manualBreakCount="1">
    <brk id="49" max="3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>
    <tabColor theme="8" tint="0.79998168889431442"/>
  </sheetPr>
  <dimension ref="A1:Z155"/>
  <sheetViews>
    <sheetView showGridLines="0" topLeftCell="B13" zoomScaleNormal="100" zoomScaleSheetLayoutView="100" workbookViewId="0">
      <selection activeCell="F10" sqref="F10"/>
    </sheetView>
  </sheetViews>
  <sheetFormatPr defaultColWidth="9.140625" defaultRowHeight="11.25" x14ac:dyDescent="0.2"/>
  <cols>
    <col min="1" max="1" width="7.42578125" style="57" hidden="1" customWidth="1"/>
    <col min="2" max="2" width="4.28515625" style="58" customWidth="1"/>
    <col min="3" max="3" width="5.85546875" style="59" customWidth="1"/>
    <col min="4" max="4" width="30.7109375" style="57" customWidth="1"/>
    <col min="5" max="5" width="37.140625" style="57" customWidth="1"/>
    <col min="6" max="6" width="6.42578125" style="57" customWidth="1"/>
    <col min="7" max="7" width="5" style="57" bestFit="1" customWidth="1"/>
    <col min="8" max="8" width="44" style="60" hidden="1" customWidth="1"/>
    <col min="9" max="9" width="29.5703125" style="60" hidden="1" customWidth="1"/>
    <col min="10" max="11" width="9.140625" style="57" hidden="1" customWidth="1"/>
    <col min="12" max="12" width="12.140625" style="57" hidden="1" customWidth="1"/>
    <col min="13" max="16" width="9.140625" style="57" hidden="1" customWidth="1"/>
    <col min="17" max="17" width="16.28515625" style="57" hidden="1" customWidth="1"/>
    <col min="18" max="24" width="9.140625" style="57" hidden="1" customWidth="1"/>
    <col min="25" max="25" width="0" style="57" hidden="1" customWidth="1"/>
    <col min="26" max="16384" width="9.140625" style="57"/>
  </cols>
  <sheetData>
    <row r="1" spans="1:26" ht="38.25" customHeight="1" x14ac:dyDescent="0.2">
      <c r="Q1" s="61"/>
    </row>
    <row r="2" spans="1:26" ht="12.75" x14ac:dyDescent="0.2">
      <c r="A2" s="6" t="s">
        <v>429</v>
      </c>
      <c r="B2" s="42" t="s">
        <v>429</v>
      </c>
      <c r="C2" s="25"/>
      <c r="D2" s="7"/>
      <c r="E2" s="7"/>
      <c r="F2" s="7"/>
      <c r="G2" s="7"/>
      <c r="I2" s="62"/>
      <c r="K2" s="95"/>
      <c r="L2" s="95"/>
      <c r="M2" s="95"/>
      <c r="N2" s="95"/>
      <c r="O2" s="95"/>
      <c r="P2" s="95"/>
      <c r="Q2" s="96"/>
      <c r="R2" s="95"/>
      <c r="S2" s="95"/>
      <c r="T2" s="95"/>
      <c r="U2" s="96"/>
      <c r="V2" s="95"/>
      <c r="W2" s="95"/>
      <c r="X2" s="95"/>
      <c r="Y2" s="95"/>
      <c r="Z2" s="95"/>
    </row>
    <row r="3" spans="1:26" ht="15" customHeight="1" x14ac:dyDescent="0.2">
      <c r="B3" s="298" t="s">
        <v>246</v>
      </c>
      <c r="C3" s="298"/>
      <c r="D3" s="298"/>
      <c r="E3" s="298"/>
      <c r="F3" s="298"/>
      <c r="G3" s="134"/>
      <c r="H3" s="314" t="s">
        <v>512</v>
      </c>
      <c r="I3" s="297" t="s">
        <v>65</v>
      </c>
      <c r="K3" s="95"/>
      <c r="L3" s="97" t="s">
        <v>135</v>
      </c>
      <c r="M3" s="95"/>
      <c r="Y3" s="95"/>
      <c r="Z3" s="95"/>
    </row>
    <row r="4" spans="1:26" ht="11.25" customHeight="1" x14ac:dyDescent="0.2">
      <c r="A4" s="63" t="s">
        <v>275</v>
      </c>
      <c r="B4" s="64" t="s">
        <v>275</v>
      </c>
      <c r="C4" s="65" t="s">
        <v>418</v>
      </c>
      <c r="D4" s="63" t="s">
        <v>281</v>
      </c>
      <c r="E4" s="63" t="s">
        <v>416</v>
      </c>
      <c r="F4" s="63" t="s">
        <v>417</v>
      </c>
      <c r="G4" s="63" t="s">
        <v>34</v>
      </c>
      <c r="H4" s="315"/>
      <c r="I4" s="297"/>
      <c r="K4" s="95"/>
      <c r="L4" s="97">
        <v>0</v>
      </c>
      <c r="M4" s="95"/>
      <c r="Y4" s="95"/>
      <c r="Z4" s="95"/>
    </row>
    <row r="5" spans="1:26" s="59" customFormat="1" ht="11.25" customHeight="1" x14ac:dyDescent="0.2">
      <c r="A5" s="310" t="s">
        <v>283</v>
      </c>
      <c r="B5" s="317" t="s">
        <v>56</v>
      </c>
      <c r="C5" s="26"/>
      <c r="D5" s="319" t="s">
        <v>430</v>
      </c>
      <c r="E5" s="298"/>
      <c r="F5" s="298"/>
      <c r="G5" s="134"/>
      <c r="H5" s="315"/>
      <c r="I5" s="297"/>
      <c r="K5" s="95"/>
      <c r="L5" s="97">
        <v>1</v>
      </c>
      <c r="M5" s="95"/>
      <c r="N5" s="95" t="s">
        <v>136</v>
      </c>
      <c r="O5" s="95" t="s">
        <v>137</v>
      </c>
      <c r="P5" s="95" t="s">
        <v>138</v>
      </c>
      <c r="Q5" s="96" t="s">
        <v>139</v>
      </c>
      <c r="R5" s="95"/>
      <c r="S5" s="95"/>
      <c r="T5" s="95" t="s">
        <v>140</v>
      </c>
      <c r="U5" s="96" t="s">
        <v>141</v>
      </c>
      <c r="V5" s="95"/>
      <c r="W5" s="95"/>
      <c r="X5" s="95"/>
      <c r="Y5" s="95"/>
      <c r="Z5" s="95"/>
    </row>
    <row r="6" spans="1:26" ht="41.25" customHeight="1" x14ac:dyDescent="0.2">
      <c r="A6" s="310"/>
      <c r="B6" s="318"/>
      <c r="C6" s="27"/>
      <c r="D6" s="306" t="s">
        <v>431</v>
      </c>
      <c r="E6" s="305"/>
      <c r="F6" s="305"/>
      <c r="G6" s="135"/>
      <c r="H6" s="316"/>
      <c r="I6" s="297"/>
      <c r="K6" s="95"/>
      <c r="L6" s="97">
        <v>2</v>
      </c>
      <c r="M6" s="95"/>
      <c r="N6" s="95"/>
      <c r="O6" s="95"/>
      <c r="P6" s="95"/>
      <c r="Q6" s="96"/>
      <c r="R6" s="95"/>
      <c r="S6" s="95"/>
      <c r="T6" s="95"/>
      <c r="U6" s="96"/>
      <c r="V6" s="95"/>
      <c r="W6" s="95"/>
      <c r="X6" s="95"/>
      <c r="Y6" s="95"/>
      <c r="Z6" s="95"/>
    </row>
    <row r="7" spans="1:26" ht="56.25" customHeight="1" x14ac:dyDescent="0.2">
      <c r="A7" s="8" t="s">
        <v>284</v>
      </c>
      <c r="B7" s="43">
        <v>1</v>
      </c>
      <c r="C7" s="29" t="s">
        <v>428</v>
      </c>
      <c r="D7" s="12" t="s">
        <v>432</v>
      </c>
      <c r="E7" s="249"/>
      <c r="F7" s="10">
        <v>2</v>
      </c>
      <c r="G7" s="10">
        <v>2</v>
      </c>
      <c r="H7" s="66" t="s">
        <v>549</v>
      </c>
      <c r="I7" s="67"/>
      <c r="K7" s="95"/>
      <c r="L7" s="97" t="s">
        <v>142</v>
      </c>
      <c r="M7" s="95"/>
      <c r="N7" s="95">
        <f>COUNTIF(F7,0)</f>
        <v>0</v>
      </c>
      <c r="O7" s="95">
        <f>COUNTIF(F7,1)</f>
        <v>0</v>
      </c>
      <c r="P7" s="95">
        <f>COUNTIF(F7,2)</f>
        <v>1</v>
      </c>
      <c r="Q7" s="96">
        <f t="shared" ref="Q7:Q12" si="0">(SUM(N7:P7))*T7</f>
        <v>2</v>
      </c>
      <c r="R7" s="95"/>
      <c r="S7" s="95"/>
      <c r="T7" s="95">
        <f t="shared" ref="T7:T12" si="1">G7</f>
        <v>2</v>
      </c>
      <c r="U7" s="98">
        <f t="shared" ref="U7:U12" si="2">IF(Q7=0,"NA",F7*Q7)</f>
        <v>4</v>
      </c>
      <c r="V7" s="96"/>
      <c r="W7" s="95"/>
      <c r="X7" s="95"/>
      <c r="Y7" s="95"/>
      <c r="Z7" s="95"/>
    </row>
    <row r="8" spans="1:26" ht="47.25" customHeight="1" x14ac:dyDescent="0.2">
      <c r="A8" s="8" t="s">
        <v>285</v>
      </c>
      <c r="B8" s="43">
        <v>2</v>
      </c>
      <c r="C8" s="30" t="s">
        <v>428</v>
      </c>
      <c r="D8" s="12" t="s">
        <v>433</v>
      </c>
      <c r="E8" s="68"/>
      <c r="F8" s="10">
        <v>2</v>
      </c>
      <c r="G8" s="10">
        <v>4</v>
      </c>
      <c r="H8" s="66" t="s">
        <v>557</v>
      </c>
      <c r="I8" s="67"/>
      <c r="K8" s="95"/>
      <c r="L8" s="95"/>
      <c r="M8" s="95"/>
      <c r="N8" s="95">
        <f t="shared" ref="N8:N56" si="3">COUNTIF(F8,0)</f>
        <v>0</v>
      </c>
      <c r="O8" s="95">
        <f t="shared" ref="O8:O56" si="4">COUNTIF(F8,1)</f>
        <v>0</v>
      </c>
      <c r="P8" s="95">
        <f t="shared" ref="P8:P56" si="5">COUNTIF(F8,2)</f>
        <v>1</v>
      </c>
      <c r="Q8" s="96">
        <f t="shared" si="0"/>
        <v>4</v>
      </c>
      <c r="R8" s="95"/>
      <c r="S8" s="95"/>
      <c r="T8" s="95">
        <f t="shared" si="1"/>
        <v>4</v>
      </c>
      <c r="U8" s="98">
        <f t="shared" si="2"/>
        <v>8</v>
      </c>
      <c r="V8" s="95"/>
      <c r="W8" s="95"/>
      <c r="X8" s="95"/>
      <c r="Y8" s="95"/>
      <c r="Z8" s="95"/>
    </row>
    <row r="9" spans="1:26" ht="45" customHeight="1" x14ac:dyDescent="0.2">
      <c r="A9" s="8" t="s">
        <v>286</v>
      </c>
      <c r="B9" s="43">
        <v>3</v>
      </c>
      <c r="C9" s="30" t="s">
        <v>428</v>
      </c>
      <c r="D9" s="12" t="s">
        <v>434</v>
      </c>
      <c r="E9" s="9"/>
      <c r="F9" s="10">
        <v>2</v>
      </c>
      <c r="G9" s="10">
        <v>1</v>
      </c>
      <c r="H9" s="66" t="s">
        <v>503</v>
      </c>
      <c r="I9" s="67"/>
      <c r="K9" s="95"/>
      <c r="L9" s="95"/>
      <c r="M9" s="95"/>
      <c r="N9" s="95">
        <f t="shared" si="3"/>
        <v>0</v>
      </c>
      <c r="O9" s="95">
        <f t="shared" si="4"/>
        <v>0</v>
      </c>
      <c r="P9" s="95">
        <f t="shared" si="5"/>
        <v>1</v>
      </c>
      <c r="Q9" s="96">
        <f t="shared" si="0"/>
        <v>1</v>
      </c>
      <c r="R9" s="95"/>
      <c r="S9" s="95"/>
      <c r="T9" s="95">
        <f t="shared" si="1"/>
        <v>1</v>
      </c>
      <c r="U9" s="98">
        <f t="shared" si="2"/>
        <v>2</v>
      </c>
      <c r="V9" s="95"/>
      <c r="W9" s="95"/>
      <c r="X9" s="95"/>
      <c r="Y9" s="95"/>
      <c r="Z9" s="95"/>
    </row>
    <row r="10" spans="1:26" ht="48" customHeight="1" x14ac:dyDescent="0.2">
      <c r="A10" s="8" t="s">
        <v>287</v>
      </c>
      <c r="B10" s="43">
        <v>4</v>
      </c>
      <c r="C10" s="30" t="s">
        <v>428</v>
      </c>
      <c r="D10" s="12" t="s">
        <v>435</v>
      </c>
      <c r="E10" s="14"/>
      <c r="F10" s="10">
        <v>2</v>
      </c>
      <c r="G10" s="10">
        <v>1</v>
      </c>
      <c r="H10" s="66" t="s">
        <v>503</v>
      </c>
      <c r="I10" s="67"/>
      <c r="K10" s="95"/>
      <c r="L10" s="95"/>
      <c r="M10" s="95"/>
      <c r="N10" s="95">
        <f t="shared" si="3"/>
        <v>0</v>
      </c>
      <c r="O10" s="95">
        <f t="shared" si="4"/>
        <v>0</v>
      </c>
      <c r="P10" s="95">
        <f t="shared" si="5"/>
        <v>1</v>
      </c>
      <c r="Q10" s="96">
        <f t="shared" si="0"/>
        <v>1</v>
      </c>
      <c r="R10" s="95"/>
      <c r="S10" s="95"/>
      <c r="T10" s="95">
        <f t="shared" si="1"/>
        <v>1</v>
      </c>
      <c r="U10" s="98">
        <f t="shared" si="2"/>
        <v>2</v>
      </c>
      <c r="V10" s="95"/>
      <c r="W10" s="95"/>
      <c r="X10" s="95"/>
      <c r="Y10" s="95"/>
      <c r="Z10" s="95"/>
    </row>
    <row r="11" spans="1:26" ht="48.75" customHeight="1" x14ac:dyDescent="0.2">
      <c r="A11" s="8" t="s">
        <v>288</v>
      </c>
      <c r="B11" s="43">
        <v>5</v>
      </c>
      <c r="C11" s="30" t="s">
        <v>428</v>
      </c>
      <c r="D11" s="16" t="s">
        <v>35</v>
      </c>
      <c r="E11" s="68"/>
      <c r="F11" s="10">
        <v>2</v>
      </c>
      <c r="G11" s="10">
        <v>4</v>
      </c>
      <c r="H11" s="66" t="s">
        <v>506</v>
      </c>
      <c r="I11" s="67" t="s">
        <v>66</v>
      </c>
      <c r="L11" s="95"/>
      <c r="M11" s="95"/>
      <c r="N11" s="95">
        <f t="shared" si="3"/>
        <v>0</v>
      </c>
      <c r="O11" s="95">
        <f t="shared" si="4"/>
        <v>0</v>
      </c>
      <c r="P11" s="95">
        <f t="shared" si="5"/>
        <v>1</v>
      </c>
      <c r="Q11" s="96">
        <f t="shared" si="0"/>
        <v>4</v>
      </c>
      <c r="R11" s="95"/>
      <c r="S11" s="95"/>
      <c r="T11" s="95">
        <f t="shared" si="1"/>
        <v>4</v>
      </c>
      <c r="U11" s="98">
        <f t="shared" si="2"/>
        <v>8</v>
      </c>
      <c r="V11" s="95"/>
      <c r="W11" s="95"/>
      <c r="X11" s="95"/>
      <c r="Y11" s="95"/>
      <c r="Z11" s="95"/>
    </row>
    <row r="12" spans="1:26" ht="46.5" customHeight="1" x14ac:dyDescent="0.2">
      <c r="A12" s="8" t="s">
        <v>289</v>
      </c>
      <c r="B12" s="43">
        <v>6</v>
      </c>
      <c r="C12" s="30" t="s">
        <v>428</v>
      </c>
      <c r="D12" s="12" t="s">
        <v>86</v>
      </c>
      <c r="E12" s="9"/>
      <c r="F12" s="10">
        <v>2</v>
      </c>
      <c r="G12" s="10">
        <v>1</v>
      </c>
      <c r="H12" s="66" t="s">
        <v>503</v>
      </c>
      <c r="I12" s="67"/>
      <c r="K12" s="95"/>
      <c r="L12" s="95"/>
      <c r="M12" s="95"/>
      <c r="N12" s="95">
        <f t="shared" si="3"/>
        <v>0</v>
      </c>
      <c r="O12" s="95">
        <f t="shared" si="4"/>
        <v>0</v>
      </c>
      <c r="P12" s="95">
        <f t="shared" si="5"/>
        <v>1</v>
      </c>
      <c r="Q12" s="96">
        <f t="shared" si="0"/>
        <v>1</v>
      </c>
      <c r="R12" s="95"/>
      <c r="S12" s="95"/>
      <c r="T12" s="95">
        <f t="shared" si="1"/>
        <v>1</v>
      </c>
      <c r="U12" s="98">
        <f t="shared" si="2"/>
        <v>2</v>
      </c>
      <c r="V12" s="95"/>
      <c r="W12" s="95"/>
      <c r="X12" s="95"/>
      <c r="Y12" s="95"/>
      <c r="Z12" s="95"/>
    </row>
    <row r="13" spans="1:26" ht="12.75" customHeight="1" x14ac:dyDescent="0.2">
      <c r="B13" s="298" t="s">
        <v>246</v>
      </c>
      <c r="C13" s="298"/>
      <c r="D13" s="298"/>
      <c r="E13" s="298"/>
      <c r="F13" s="298"/>
      <c r="G13" s="134"/>
      <c r="H13" s="311"/>
      <c r="I13" s="291"/>
      <c r="K13" s="95"/>
      <c r="L13" s="95"/>
      <c r="M13" s="95"/>
      <c r="N13" s="95"/>
      <c r="O13" s="95"/>
      <c r="P13" s="95"/>
      <c r="Q13" s="96"/>
      <c r="R13" s="95"/>
      <c r="S13" s="95"/>
      <c r="T13" s="95"/>
      <c r="U13" s="98"/>
      <c r="V13" s="95"/>
      <c r="W13" s="95"/>
      <c r="X13" s="95"/>
      <c r="Y13" s="95"/>
      <c r="Z13" s="95"/>
    </row>
    <row r="14" spans="1:26" ht="12.75" x14ac:dyDescent="0.2">
      <c r="A14" s="63" t="s">
        <v>275</v>
      </c>
      <c r="B14" s="64" t="s">
        <v>275</v>
      </c>
      <c r="C14" s="65" t="s">
        <v>418</v>
      </c>
      <c r="D14" s="63" t="s">
        <v>281</v>
      </c>
      <c r="E14" s="63" t="s">
        <v>416</v>
      </c>
      <c r="F14" s="63" t="s">
        <v>417</v>
      </c>
      <c r="G14" s="63" t="s">
        <v>34</v>
      </c>
      <c r="H14" s="312"/>
      <c r="I14" s="292"/>
      <c r="K14" s="95"/>
      <c r="L14" s="95"/>
      <c r="M14" s="95"/>
      <c r="N14" s="95"/>
      <c r="O14" s="95"/>
      <c r="P14" s="95"/>
      <c r="Q14" s="96"/>
      <c r="R14" s="95"/>
      <c r="S14" s="95"/>
      <c r="T14" s="95"/>
      <c r="U14" s="98"/>
      <c r="V14" s="95"/>
      <c r="W14" s="95"/>
      <c r="X14" s="95"/>
      <c r="Y14" s="95"/>
      <c r="Z14" s="95"/>
    </row>
    <row r="15" spans="1:26" ht="12.75" x14ac:dyDescent="0.2">
      <c r="A15" s="310" t="s">
        <v>290</v>
      </c>
      <c r="B15" s="307"/>
      <c r="C15" s="26"/>
      <c r="D15" s="304" t="s">
        <v>436</v>
      </c>
      <c r="E15" s="300"/>
      <c r="F15" s="300"/>
      <c r="G15" s="134"/>
      <c r="H15" s="312"/>
      <c r="I15" s="292"/>
      <c r="K15" s="95"/>
      <c r="L15" s="95"/>
      <c r="M15" s="95"/>
      <c r="N15" s="95"/>
      <c r="O15" s="95"/>
      <c r="P15" s="95"/>
      <c r="Q15" s="96"/>
      <c r="R15" s="95"/>
      <c r="S15" s="95"/>
      <c r="T15" s="95"/>
      <c r="U15" s="98"/>
      <c r="V15" s="95"/>
      <c r="W15" s="95"/>
      <c r="X15" s="95"/>
      <c r="Y15" s="95"/>
      <c r="Z15" s="95"/>
    </row>
    <row r="16" spans="1:26" ht="110.25" customHeight="1" x14ac:dyDescent="0.2">
      <c r="A16" s="310"/>
      <c r="B16" s="307"/>
      <c r="C16" s="27"/>
      <c r="D16" s="306" t="s">
        <v>437</v>
      </c>
      <c r="E16" s="305"/>
      <c r="F16" s="305"/>
      <c r="G16" s="135"/>
      <c r="H16" s="313"/>
      <c r="I16" s="293"/>
      <c r="K16" s="95"/>
      <c r="L16" s="95"/>
      <c r="M16" s="95"/>
      <c r="N16" s="95"/>
      <c r="O16" s="95"/>
      <c r="P16" s="95"/>
      <c r="Q16" s="96"/>
      <c r="R16" s="95"/>
      <c r="S16" s="95"/>
      <c r="T16" s="95"/>
      <c r="U16" s="98"/>
      <c r="V16" s="95"/>
      <c r="W16" s="95"/>
      <c r="X16" s="95"/>
      <c r="Y16" s="95"/>
      <c r="Z16" s="95"/>
    </row>
    <row r="17" spans="1:26" ht="85.5" customHeight="1" x14ac:dyDescent="0.2">
      <c r="A17" s="8" t="s">
        <v>291</v>
      </c>
      <c r="B17" s="43">
        <v>7</v>
      </c>
      <c r="C17" s="30" t="s">
        <v>428</v>
      </c>
      <c r="D17" s="210" t="s">
        <v>244</v>
      </c>
      <c r="E17" s="9"/>
      <c r="F17" s="10">
        <v>2</v>
      </c>
      <c r="G17" s="10">
        <v>4</v>
      </c>
      <c r="H17" s="66" t="s">
        <v>505</v>
      </c>
      <c r="I17" s="67"/>
      <c r="K17" s="95">
        <f>IF(F17=0,10,0)</f>
        <v>0</v>
      </c>
      <c r="L17" s="95"/>
      <c r="M17" s="95"/>
      <c r="N17" s="95">
        <f t="shared" si="3"/>
        <v>0</v>
      </c>
      <c r="O17" s="95">
        <f t="shared" si="4"/>
        <v>0</v>
      </c>
      <c r="P17" s="95">
        <f t="shared" si="5"/>
        <v>1</v>
      </c>
      <c r="Q17" s="96">
        <f>(SUM(N17:P17))*T17</f>
        <v>4</v>
      </c>
      <c r="R17" s="95"/>
      <c r="S17" s="95"/>
      <c r="T17" s="95">
        <f>G17</f>
        <v>4</v>
      </c>
      <c r="U17" s="98">
        <f>IF(Q17=0,"NA",F17*Q17)</f>
        <v>8</v>
      </c>
      <c r="V17" s="95"/>
      <c r="W17" s="95"/>
      <c r="X17" s="95"/>
      <c r="Y17" s="95"/>
      <c r="Z17" s="95"/>
    </row>
    <row r="18" spans="1:26" ht="38.25" customHeight="1" x14ac:dyDescent="0.2">
      <c r="A18" s="8" t="s">
        <v>292</v>
      </c>
      <c r="B18" s="43">
        <v>8</v>
      </c>
      <c r="C18" s="30" t="s">
        <v>428</v>
      </c>
      <c r="D18" s="12" t="s">
        <v>63</v>
      </c>
      <c r="E18" s="9"/>
      <c r="F18" s="10">
        <v>2</v>
      </c>
      <c r="G18" s="10">
        <v>1</v>
      </c>
      <c r="H18" s="66" t="s">
        <v>544</v>
      </c>
      <c r="I18" s="67"/>
      <c r="K18" s="95"/>
      <c r="L18" s="95"/>
      <c r="M18" s="95"/>
      <c r="N18" s="95">
        <f t="shared" si="3"/>
        <v>0</v>
      </c>
      <c r="O18" s="95">
        <f t="shared" si="4"/>
        <v>0</v>
      </c>
      <c r="P18" s="95">
        <f t="shared" si="5"/>
        <v>1</v>
      </c>
      <c r="Q18" s="96">
        <f>(SUM(N18:P18))*T18</f>
        <v>1</v>
      </c>
      <c r="R18" s="95"/>
      <c r="S18" s="95"/>
      <c r="T18" s="95">
        <f>G18</f>
        <v>1</v>
      </c>
      <c r="U18" s="98">
        <f>IF(Q18=0,"NA",F18*Q18)</f>
        <v>2</v>
      </c>
      <c r="V18" s="95"/>
      <c r="W18" s="95"/>
      <c r="X18" s="95"/>
      <c r="Y18" s="95"/>
      <c r="Z18" s="95"/>
    </row>
    <row r="19" spans="1:26" ht="93" customHeight="1" x14ac:dyDescent="0.2">
      <c r="A19" s="8" t="s">
        <v>293</v>
      </c>
      <c r="B19" s="43">
        <v>9</v>
      </c>
      <c r="C19" s="30" t="s">
        <v>428</v>
      </c>
      <c r="D19" s="12" t="s">
        <v>87</v>
      </c>
      <c r="E19" s="9"/>
      <c r="F19" s="10">
        <v>2</v>
      </c>
      <c r="G19" s="10">
        <v>2</v>
      </c>
      <c r="H19" s="66" t="s">
        <v>558</v>
      </c>
      <c r="I19" s="67"/>
      <c r="K19" s="95"/>
      <c r="L19" s="95"/>
      <c r="M19" s="95"/>
      <c r="N19" s="95">
        <f t="shared" si="3"/>
        <v>0</v>
      </c>
      <c r="O19" s="95">
        <f t="shared" si="4"/>
        <v>0</v>
      </c>
      <c r="P19" s="95">
        <f t="shared" si="5"/>
        <v>1</v>
      </c>
      <c r="Q19" s="96">
        <f>(SUM(N19:P19))*T19</f>
        <v>2</v>
      </c>
      <c r="R19" s="95"/>
      <c r="S19" s="95"/>
      <c r="T19" s="95">
        <f>G19</f>
        <v>2</v>
      </c>
      <c r="U19" s="98">
        <f>IF(Q19=0,"NA",F19*Q19)</f>
        <v>4</v>
      </c>
      <c r="V19" s="95"/>
      <c r="W19" s="95"/>
      <c r="X19" s="95"/>
      <c r="Y19" s="95"/>
      <c r="Z19" s="95"/>
    </row>
    <row r="20" spans="1:26" ht="33.75" x14ac:dyDescent="0.2">
      <c r="A20" s="8" t="s">
        <v>294</v>
      </c>
      <c r="B20" s="43">
        <v>10</v>
      </c>
      <c r="C20" s="30" t="s">
        <v>428</v>
      </c>
      <c r="D20" s="12" t="s">
        <v>438</v>
      </c>
      <c r="E20" s="9"/>
      <c r="F20" s="10">
        <v>2</v>
      </c>
      <c r="G20" s="10">
        <v>1</v>
      </c>
      <c r="H20" s="66" t="s">
        <v>503</v>
      </c>
      <c r="I20" s="67"/>
      <c r="K20" s="95"/>
      <c r="L20" s="95"/>
      <c r="M20" s="95"/>
      <c r="N20" s="95">
        <f t="shared" si="3"/>
        <v>0</v>
      </c>
      <c r="O20" s="95">
        <f t="shared" si="4"/>
        <v>0</v>
      </c>
      <c r="P20" s="95">
        <f t="shared" si="5"/>
        <v>1</v>
      </c>
      <c r="Q20" s="96">
        <f>(SUM(N20:P20))*T20</f>
        <v>1</v>
      </c>
      <c r="R20" s="95"/>
      <c r="S20" s="95"/>
      <c r="T20" s="95">
        <f>G20</f>
        <v>1</v>
      </c>
      <c r="U20" s="98">
        <f>IF(Q20=0,"NA",F20*Q20)</f>
        <v>2</v>
      </c>
      <c r="V20" s="95"/>
      <c r="W20" s="95"/>
      <c r="X20" s="95"/>
      <c r="Y20" s="95"/>
      <c r="Z20" s="95"/>
    </row>
    <row r="21" spans="1:26" ht="50.25" customHeight="1" x14ac:dyDescent="0.2">
      <c r="A21" s="8" t="s">
        <v>295</v>
      </c>
      <c r="B21" s="43">
        <v>11</v>
      </c>
      <c r="C21" s="30" t="s">
        <v>428</v>
      </c>
      <c r="D21" s="12" t="s">
        <v>443</v>
      </c>
      <c r="E21" s="9"/>
      <c r="F21" s="10">
        <v>2</v>
      </c>
      <c r="G21" s="10">
        <v>1</v>
      </c>
      <c r="H21" s="66" t="s">
        <v>545</v>
      </c>
      <c r="I21" s="67"/>
      <c r="K21" s="95"/>
      <c r="L21" s="95"/>
      <c r="M21" s="95"/>
      <c r="N21" s="95">
        <f t="shared" si="3"/>
        <v>0</v>
      </c>
      <c r="O21" s="95">
        <f t="shared" si="4"/>
        <v>0</v>
      </c>
      <c r="P21" s="95">
        <f t="shared" si="5"/>
        <v>1</v>
      </c>
      <c r="Q21" s="96">
        <f>(SUM(N21:P21))*T21</f>
        <v>1</v>
      </c>
      <c r="R21" s="95"/>
      <c r="S21" s="95"/>
      <c r="T21" s="95">
        <f>G21</f>
        <v>1</v>
      </c>
      <c r="U21" s="98">
        <f>IF(Q21=0,"NA",F21*Q21)</f>
        <v>2</v>
      </c>
      <c r="V21" s="95"/>
      <c r="W21" s="95"/>
      <c r="X21" s="95"/>
      <c r="Y21" s="95"/>
      <c r="Z21" s="95"/>
    </row>
    <row r="22" spans="1:26" ht="12.75" x14ac:dyDescent="0.2">
      <c r="B22" s="298" t="s">
        <v>246</v>
      </c>
      <c r="C22" s="298"/>
      <c r="D22" s="298"/>
      <c r="E22" s="298"/>
      <c r="F22" s="298"/>
      <c r="G22" s="134"/>
      <c r="H22" s="294"/>
      <c r="I22" s="294"/>
      <c r="K22" s="95"/>
      <c r="L22" s="95"/>
      <c r="M22" s="95"/>
      <c r="N22" s="95"/>
      <c r="O22" s="95"/>
      <c r="P22" s="95"/>
      <c r="Q22" s="96"/>
      <c r="R22" s="95"/>
      <c r="S22" s="95"/>
      <c r="T22" s="95"/>
      <c r="U22" s="98"/>
      <c r="V22" s="95"/>
      <c r="W22" s="95"/>
      <c r="X22" s="95"/>
      <c r="Y22" s="95"/>
      <c r="Z22" s="95"/>
    </row>
    <row r="23" spans="1:26" ht="11.25" customHeight="1" x14ac:dyDescent="0.2">
      <c r="A23" s="63" t="s">
        <v>275</v>
      </c>
      <c r="B23" s="64" t="s">
        <v>275</v>
      </c>
      <c r="C23" s="65" t="s">
        <v>418</v>
      </c>
      <c r="D23" s="63" t="s">
        <v>281</v>
      </c>
      <c r="E23" s="63" t="s">
        <v>416</v>
      </c>
      <c r="F23" s="69" t="s">
        <v>417</v>
      </c>
      <c r="G23" s="63" t="s">
        <v>34</v>
      </c>
      <c r="H23" s="295"/>
      <c r="I23" s="295"/>
      <c r="K23" s="95"/>
      <c r="L23" s="95"/>
      <c r="M23" s="95"/>
      <c r="N23" s="95"/>
      <c r="O23" s="95"/>
      <c r="P23" s="95"/>
      <c r="Q23" s="96"/>
      <c r="R23" s="95"/>
      <c r="S23" s="95"/>
      <c r="T23" s="95"/>
      <c r="U23" s="98"/>
      <c r="V23" s="95"/>
      <c r="W23" s="95"/>
      <c r="X23" s="95"/>
      <c r="Y23" s="95"/>
      <c r="Z23" s="95"/>
    </row>
    <row r="24" spans="1:26" ht="11.25" customHeight="1" x14ac:dyDescent="0.2">
      <c r="A24" s="17" t="s">
        <v>318</v>
      </c>
      <c r="B24" s="23"/>
      <c r="C24" s="26"/>
      <c r="D24" s="298" t="s">
        <v>477</v>
      </c>
      <c r="E24" s="298"/>
      <c r="F24" s="298"/>
      <c r="G24" s="134"/>
      <c r="H24" s="295"/>
      <c r="I24" s="295"/>
      <c r="K24" s="95"/>
      <c r="L24" s="95"/>
      <c r="M24" s="95"/>
      <c r="N24" s="95"/>
      <c r="O24" s="95"/>
      <c r="P24" s="95"/>
      <c r="Q24" s="96"/>
      <c r="R24" s="95"/>
      <c r="S24" s="95"/>
      <c r="T24" s="95"/>
      <c r="U24" s="98"/>
      <c r="V24" s="95"/>
      <c r="W24" s="95"/>
      <c r="X24" s="95"/>
      <c r="Y24" s="95"/>
      <c r="Z24" s="95"/>
    </row>
    <row r="25" spans="1:26" ht="30" customHeight="1" x14ac:dyDescent="0.2">
      <c r="A25" s="17"/>
      <c r="B25" s="23"/>
      <c r="C25" s="27"/>
      <c r="D25" s="306" t="s">
        <v>88</v>
      </c>
      <c r="E25" s="305"/>
      <c r="F25" s="305"/>
      <c r="G25" s="135"/>
      <c r="H25" s="296"/>
      <c r="I25" s="296"/>
      <c r="K25" s="99"/>
      <c r="L25" s="99"/>
      <c r="M25" s="99"/>
      <c r="N25" s="95"/>
      <c r="O25" s="95"/>
      <c r="P25" s="95"/>
      <c r="Q25" s="96"/>
      <c r="R25" s="95"/>
      <c r="S25" s="95"/>
      <c r="T25" s="95"/>
      <c r="U25" s="98"/>
      <c r="V25" s="95"/>
      <c r="W25" s="95"/>
      <c r="X25" s="95"/>
      <c r="Y25" s="99"/>
      <c r="Z25" s="99"/>
    </row>
    <row r="26" spans="1:26" ht="67.5" x14ac:dyDescent="0.2">
      <c r="A26" s="12" t="s">
        <v>319</v>
      </c>
      <c r="B26" s="12">
        <v>12</v>
      </c>
      <c r="C26" s="33" t="s">
        <v>428</v>
      </c>
      <c r="D26" s="18" t="s">
        <v>89</v>
      </c>
      <c r="E26" s="70"/>
      <c r="F26" s="10">
        <v>2</v>
      </c>
      <c r="G26" s="10">
        <v>2</v>
      </c>
      <c r="H26" s="71" t="s">
        <v>523</v>
      </c>
      <c r="I26" s="72"/>
      <c r="K26" s="95"/>
      <c r="L26" s="99"/>
      <c r="M26" s="95"/>
      <c r="N26" s="95">
        <f t="shared" si="3"/>
        <v>0</v>
      </c>
      <c r="O26" s="95">
        <f t="shared" si="4"/>
        <v>0</v>
      </c>
      <c r="P26" s="95">
        <f t="shared" si="5"/>
        <v>1</v>
      </c>
      <c r="Q26" s="96">
        <f>(SUM(N26:P26))*T26</f>
        <v>2</v>
      </c>
      <c r="T26" s="95">
        <f>G26</f>
        <v>2</v>
      </c>
      <c r="U26" s="98">
        <f>IF(Q26=0,"NA",F26*Q26)</f>
        <v>4</v>
      </c>
      <c r="Y26" s="95"/>
      <c r="Z26" s="95"/>
    </row>
    <row r="27" spans="1:26" ht="68.25" customHeight="1" x14ac:dyDescent="0.2">
      <c r="A27" s="12" t="s">
        <v>320</v>
      </c>
      <c r="B27" s="12">
        <v>13</v>
      </c>
      <c r="C27" s="33" t="s">
        <v>428</v>
      </c>
      <c r="D27" s="12" t="s">
        <v>478</v>
      </c>
      <c r="E27" s="70"/>
      <c r="F27" s="10">
        <v>2</v>
      </c>
      <c r="G27" s="10">
        <v>2</v>
      </c>
      <c r="H27" s="71" t="s">
        <v>503</v>
      </c>
      <c r="I27" s="72"/>
      <c r="N27" s="95">
        <f t="shared" si="3"/>
        <v>0</v>
      </c>
      <c r="O27" s="95">
        <f t="shared" si="4"/>
        <v>0</v>
      </c>
      <c r="P27" s="95">
        <f t="shared" si="5"/>
        <v>1</v>
      </c>
      <c r="Q27" s="96">
        <f>(SUM(N27:P27))*T27</f>
        <v>2</v>
      </c>
      <c r="T27" s="95">
        <f>G27</f>
        <v>2</v>
      </c>
      <c r="U27" s="98">
        <f>IF(Q27=0,"NA",F27*Q27)</f>
        <v>4</v>
      </c>
    </row>
    <row r="28" spans="1:26" ht="12.75" x14ac:dyDescent="0.2">
      <c r="B28" s="298" t="s">
        <v>246</v>
      </c>
      <c r="C28" s="298"/>
      <c r="D28" s="298"/>
      <c r="E28" s="298"/>
      <c r="F28" s="298"/>
      <c r="G28" s="134"/>
      <c r="H28" s="311"/>
      <c r="I28" s="291"/>
      <c r="N28" s="95"/>
      <c r="O28" s="95"/>
      <c r="P28" s="95"/>
      <c r="Q28" s="96"/>
      <c r="T28" s="95"/>
      <c r="U28" s="98"/>
    </row>
    <row r="29" spans="1:26" ht="12.75" x14ac:dyDescent="0.2">
      <c r="A29" s="63" t="s">
        <v>275</v>
      </c>
      <c r="B29" s="64" t="s">
        <v>275</v>
      </c>
      <c r="C29" s="65" t="s">
        <v>418</v>
      </c>
      <c r="D29" s="63" t="s">
        <v>281</v>
      </c>
      <c r="E29" s="63" t="s">
        <v>416</v>
      </c>
      <c r="F29" s="63" t="s">
        <v>417</v>
      </c>
      <c r="G29" s="63" t="s">
        <v>34</v>
      </c>
      <c r="H29" s="312"/>
      <c r="I29" s="292"/>
      <c r="N29" s="95"/>
      <c r="O29" s="95"/>
      <c r="P29" s="95"/>
      <c r="Q29" s="96"/>
      <c r="T29" s="95"/>
      <c r="U29" s="98"/>
    </row>
    <row r="30" spans="1:26" ht="12.75" x14ac:dyDescent="0.2">
      <c r="A30" s="310" t="s">
        <v>296</v>
      </c>
      <c r="B30" s="307"/>
      <c r="C30" s="26"/>
      <c r="D30" s="308" t="s">
        <v>439</v>
      </c>
      <c r="E30" s="309"/>
      <c r="F30" s="309"/>
      <c r="G30" s="134"/>
      <c r="H30" s="312"/>
      <c r="I30" s="292"/>
      <c r="N30" s="95"/>
      <c r="O30" s="95"/>
      <c r="P30" s="95"/>
      <c r="Q30" s="96"/>
      <c r="T30" s="95"/>
      <c r="U30" s="98"/>
    </row>
    <row r="31" spans="1:26" ht="61.5" customHeight="1" x14ac:dyDescent="0.2">
      <c r="A31" s="310"/>
      <c r="B31" s="307"/>
      <c r="C31" s="27"/>
      <c r="D31" s="306" t="s">
        <v>208</v>
      </c>
      <c r="E31" s="305"/>
      <c r="F31" s="305"/>
      <c r="G31" s="135"/>
      <c r="H31" s="313"/>
      <c r="I31" s="293"/>
      <c r="N31" s="95"/>
      <c r="O31" s="95"/>
      <c r="P31" s="95"/>
      <c r="Q31" s="96"/>
      <c r="T31" s="95"/>
      <c r="U31" s="98"/>
    </row>
    <row r="32" spans="1:26" ht="73.5" customHeight="1" x14ac:dyDescent="0.2">
      <c r="A32" s="13" t="s">
        <v>297</v>
      </c>
      <c r="B32" s="44">
        <v>14</v>
      </c>
      <c r="C32" s="31" t="s">
        <v>428</v>
      </c>
      <c r="D32" s="210" t="s">
        <v>247</v>
      </c>
      <c r="E32" s="9"/>
      <c r="F32" s="10">
        <v>2</v>
      </c>
      <c r="G32" s="10">
        <v>4</v>
      </c>
      <c r="H32" s="66" t="s">
        <v>559</v>
      </c>
      <c r="I32" s="67"/>
      <c r="K32" s="95">
        <f>IF(F32=0,10,0)</f>
        <v>0</v>
      </c>
      <c r="N32" s="95">
        <f t="shared" si="3"/>
        <v>0</v>
      </c>
      <c r="O32" s="95">
        <f t="shared" si="4"/>
        <v>0</v>
      </c>
      <c r="P32" s="95">
        <f t="shared" si="5"/>
        <v>1</v>
      </c>
      <c r="Q32" s="96">
        <f>(SUM(N32:P32))*T32</f>
        <v>4</v>
      </c>
      <c r="T32" s="95">
        <f t="shared" ref="T32:T56" si="6">G32</f>
        <v>4</v>
      </c>
      <c r="U32" s="98">
        <f t="shared" ref="U32:U56" si="7">IF(Q32=0,"NA",F32*Q32)</f>
        <v>8</v>
      </c>
    </row>
    <row r="33" spans="1:21" ht="66.75" customHeight="1" x14ac:dyDescent="0.2">
      <c r="A33" s="8" t="s">
        <v>298</v>
      </c>
      <c r="B33" s="43">
        <v>15</v>
      </c>
      <c r="C33" s="30" t="s">
        <v>428</v>
      </c>
      <c r="D33" s="12" t="s">
        <v>90</v>
      </c>
      <c r="E33" s="9"/>
      <c r="F33" s="10">
        <v>2</v>
      </c>
      <c r="G33" s="126">
        <v>2</v>
      </c>
      <c r="H33" s="66" t="s">
        <v>503</v>
      </c>
      <c r="I33" s="67"/>
      <c r="N33" s="95">
        <f t="shared" si="3"/>
        <v>0</v>
      </c>
      <c r="O33" s="95">
        <f t="shared" si="4"/>
        <v>0</v>
      </c>
      <c r="P33" s="95">
        <f t="shared" si="5"/>
        <v>1</v>
      </c>
      <c r="Q33" s="96">
        <f>(SUM(N33:P33))*T33</f>
        <v>2</v>
      </c>
      <c r="T33" s="95">
        <f t="shared" si="6"/>
        <v>2</v>
      </c>
      <c r="U33" s="98">
        <f t="shared" si="7"/>
        <v>4</v>
      </c>
    </row>
    <row r="34" spans="1:21" ht="56.25" x14ac:dyDescent="0.2">
      <c r="A34" s="8" t="s">
        <v>299</v>
      </c>
      <c r="B34" s="44">
        <v>16</v>
      </c>
      <c r="C34" s="30" t="s">
        <v>428</v>
      </c>
      <c r="D34" s="12" t="s">
        <v>91</v>
      </c>
      <c r="E34" s="9"/>
      <c r="F34" s="10">
        <v>2</v>
      </c>
      <c r="G34" s="126">
        <v>2</v>
      </c>
      <c r="H34" s="66" t="s">
        <v>504</v>
      </c>
      <c r="I34" s="67"/>
      <c r="N34" s="95">
        <f t="shared" si="3"/>
        <v>0</v>
      </c>
      <c r="O34" s="95">
        <f t="shared" si="4"/>
        <v>0</v>
      </c>
      <c r="P34" s="95">
        <f t="shared" si="5"/>
        <v>1</v>
      </c>
      <c r="Q34" s="96">
        <f>(SUM(N34:P34))*T34</f>
        <v>2</v>
      </c>
      <c r="T34" s="95">
        <f t="shared" si="6"/>
        <v>2</v>
      </c>
      <c r="U34" s="98">
        <f t="shared" si="7"/>
        <v>4</v>
      </c>
    </row>
    <row r="35" spans="1:21" ht="33.75" x14ac:dyDescent="0.2">
      <c r="A35" s="8" t="s">
        <v>300</v>
      </c>
      <c r="B35" s="43">
        <v>17</v>
      </c>
      <c r="C35" s="30" t="s">
        <v>428</v>
      </c>
      <c r="D35" s="12" t="s">
        <v>440</v>
      </c>
      <c r="E35" s="9"/>
      <c r="F35" s="10">
        <v>2</v>
      </c>
      <c r="G35" s="126">
        <v>2</v>
      </c>
      <c r="H35" s="66" t="s">
        <v>503</v>
      </c>
      <c r="I35" s="67"/>
      <c r="N35" s="95">
        <f t="shared" si="3"/>
        <v>0</v>
      </c>
      <c r="O35" s="95">
        <f t="shared" si="4"/>
        <v>0</v>
      </c>
      <c r="P35" s="95">
        <f t="shared" si="5"/>
        <v>1</v>
      </c>
      <c r="Q35" s="96">
        <f>(SUM(N35:P35))*T35</f>
        <v>2</v>
      </c>
      <c r="T35" s="95">
        <f t="shared" si="6"/>
        <v>2</v>
      </c>
      <c r="U35" s="98">
        <f t="shared" si="7"/>
        <v>4</v>
      </c>
    </row>
    <row r="36" spans="1:21" ht="12.75" x14ac:dyDescent="0.2">
      <c r="A36" s="55"/>
      <c r="B36" s="298" t="s">
        <v>246</v>
      </c>
      <c r="C36" s="298"/>
      <c r="D36" s="298"/>
      <c r="E36" s="298"/>
      <c r="F36" s="298"/>
      <c r="G36" s="134"/>
      <c r="H36" s="73"/>
      <c r="I36" s="74"/>
      <c r="N36" s="95"/>
      <c r="O36" s="95"/>
      <c r="P36" s="95"/>
      <c r="Q36" s="96"/>
      <c r="T36" s="95"/>
      <c r="U36" s="98"/>
    </row>
    <row r="37" spans="1:21" ht="12.75" x14ac:dyDescent="0.2">
      <c r="A37" s="55"/>
      <c r="B37" s="63" t="s">
        <v>275</v>
      </c>
      <c r="C37" s="65" t="s">
        <v>418</v>
      </c>
      <c r="D37" s="63" t="s">
        <v>281</v>
      </c>
      <c r="E37" s="63" t="s">
        <v>416</v>
      </c>
      <c r="F37" s="63" t="s">
        <v>417</v>
      </c>
      <c r="G37" s="63" t="s">
        <v>34</v>
      </c>
      <c r="H37" s="73"/>
      <c r="I37" s="74"/>
      <c r="N37" s="95"/>
      <c r="O37" s="95"/>
      <c r="P37" s="95"/>
      <c r="Q37" s="96"/>
      <c r="T37" s="95"/>
      <c r="U37" s="98"/>
    </row>
    <row r="38" spans="1:21" ht="12.75" x14ac:dyDescent="0.2">
      <c r="A38" s="55"/>
      <c r="B38" s="17"/>
      <c r="C38" s="26"/>
      <c r="D38" s="308" t="s">
        <v>479</v>
      </c>
      <c r="E38" s="309"/>
      <c r="F38" s="309"/>
      <c r="G38" s="134"/>
      <c r="H38" s="73"/>
      <c r="I38" s="74"/>
      <c r="N38" s="95"/>
      <c r="O38" s="95"/>
      <c r="P38" s="95"/>
      <c r="Q38" s="96"/>
      <c r="T38" s="95"/>
      <c r="U38" s="98"/>
    </row>
    <row r="39" spans="1:21" ht="55.5" customHeight="1" x14ac:dyDescent="0.2">
      <c r="A39" s="55"/>
      <c r="B39" s="17"/>
      <c r="C39" s="27"/>
      <c r="D39" s="306" t="s">
        <v>82</v>
      </c>
      <c r="E39" s="305"/>
      <c r="F39" s="305"/>
      <c r="G39" s="135"/>
      <c r="H39" s="73"/>
      <c r="I39" s="74"/>
      <c r="N39" s="95"/>
      <c r="O39" s="95"/>
      <c r="P39" s="95"/>
      <c r="Q39" s="96"/>
      <c r="T39" s="95"/>
      <c r="U39" s="98"/>
    </row>
    <row r="40" spans="1:21" ht="46.5" customHeight="1" x14ac:dyDescent="0.2">
      <c r="A40" s="12" t="s">
        <v>322</v>
      </c>
      <c r="B40" s="12">
        <v>18</v>
      </c>
      <c r="C40" s="33" t="s">
        <v>428</v>
      </c>
      <c r="D40" s="16" t="s">
        <v>81</v>
      </c>
      <c r="E40" s="56"/>
      <c r="F40" s="10">
        <v>2</v>
      </c>
      <c r="G40" s="10">
        <v>2</v>
      </c>
      <c r="H40" s="73"/>
      <c r="I40" s="74"/>
      <c r="N40" s="95">
        <f t="shared" si="3"/>
        <v>0</v>
      </c>
      <c r="O40" s="95">
        <f t="shared" si="4"/>
        <v>0</v>
      </c>
      <c r="P40" s="95">
        <f t="shared" si="5"/>
        <v>1</v>
      </c>
      <c r="Q40" s="96">
        <f>(SUM(N40:P40))*T40</f>
        <v>2</v>
      </c>
      <c r="T40" s="95">
        <f t="shared" si="6"/>
        <v>2</v>
      </c>
      <c r="U40" s="98">
        <f t="shared" si="7"/>
        <v>4</v>
      </c>
    </row>
    <row r="41" spans="1:21" ht="73.5" customHeight="1" x14ac:dyDescent="0.2">
      <c r="A41" s="12" t="s">
        <v>323</v>
      </c>
      <c r="B41" s="12">
        <v>19</v>
      </c>
      <c r="C41" s="33" t="s">
        <v>428</v>
      </c>
      <c r="D41" s="16" t="s">
        <v>248</v>
      </c>
      <c r="E41" s="56"/>
      <c r="F41" s="10">
        <v>2</v>
      </c>
      <c r="G41" s="10">
        <v>1</v>
      </c>
      <c r="H41" s="73"/>
      <c r="I41" s="74"/>
      <c r="N41" s="95">
        <f t="shared" si="3"/>
        <v>0</v>
      </c>
      <c r="O41" s="95">
        <f t="shared" si="4"/>
        <v>0</v>
      </c>
      <c r="P41" s="95">
        <f t="shared" si="5"/>
        <v>1</v>
      </c>
      <c r="Q41" s="96">
        <f>(SUM(N41:P41))*T41</f>
        <v>1</v>
      </c>
      <c r="T41" s="95">
        <f t="shared" si="6"/>
        <v>1</v>
      </c>
      <c r="U41" s="98">
        <f t="shared" si="7"/>
        <v>2</v>
      </c>
    </row>
    <row r="42" spans="1:21" ht="68.25" customHeight="1" x14ac:dyDescent="0.2">
      <c r="A42" s="12" t="s">
        <v>83</v>
      </c>
      <c r="B42" s="12">
        <v>20</v>
      </c>
      <c r="C42" s="33" t="s">
        <v>428</v>
      </c>
      <c r="D42" s="12" t="s">
        <v>249</v>
      </c>
      <c r="E42" s="14"/>
      <c r="F42" s="10">
        <v>2</v>
      </c>
      <c r="G42" s="10">
        <v>2</v>
      </c>
      <c r="H42" s="73"/>
      <c r="I42" s="74"/>
      <c r="N42" s="95">
        <f t="shared" si="3"/>
        <v>0</v>
      </c>
      <c r="O42" s="95">
        <f t="shared" si="4"/>
        <v>0</v>
      </c>
      <c r="P42" s="95">
        <f t="shared" si="5"/>
        <v>1</v>
      </c>
      <c r="Q42" s="96">
        <f>(SUM(N42:P42))*T42</f>
        <v>2</v>
      </c>
      <c r="T42" s="95">
        <f t="shared" si="6"/>
        <v>2</v>
      </c>
      <c r="U42" s="98">
        <f t="shared" si="7"/>
        <v>4</v>
      </c>
    </row>
    <row r="43" spans="1:21" ht="33.75" x14ac:dyDescent="0.2">
      <c r="A43" s="12" t="s">
        <v>84</v>
      </c>
      <c r="B43" s="12">
        <v>21</v>
      </c>
      <c r="C43" s="33" t="s">
        <v>428</v>
      </c>
      <c r="D43" s="12" t="s">
        <v>85</v>
      </c>
      <c r="E43" s="14"/>
      <c r="F43" s="10">
        <v>2</v>
      </c>
      <c r="G43" s="10">
        <v>1</v>
      </c>
      <c r="H43" s="73"/>
      <c r="I43" s="74"/>
      <c r="N43" s="95">
        <f t="shared" si="3"/>
        <v>0</v>
      </c>
      <c r="O43" s="95">
        <f t="shared" si="4"/>
        <v>0</v>
      </c>
      <c r="P43" s="95">
        <f t="shared" si="5"/>
        <v>1</v>
      </c>
      <c r="Q43" s="96">
        <f>(SUM(N43:P43))*T43</f>
        <v>1</v>
      </c>
      <c r="T43" s="95">
        <f t="shared" si="6"/>
        <v>1</v>
      </c>
      <c r="U43" s="98">
        <f t="shared" si="7"/>
        <v>2</v>
      </c>
    </row>
    <row r="44" spans="1:21" ht="12.75" x14ac:dyDescent="0.2">
      <c r="B44" s="298" t="s">
        <v>246</v>
      </c>
      <c r="C44" s="298"/>
      <c r="D44" s="298"/>
      <c r="E44" s="298"/>
      <c r="F44" s="298"/>
      <c r="G44" s="134"/>
      <c r="H44" s="311"/>
      <c r="I44" s="291"/>
      <c r="N44" s="95"/>
      <c r="O44" s="95"/>
      <c r="P44" s="95"/>
      <c r="Q44" s="96"/>
      <c r="T44" s="95"/>
      <c r="U44" s="98"/>
    </row>
    <row r="45" spans="1:21" ht="12.75" x14ac:dyDescent="0.2">
      <c r="A45" s="63" t="s">
        <v>275</v>
      </c>
      <c r="B45" s="64" t="s">
        <v>275</v>
      </c>
      <c r="C45" s="65" t="s">
        <v>418</v>
      </c>
      <c r="D45" s="63" t="s">
        <v>281</v>
      </c>
      <c r="E45" s="63" t="s">
        <v>416</v>
      </c>
      <c r="F45" s="63" t="s">
        <v>417</v>
      </c>
      <c r="G45" s="63" t="s">
        <v>34</v>
      </c>
      <c r="H45" s="312"/>
      <c r="I45" s="292"/>
      <c r="N45" s="95"/>
      <c r="O45" s="95"/>
      <c r="P45" s="95"/>
      <c r="Q45" s="96"/>
      <c r="T45" s="95"/>
      <c r="U45" s="98"/>
    </row>
    <row r="46" spans="1:21" ht="12.75" x14ac:dyDescent="0.2">
      <c r="A46" s="310" t="s">
        <v>301</v>
      </c>
      <c r="B46" s="307"/>
      <c r="C46" s="26"/>
      <c r="D46" s="304" t="s">
        <v>441</v>
      </c>
      <c r="E46" s="300"/>
      <c r="F46" s="300"/>
      <c r="G46" s="134"/>
      <c r="H46" s="312"/>
      <c r="I46" s="292"/>
      <c r="N46" s="95"/>
      <c r="O46" s="95"/>
      <c r="P46" s="95"/>
      <c r="Q46" s="96"/>
      <c r="T46" s="95"/>
      <c r="U46" s="98"/>
    </row>
    <row r="47" spans="1:21" ht="24" customHeight="1" x14ac:dyDescent="0.2">
      <c r="A47" s="310"/>
      <c r="B47" s="307"/>
      <c r="C47" s="27"/>
      <c r="D47" s="306" t="s">
        <v>442</v>
      </c>
      <c r="E47" s="305"/>
      <c r="F47" s="305"/>
      <c r="G47" s="135"/>
      <c r="H47" s="313"/>
      <c r="I47" s="293"/>
      <c r="N47" s="95"/>
      <c r="O47" s="95"/>
      <c r="P47" s="95"/>
      <c r="Q47" s="96"/>
      <c r="T47" s="95"/>
      <c r="U47" s="98"/>
    </row>
    <row r="48" spans="1:21" ht="72" customHeight="1" x14ac:dyDescent="0.2">
      <c r="A48" s="8" t="s">
        <v>302</v>
      </c>
      <c r="B48" s="43">
        <v>22</v>
      </c>
      <c r="C48" s="29" t="s">
        <v>428</v>
      </c>
      <c r="D48" s="16" t="s">
        <v>36</v>
      </c>
      <c r="E48" s="9"/>
      <c r="F48" s="10">
        <v>2</v>
      </c>
      <c r="G48" s="10">
        <v>4</v>
      </c>
      <c r="H48" s="66" t="s">
        <v>502</v>
      </c>
      <c r="I48" s="67"/>
      <c r="N48" s="95">
        <f t="shared" si="3"/>
        <v>0</v>
      </c>
      <c r="O48" s="95">
        <f t="shared" si="4"/>
        <v>0</v>
      </c>
      <c r="P48" s="95">
        <f t="shared" si="5"/>
        <v>1</v>
      </c>
      <c r="Q48" s="96">
        <f>(SUM(N48:P48))*T48</f>
        <v>4</v>
      </c>
      <c r="T48" s="95">
        <f t="shared" si="6"/>
        <v>4</v>
      </c>
      <c r="U48" s="98">
        <f t="shared" si="7"/>
        <v>8</v>
      </c>
    </row>
    <row r="49" spans="1:24" ht="51.75" customHeight="1" x14ac:dyDescent="0.2">
      <c r="A49" s="8" t="s">
        <v>303</v>
      </c>
      <c r="B49" s="43">
        <v>23</v>
      </c>
      <c r="C49" s="30" t="s">
        <v>428</v>
      </c>
      <c r="D49" s="24" t="s">
        <v>92</v>
      </c>
      <c r="E49" s="9"/>
      <c r="F49" s="10">
        <v>2</v>
      </c>
      <c r="G49" s="10">
        <v>1</v>
      </c>
      <c r="H49" s="66" t="s">
        <v>503</v>
      </c>
      <c r="I49" s="67"/>
      <c r="N49" s="95">
        <f t="shared" si="3"/>
        <v>0</v>
      </c>
      <c r="O49" s="95">
        <f t="shared" si="4"/>
        <v>0</v>
      </c>
      <c r="P49" s="95">
        <f t="shared" si="5"/>
        <v>1</v>
      </c>
      <c r="Q49" s="96">
        <f>(SUM(N49:P49))*T49</f>
        <v>1</v>
      </c>
      <c r="T49" s="95">
        <f t="shared" si="6"/>
        <v>1</v>
      </c>
      <c r="U49" s="98">
        <f t="shared" si="7"/>
        <v>2</v>
      </c>
    </row>
    <row r="50" spans="1:24" ht="12" customHeight="1" x14ac:dyDescent="0.2">
      <c r="B50" s="298" t="s">
        <v>246</v>
      </c>
      <c r="C50" s="298"/>
      <c r="D50" s="298"/>
      <c r="E50" s="298"/>
      <c r="F50" s="298"/>
      <c r="G50" s="134"/>
      <c r="H50" s="291"/>
      <c r="I50" s="291"/>
      <c r="N50" s="95"/>
      <c r="O50" s="95"/>
      <c r="P50" s="95"/>
      <c r="Q50" s="96"/>
      <c r="T50" s="95"/>
      <c r="U50" s="98"/>
    </row>
    <row r="51" spans="1:24" ht="12.75" x14ac:dyDescent="0.2">
      <c r="A51" s="63" t="s">
        <v>275</v>
      </c>
      <c r="B51" s="64" t="s">
        <v>275</v>
      </c>
      <c r="C51" s="65" t="s">
        <v>418</v>
      </c>
      <c r="D51" s="63" t="s">
        <v>281</v>
      </c>
      <c r="E51" s="63" t="s">
        <v>416</v>
      </c>
      <c r="F51" s="63" t="s">
        <v>417</v>
      </c>
      <c r="G51" s="63" t="s">
        <v>34</v>
      </c>
      <c r="H51" s="292"/>
      <c r="I51" s="292"/>
      <c r="N51" s="95"/>
      <c r="O51" s="95"/>
      <c r="P51" s="95"/>
      <c r="Q51" s="96"/>
      <c r="T51" s="95"/>
      <c r="U51" s="98"/>
    </row>
    <row r="52" spans="1:24" ht="12.75" x14ac:dyDescent="0.2">
      <c r="A52" s="320" t="s">
        <v>304</v>
      </c>
      <c r="B52" s="301"/>
      <c r="C52" s="26"/>
      <c r="D52" s="299" t="s">
        <v>444</v>
      </c>
      <c r="E52" s="300"/>
      <c r="F52" s="300"/>
      <c r="G52" s="134"/>
      <c r="H52" s="292"/>
      <c r="I52" s="292"/>
      <c r="N52" s="95"/>
      <c r="O52" s="95"/>
      <c r="P52" s="95"/>
      <c r="Q52" s="96"/>
      <c r="T52" s="95"/>
      <c r="U52" s="98"/>
    </row>
    <row r="53" spans="1:24" ht="43.5" customHeight="1" x14ac:dyDescent="0.2">
      <c r="A53" s="320"/>
      <c r="B53" s="301"/>
      <c r="C53" s="27"/>
      <c r="D53" s="305" t="s">
        <v>93</v>
      </c>
      <c r="E53" s="305"/>
      <c r="F53" s="305"/>
      <c r="G53" s="135"/>
      <c r="H53" s="293"/>
      <c r="I53" s="293"/>
      <c r="N53" s="95"/>
      <c r="O53" s="95"/>
      <c r="P53" s="95"/>
      <c r="Q53" s="96"/>
      <c r="T53" s="95"/>
      <c r="U53" s="98"/>
    </row>
    <row r="54" spans="1:24" ht="55.5" customHeight="1" x14ac:dyDescent="0.2">
      <c r="A54" s="8" t="s">
        <v>305</v>
      </c>
      <c r="B54" s="43">
        <v>24</v>
      </c>
      <c r="C54" s="30" t="s">
        <v>428</v>
      </c>
      <c r="D54" s="16" t="s">
        <v>250</v>
      </c>
      <c r="E54" s="68"/>
      <c r="F54" s="10">
        <v>2</v>
      </c>
      <c r="G54" s="10">
        <v>4</v>
      </c>
      <c r="H54" s="66" t="s">
        <v>503</v>
      </c>
      <c r="I54" s="67"/>
      <c r="N54" s="95">
        <f t="shared" si="3"/>
        <v>0</v>
      </c>
      <c r="O54" s="95">
        <f t="shared" si="4"/>
        <v>0</v>
      </c>
      <c r="P54" s="95">
        <f t="shared" si="5"/>
        <v>1</v>
      </c>
      <c r="Q54" s="96">
        <f>(SUM(N54:P54))*T54</f>
        <v>4</v>
      </c>
      <c r="T54" s="95">
        <f t="shared" si="6"/>
        <v>4</v>
      </c>
      <c r="U54" s="98">
        <f t="shared" si="7"/>
        <v>8</v>
      </c>
    </row>
    <row r="55" spans="1:24" ht="49.5" customHeight="1" x14ac:dyDescent="0.2">
      <c r="A55" s="8" t="s">
        <v>306</v>
      </c>
      <c r="B55" s="43">
        <v>25</v>
      </c>
      <c r="C55" s="30" t="s">
        <v>428</v>
      </c>
      <c r="D55" s="12" t="s">
        <v>445</v>
      </c>
      <c r="E55" s="14"/>
      <c r="F55" s="10">
        <v>2</v>
      </c>
      <c r="G55" s="10">
        <v>1</v>
      </c>
      <c r="H55" s="66" t="s">
        <v>546</v>
      </c>
      <c r="I55" s="67"/>
      <c r="N55" s="95">
        <f t="shared" si="3"/>
        <v>0</v>
      </c>
      <c r="O55" s="95">
        <f t="shared" si="4"/>
        <v>0</v>
      </c>
      <c r="P55" s="95">
        <f t="shared" si="5"/>
        <v>1</v>
      </c>
      <c r="Q55" s="96">
        <f>(SUM(N55:P55))*T55</f>
        <v>1</v>
      </c>
      <c r="T55" s="95">
        <f t="shared" si="6"/>
        <v>1</v>
      </c>
      <c r="U55" s="98">
        <f t="shared" si="7"/>
        <v>2</v>
      </c>
    </row>
    <row r="56" spans="1:24" ht="33.75" x14ac:dyDescent="0.2">
      <c r="A56" s="12" t="s">
        <v>317</v>
      </c>
      <c r="B56" s="43">
        <v>26</v>
      </c>
      <c r="C56" s="33" t="s">
        <v>428</v>
      </c>
      <c r="D56" s="12" t="s">
        <v>476</v>
      </c>
      <c r="E56" s="70"/>
      <c r="F56" s="10">
        <v>2</v>
      </c>
      <c r="G56" s="10">
        <v>2</v>
      </c>
      <c r="H56" s="75" t="s">
        <v>522</v>
      </c>
      <c r="I56" s="72"/>
      <c r="N56" s="95">
        <f t="shared" si="3"/>
        <v>0</v>
      </c>
      <c r="O56" s="95">
        <f t="shared" si="4"/>
        <v>0</v>
      </c>
      <c r="P56" s="95">
        <f t="shared" si="5"/>
        <v>1</v>
      </c>
      <c r="Q56" s="96">
        <f>(SUM(N56:P56))*T56</f>
        <v>2</v>
      </c>
      <c r="T56" s="95">
        <f t="shared" si="6"/>
        <v>2</v>
      </c>
      <c r="U56" s="98">
        <f t="shared" si="7"/>
        <v>4</v>
      </c>
    </row>
    <row r="57" spans="1:24" ht="63.75" hidden="1" x14ac:dyDescent="0.2">
      <c r="A57" s="12"/>
      <c r="B57" s="43"/>
      <c r="C57" s="33"/>
      <c r="D57" s="12"/>
      <c r="E57" s="70"/>
      <c r="F57" s="10"/>
      <c r="G57" s="10"/>
      <c r="H57" s="94"/>
      <c r="I57" s="87"/>
      <c r="O57" s="95"/>
      <c r="P57" s="99" t="s">
        <v>143</v>
      </c>
      <c r="Q57" s="96">
        <f>SUM(Q7:Q56)</f>
        <v>54</v>
      </c>
      <c r="R57" s="95"/>
      <c r="S57" s="95"/>
      <c r="T57" s="100" t="s">
        <v>145</v>
      </c>
      <c r="U57" s="102">
        <f>SUM(U7:U56)</f>
        <v>108</v>
      </c>
      <c r="V57" s="99" t="s">
        <v>144</v>
      </c>
      <c r="W57" s="101">
        <f>U57/(Q58*2)</f>
        <v>1</v>
      </c>
      <c r="X57" s="101">
        <f>IF(Q57=0,"NA",W57)</f>
        <v>1</v>
      </c>
    </row>
    <row r="58" spans="1:24" ht="12.75" hidden="1" x14ac:dyDescent="0.2">
      <c r="A58" s="12"/>
      <c r="B58" s="43"/>
      <c r="C58" s="33"/>
      <c r="D58" s="12"/>
      <c r="E58" s="70"/>
      <c r="F58" s="10"/>
      <c r="G58" s="10"/>
      <c r="H58" s="94"/>
      <c r="I58" s="87"/>
      <c r="O58" s="95"/>
      <c r="P58" s="95"/>
      <c r="Q58" s="96">
        <f>IF(Q57=0,1,Q57)</f>
        <v>54</v>
      </c>
      <c r="R58" s="95"/>
      <c r="S58" s="95"/>
      <c r="T58" s="99"/>
      <c r="U58" s="96"/>
      <c r="V58" s="99"/>
      <c r="W58" s="99"/>
      <c r="X58" s="99"/>
    </row>
    <row r="59" spans="1:24" ht="12.75" hidden="1" x14ac:dyDescent="0.2">
      <c r="A59" s="12"/>
      <c r="B59" s="43"/>
      <c r="C59" s="33"/>
      <c r="D59" s="12"/>
      <c r="E59" s="70"/>
      <c r="F59" s="10"/>
      <c r="G59" s="10"/>
      <c r="H59" s="94"/>
      <c r="I59" s="87"/>
      <c r="O59" s="95"/>
    </row>
    <row r="60" spans="1:24" ht="12.75" hidden="1" x14ac:dyDescent="0.2">
      <c r="A60" s="12"/>
      <c r="B60" s="43"/>
      <c r="C60" s="33"/>
      <c r="D60" s="12"/>
      <c r="E60" s="70"/>
      <c r="F60" s="10"/>
      <c r="G60" s="10"/>
      <c r="H60" s="94"/>
      <c r="I60" s="87"/>
      <c r="O60" s="95"/>
    </row>
    <row r="61" spans="1:24" ht="14.25" customHeight="1" x14ac:dyDescent="0.2">
      <c r="A61" s="20" t="s">
        <v>446</v>
      </c>
      <c r="B61" s="45" t="s">
        <v>446</v>
      </c>
      <c r="C61" s="28"/>
      <c r="D61" s="11"/>
      <c r="E61" s="11"/>
      <c r="F61" s="10"/>
      <c r="G61" s="10"/>
      <c r="H61" s="291"/>
      <c r="I61" s="291"/>
    </row>
    <row r="62" spans="1:24" x14ac:dyDescent="0.2">
      <c r="B62" s="298" t="s">
        <v>246</v>
      </c>
      <c r="C62" s="298"/>
      <c r="D62" s="298"/>
      <c r="E62" s="298"/>
      <c r="F62" s="298"/>
      <c r="G62" s="134"/>
      <c r="H62" s="292"/>
      <c r="I62" s="292"/>
    </row>
    <row r="63" spans="1:24" x14ac:dyDescent="0.2">
      <c r="A63" s="63" t="s">
        <v>275</v>
      </c>
      <c r="B63" s="64" t="s">
        <v>275</v>
      </c>
      <c r="C63" s="65" t="s">
        <v>418</v>
      </c>
      <c r="D63" s="63" t="s">
        <v>281</v>
      </c>
      <c r="E63" s="63" t="s">
        <v>416</v>
      </c>
      <c r="F63" s="63" t="s">
        <v>417</v>
      </c>
      <c r="G63" s="63" t="s">
        <v>34</v>
      </c>
      <c r="H63" s="292"/>
      <c r="I63" s="292"/>
    </row>
    <row r="64" spans="1:24" x14ac:dyDescent="0.2">
      <c r="A64" s="320" t="s">
        <v>334</v>
      </c>
      <c r="B64" s="301"/>
      <c r="C64" s="26"/>
      <c r="D64" s="299" t="s">
        <v>447</v>
      </c>
      <c r="E64" s="300"/>
      <c r="F64" s="300"/>
      <c r="G64" s="134"/>
      <c r="H64" s="292"/>
      <c r="I64" s="292"/>
    </row>
    <row r="65" spans="1:21" ht="51" customHeight="1" x14ac:dyDescent="0.2">
      <c r="A65" s="320"/>
      <c r="B65" s="301"/>
      <c r="C65" s="27"/>
      <c r="D65" s="305" t="s">
        <v>94</v>
      </c>
      <c r="E65" s="305"/>
      <c r="F65" s="305"/>
      <c r="G65" s="135"/>
      <c r="H65" s="293"/>
      <c r="I65" s="293"/>
    </row>
    <row r="66" spans="1:21" ht="71.25" customHeight="1" x14ac:dyDescent="0.2">
      <c r="A66" s="8" t="s">
        <v>335</v>
      </c>
      <c r="B66" s="43">
        <v>27</v>
      </c>
      <c r="C66" s="30" t="s">
        <v>428</v>
      </c>
      <c r="D66" s="210" t="s">
        <v>251</v>
      </c>
      <c r="E66" s="47"/>
      <c r="F66" s="10">
        <v>2</v>
      </c>
      <c r="G66" s="10">
        <v>4</v>
      </c>
      <c r="H66" s="66" t="s">
        <v>878</v>
      </c>
      <c r="I66" s="67"/>
      <c r="N66" s="95">
        <f>COUNTIF(F66,0)</f>
        <v>0</v>
      </c>
      <c r="O66" s="95">
        <f>COUNTIF(F66,1)</f>
        <v>0</v>
      </c>
      <c r="P66" s="95">
        <f>COUNTIF(F66,2)</f>
        <v>1</v>
      </c>
      <c r="Q66" s="96">
        <f>(SUM(N66:P66))*T66</f>
        <v>4</v>
      </c>
      <c r="R66" s="95"/>
      <c r="S66" s="95"/>
      <c r="T66" s="95">
        <f>G66</f>
        <v>4</v>
      </c>
      <c r="U66" s="98">
        <f>IF(Q66=0,"NA",F66*Q66)</f>
        <v>8</v>
      </c>
    </row>
    <row r="67" spans="1:21" ht="37.5" customHeight="1" x14ac:dyDescent="0.2">
      <c r="A67" s="8" t="s">
        <v>336</v>
      </c>
      <c r="B67" s="43">
        <v>28</v>
      </c>
      <c r="C67" s="30" t="s">
        <v>428</v>
      </c>
      <c r="D67" s="12" t="s">
        <v>265</v>
      </c>
      <c r="E67" s="9"/>
      <c r="F67" s="10">
        <v>2</v>
      </c>
      <c r="G67" s="10">
        <v>4</v>
      </c>
      <c r="H67" s="66" t="s">
        <v>507</v>
      </c>
      <c r="I67" s="67"/>
      <c r="N67" s="95">
        <f t="shared" ref="N67:N129" si="8">COUNTIF(F67,0)</f>
        <v>0</v>
      </c>
      <c r="O67" s="95">
        <f t="shared" ref="O67:O129" si="9">COUNTIF(F67,1)</f>
        <v>0</v>
      </c>
      <c r="P67" s="95">
        <f t="shared" ref="P67:P129" si="10">COUNTIF(F67,2)</f>
        <v>1</v>
      </c>
      <c r="Q67" s="96">
        <f t="shared" ref="Q67:Q129" si="11">(SUM(N67:P67))*T67</f>
        <v>4</v>
      </c>
      <c r="R67" s="95"/>
      <c r="S67" s="95"/>
      <c r="T67" s="95">
        <f t="shared" ref="T67:T129" si="12">G67</f>
        <v>4</v>
      </c>
      <c r="U67" s="98">
        <f t="shared" ref="U67:U129" si="13">IF(Q67=0,"NA",F67*Q67)</f>
        <v>8</v>
      </c>
    </row>
    <row r="68" spans="1:21" ht="68.25" customHeight="1" x14ac:dyDescent="0.2">
      <c r="A68" s="8" t="s">
        <v>337</v>
      </c>
      <c r="B68" s="43">
        <v>29</v>
      </c>
      <c r="C68" s="30" t="s">
        <v>428</v>
      </c>
      <c r="D68" s="16" t="s">
        <v>266</v>
      </c>
      <c r="E68" s="9"/>
      <c r="F68" s="10">
        <v>2</v>
      </c>
      <c r="G68" s="10">
        <v>1</v>
      </c>
      <c r="H68" s="66" t="s">
        <v>876</v>
      </c>
      <c r="I68" s="67"/>
      <c r="N68" s="95">
        <f t="shared" si="8"/>
        <v>0</v>
      </c>
      <c r="O68" s="95">
        <f t="shared" si="9"/>
        <v>0</v>
      </c>
      <c r="P68" s="95">
        <f t="shared" si="10"/>
        <v>1</v>
      </c>
      <c r="Q68" s="96">
        <f t="shared" si="11"/>
        <v>1</v>
      </c>
      <c r="R68" s="95"/>
      <c r="S68" s="95"/>
      <c r="T68" s="95">
        <f t="shared" si="12"/>
        <v>1</v>
      </c>
      <c r="U68" s="98">
        <f t="shared" si="13"/>
        <v>2</v>
      </c>
    </row>
    <row r="69" spans="1:21" ht="65.25" customHeight="1" x14ac:dyDescent="0.2">
      <c r="A69" s="8" t="s">
        <v>338</v>
      </c>
      <c r="B69" s="43">
        <v>30</v>
      </c>
      <c r="C69" s="30" t="s">
        <v>428</v>
      </c>
      <c r="D69" s="12" t="s">
        <v>252</v>
      </c>
      <c r="E69" s="9"/>
      <c r="F69" s="10">
        <v>2</v>
      </c>
      <c r="G69" s="10">
        <v>1</v>
      </c>
      <c r="H69" s="66" t="s">
        <v>877</v>
      </c>
      <c r="I69" s="67"/>
      <c r="N69" s="95">
        <f t="shared" si="8"/>
        <v>0</v>
      </c>
      <c r="O69" s="95">
        <f t="shared" si="9"/>
        <v>0</v>
      </c>
      <c r="P69" s="95">
        <f t="shared" si="10"/>
        <v>1</v>
      </c>
      <c r="Q69" s="96">
        <f t="shared" si="11"/>
        <v>1</v>
      </c>
      <c r="R69" s="95"/>
      <c r="S69" s="95"/>
      <c r="T69" s="95">
        <f t="shared" si="12"/>
        <v>1</v>
      </c>
      <c r="U69" s="98">
        <f t="shared" si="13"/>
        <v>2</v>
      </c>
    </row>
    <row r="70" spans="1:21" ht="48.75" customHeight="1" x14ac:dyDescent="0.2">
      <c r="A70" s="8" t="s">
        <v>339</v>
      </c>
      <c r="B70" s="43">
        <v>31</v>
      </c>
      <c r="C70" s="30" t="s">
        <v>428</v>
      </c>
      <c r="D70" s="12" t="s">
        <v>7</v>
      </c>
      <c r="E70" s="9"/>
      <c r="F70" s="10">
        <v>2</v>
      </c>
      <c r="G70" s="126">
        <v>4</v>
      </c>
      <c r="H70" s="66" t="s">
        <v>508</v>
      </c>
      <c r="I70" s="67"/>
      <c r="N70" s="95">
        <f t="shared" si="8"/>
        <v>0</v>
      </c>
      <c r="O70" s="95">
        <f t="shared" si="9"/>
        <v>0</v>
      </c>
      <c r="P70" s="95">
        <f t="shared" si="10"/>
        <v>1</v>
      </c>
      <c r="Q70" s="96">
        <f t="shared" si="11"/>
        <v>4</v>
      </c>
      <c r="R70" s="95"/>
      <c r="S70" s="95"/>
      <c r="T70" s="95">
        <f t="shared" si="12"/>
        <v>4</v>
      </c>
      <c r="U70" s="98">
        <f t="shared" si="13"/>
        <v>8</v>
      </c>
    </row>
    <row r="71" spans="1:21" ht="65.25" customHeight="1" x14ac:dyDescent="0.2">
      <c r="A71" s="8" t="s">
        <v>340</v>
      </c>
      <c r="B71" s="43">
        <v>32</v>
      </c>
      <c r="C71" s="30" t="s">
        <v>428</v>
      </c>
      <c r="D71" s="12" t="s">
        <v>448</v>
      </c>
      <c r="E71" s="9"/>
      <c r="F71" s="10">
        <v>2</v>
      </c>
      <c r="G71" s="10">
        <v>2</v>
      </c>
      <c r="H71" s="66" t="s">
        <v>508</v>
      </c>
      <c r="I71" s="66"/>
      <c r="N71" s="95">
        <f t="shared" si="8"/>
        <v>0</v>
      </c>
      <c r="O71" s="95">
        <f t="shared" si="9"/>
        <v>0</v>
      </c>
      <c r="P71" s="95">
        <f t="shared" si="10"/>
        <v>1</v>
      </c>
      <c r="Q71" s="96">
        <f t="shared" si="11"/>
        <v>2</v>
      </c>
      <c r="R71" s="95"/>
      <c r="S71" s="95"/>
      <c r="T71" s="95">
        <f t="shared" si="12"/>
        <v>2</v>
      </c>
      <c r="U71" s="98">
        <f t="shared" si="13"/>
        <v>4</v>
      </c>
    </row>
    <row r="72" spans="1:21" ht="12.75" x14ac:dyDescent="0.2">
      <c r="B72" s="298" t="s">
        <v>246</v>
      </c>
      <c r="C72" s="298"/>
      <c r="D72" s="298"/>
      <c r="E72" s="298"/>
      <c r="F72" s="298"/>
      <c r="G72" s="134"/>
      <c r="H72" s="291"/>
      <c r="I72" s="291"/>
      <c r="N72" s="95"/>
      <c r="O72" s="95"/>
      <c r="P72" s="95"/>
      <c r="Q72" s="96"/>
      <c r="R72" s="95"/>
      <c r="S72" s="95"/>
      <c r="T72" s="95"/>
      <c r="U72" s="98"/>
    </row>
    <row r="73" spans="1:21" ht="12.75" x14ac:dyDescent="0.2">
      <c r="A73" s="63" t="s">
        <v>275</v>
      </c>
      <c r="B73" s="64" t="s">
        <v>275</v>
      </c>
      <c r="C73" s="65" t="s">
        <v>418</v>
      </c>
      <c r="D73" s="63" t="s">
        <v>281</v>
      </c>
      <c r="E73" s="63" t="s">
        <v>416</v>
      </c>
      <c r="F73" s="63" t="s">
        <v>417</v>
      </c>
      <c r="G73" s="63" t="s">
        <v>34</v>
      </c>
      <c r="H73" s="292"/>
      <c r="I73" s="292"/>
      <c r="N73" s="95"/>
      <c r="O73" s="95"/>
      <c r="P73" s="95"/>
      <c r="Q73" s="96"/>
      <c r="R73" s="95"/>
      <c r="S73" s="95"/>
      <c r="T73" s="95"/>
      <c r="U73" s="98"/>
    </row>
    <row r="74" spans="1:21" ht="12.75" x14ac:dyDescent="0.2">
      <c r="A74" s="320" t="s">
        <v>341</v>
      </c>
      <c r="B74" s="301"/>
      <c r="C74" s="26"/>
      <c r="D74" s="299" t="s">
        <v>449</v>
      </c>
      <c r="E74" s="300"/>
      <c r="F74" s="300"/>
      <c r="G74" s="134"/>
      <c r="H74" s="292"/>
      <c r="I74" s="292"/>
      <c r="N74" s="95"/>
      <c r="O74" s="95"/>
      <c r="P74" s="95"/>
      <c r="Q74" s="96"/>
      <c r="R74" s="95"/>
      <c r="S74" s="95"/>
      <c r="T74" s="95"/>
      <c r="U74" s="98"/>
    </row>
    <row r="75" spans="1:21" ht="26.25" customHeight="1" x14ac:dyDescent="0.2">
      <c r="A75" s="320"/>
      <c r="B75" s="301"/>
      <c r="C75" s="27"/>
      <c r="D75" s="305" t="s">
        <v>95</v>
      </c>
      <c r="E75" s="305"/>
      <c r="F75" s="305"/>
      <c r="G75" s="135"/>
      <c r="H75" s="293"/>
      <c r="I75" s="293"/>
      <c r="N75" s="95"/>
      <c r="O75" s="95"/>
      <c r="P75" s="95"/>
      <c r="Q75" s="96"/>
      <c r="R75" s="95"/>
      <c r="S75" s="95"/>
      <c r="T75" s="95"/>
      <c r="U75" s="98"/>
    </row>
    <row r="76" spans="1:21" ht="72.75" customHeight="1" x14ac:dyDescent="0.2">
      <c r="A76" s="8" t="s">
        <v>342</v>
      </c>
      <c r="B76" s="43">
        <v>33</v>
      </c>
      <c r="C76" s="30" t="s">
        <v>428</v>
      </c>
      <c r="D76" s="210" t="s">
        <v>267</v>
      </c>
      <c r="E76" s="76"/>
      <c r="F76" s="10">
        <v>2</v>
      </c>
      <c r="G76" s="10">
        <v>4</v>
      </c>
      <c r="H76" s="66" t="s">
        <v>881</v>
      </c>
      <c r="I76" s="66"/>
      <c r="K76" s="95">
        <f>IF(F76=0,10,0)</f>
        <v>0</v>
      </c>
      <c r="N76" s="95">
        <f t="shared" si="8"/>
        <v>0</v>
      </c>
      <c r="O76" s="95">
        <f t="shared" si="9"/>
        <v>0</v>
      </c>
      <c r="P76" s="95">
        <f t="shared" si="10"/>
        <v>1</v>
      </c>
      <c r="Q76" s="96">
        <f t="shared" si="11"/>
        <v>4</v>
      </c>
      <c r="R76" s="95"/>
      <c r="S76" s="95"/>
      <c r="T76" s="95">
        <f t="shared" si="12"/>
        <v>4</v>
      </c>
      <c r="U76" s="98">
        <f t="shared" si="13"/>
        <v>8</v>
      </c>
    </row>
    <row r="77" spans="1:21" ht="54" customHeight="1" x14ac:dyDescent="0.2">
      <c r="A77" s="8" t="s">
        <v>343</v>
      </c>
      <c r="B77" s="43">
        <v>34</v>
      </c>
      <c r="C77" s="30" t="s">
        <v>428</v>
      </c>
      <c r="D77" s="12" t="s">
        <v>880</v>
      </c>
      <c r="E77" s="9"/>
      <c r="F77" s="10">
        <v>2</v>
      </c>
      <c r="G77" s="10">
        <v>2</v>
      </c>
      <c r="H77" s="66" t="s">
        <v>509</v>
      </c>
      <c r="I77" s="66"/>
      <c r="N77" s="95">
        <f t="shared" si="8"/>
        <v>0</v>
      </c>
      <c r="O77" s="95">
        <f t="shared" si="9"/>
        <v>0</v>
      </c>
      <c r="P77" s="95">
        <f t="shared" si="10"/>
        <v>1</v>
      </c>
      <c r="Q77" s="96">
        <f t="shared" si="11"/>
        <v>2</v>
      </c>
      <c r="R77" s="95"/>
      <c r="S77" s="95"/>
      <c r="T77" s="95">
        <f t="shared" si="12"/>
        <v>2</v>
      </c>
      <c r="U77" s="98">
        <f t="shared" si="13"/>
        <v>4</v>
      </c>
    </row>
    <row r="78" spans="1:21" ht="57" customHeight="1" x14ac:dyDescent="0.2">
      <c r="A78" s="8" t="s">
        <v>344</v>
      </c>
      <c r="B78" s="43">
        <v>35</v>
      </c>
      <c r="C78" s="30" t="s">
        <v>428</v>
      </c>
      <c r="D78" s="12" t="s">
        <v>450</v>
      </c>
      <c r="E78" s="9"/>
      <c r="F78" s="10">
        <v>2</v>
      </c>
      <c r="G78" s="10">
        <v>2</v>
      </c>
      <c r="H78" s="66" t="s">
        <v>510</v>
      </c>
      <c r="I78" s="66"/>
      <c r="N78" s="95">
        <f t="shared" si="8"/>
        <v>0</v>
      </c>
      <c r="O78" s="95">
        <f t="shared" si="9"/>
        <v>0</v>
      </c>
      <c r="P78" s="95">
        <f t="shared" si="10"/>
        <v>1</v>
      </c>
      <c r="Q78" s="96">
        <f t="shared" si="11"/>
        <v>2</v>
      </c>
      <c r="R78" s="95"/>
      <c r="S78" s="95"/>
      <c r="T78" s="95">
        <f t="shared" si="12"/>
        <v>2</v>
      </c>
      <c r="U78" s="98">
        <f t="shared" si="13"/>
        <v>4</v>
      </c>
    </row>
    <row r="79" spans="1:21" ht="51" customHeight="1" x14ac:dyDescent="0.2">
      <c r="A79" s="8" t="s">
        <v>345</v>
      </c>
      <c r="B79" s="43">
        <v>36</v>
      </c>
      <c r="C79" s="30" t="s">
        <v>428</v>
      </c>
      <c r="D79" s="12" t="s">
        <v>451</v>
      </c>
      <c r="E79" s="9"/>
      <c r="F79" s="10">
        <v>2</v>
      </c>
      <c r="G79" s="10">
        <v>2</v>
      </c>
      <c r="H79" s="66" t="s">
        <v>879</v>
      </c>
      <c r="I79" s="66"/>
      <c r="N79" s="95">
        <f t="shared" si="8"/>
        <v>0</v>
      </c>
      <c r="O79" s="95">
        <f t="shared" si="9"/>
        <v>0</v>
      </c>
      <c r="P79" s="95">
        <f t="shared" si="10"/>
        <v>1</v>
      </c>
      <c r="Q79" s="96">
        <f t="shared" si="11"/>
        <v>2</v>
      </c>
      <c r="R79" s="95"/>
      <c r="S79" s="95"/>
      <c r="T79" s="95">
        <f t="shared" si="12"/>
        <v>2</v>
      </c>
      <c r="U79" s="98">
        <f t="shared" si="13"/>
        <v>4</v>
      </c>
    </row>
    <row r="80" spans="1:21" ht="52.5" customHeight="1" x14ac:dyDescent="0.2">
      <c r="A80" s="8" t="s">
        <v>346</v>
      </c>
      <c r="B80" s="43">
        <v>37</v>
      </c>
      <c r="C80" s="30" t="s">
        <v>428</v>
      </c>
      <c r="D80" s="12" t="s">
        <v>452</v>
      </c>
      <c r="E80" s="9"/>
      <c r="F80" s="10">
        <v>2</v>
      </c>
      <c r="G80" s="10">
        <v>1</v>
      </c>
      <c r="H80" s="66" t="s">
        <v>552</v>
      </c>
      <c r="I80" s="66"/>
      <c r="N80" s="95">
        <f t="shared" si="8"/>
        <v>0</v>
      </c>
      <c r="O80" s="95">
        <f t="shared" si="9"/>
        <v>0</v>
      </c>
      <c r="P80" s="95">
        <f t="shared" si="10"/>
        <v>1</v>
      </c>
      <c r="Q80" s="96">
        <f t="shared" si="11"/>
        <v>1</v>
      </c>
      <c r="R80" s="95"/>
      <c r="S80" s="95"/>
      <c r="T80" s="95">
        <f t="shared" si="12"/>
        <v>1</v>
      </c>
      <c r="U80" s="98">
        <f t="shared" si="13"/>
        <v>2</v>
      </c>
    </row>
    <row r="81" spans="1:21" ht="45" x14ac:dyDescent="0.2">
      <c r="A81" s="8" t="s">
        <v>347</v>
      </c>
      <c r="B81" s="43">
        <v>38</v>
      </c>
      <c r="C81" s="30" t="s">
        <v>428</v>
      </c>
      <c r="D81" s="12" t="s">
        <v>453</v>
      </c>
      <c r="E81" s="9"/>
      <c r="F81" s="10">
        <v>2</v>
      </c>
      <c r="G81" s="126">
        <v>2</v>
      </c>
      <c r="H81" s="66" t="s">
        <v>553</v>
      </c>
      <c r="I81" s="66"/>
      <c r="N81" s="95">
        <f t="shared" si="8"/>
        <v>0</v>
      </c>
      <c r="O81" s="95">
        <f t="shared" si="9"/>
        <v>0</v>
      </c>
      <c r="P81" s="95">
        <f t="shared" si="10"/>
        <v>1</v>
      </c>
      <c r="Q81" s="96">
        <f t="shared" si="11"/>
        <v>2</v>
      </c>
      <c r="R81" s="95"/>
      <c r="S81" s="95"/>
      <c r="T81" s="95">
        <f t="shared" si="12"/>
        <v>2</v>
      </c>
      <c r="U81" s="98">
        <f t="shared" si="13"/>
        <v>4</v>
      </c>
    </row>
    <row r="82" spans="1:21" ht="12.75" x14ac:dyDescent="0.2">
      <c r="B82" s="298" t="s">
        <v>246</v>
      </c>
      <c r="C82" s="298"/>
      <c r="D82" s="298"/>
      <c r="E82" s="298"/>
      <c r="F82" s="298"/>
      <c r="G82" s="134"/>
      <c r="H82" s="294"/>
      <c r="I82" s="294"/>
      <c r="N82" s="95"/>
      <c r="O82" s="95"/>
      <c r="P82" s="95"/>
      <c r="Q82" s="96"/>
      <c r="R82" s="95"/>
      <c r="S82" s="95"/>
      <c r="T82" s="95"/>
      <c r="U82" s="98"/>
    </row>
    <row r="83" spans="1:21" ht="11.25" customHeight="1" x14ac:dyDescent="0.2">
      <c r="A83" s="63" t="s">
        <v>275</v>
      </c>
      <c r="B83" s="64" t="s">
        <v>275</v>
      </c>
      <c r="C83" s="65" t="s">
        <v>418</v>
      </c>
      <c r="D83" s="63" t="s">
        <v>281</v>
      </c>
      <c r="E83" s="63" t="s">
        <v>416</v>
      </c>
      <c r="F83" s="63" t="s">
        <v>417</v>
      </c>
      <c r="G83" s="63" t="s">
        <v>34</v>
      </c>
      <c r="H83" s="295"/>
      <c r="I83" s="295"/>
      <c r="N83" s="95"/>
      <c r="O83" s="95"/>
      <c r="P83" s="95"/>
      <c r="Q83" s="96"/>
      <c r="R83" s="95"/>
      <c r="S83" s="95"/>
      <c r="T83" s="95"/>
      <c r="U83" s="98"/>
    </row>
    <row r="84" spans="1:21" ht="12.75" x14ac:dyDescent="0.2">
      <c r="A84" s="320" t="s">
        <v>368</v>
      </c>
      <c r="B84" s="301"/>
      <c r="C84" s="26"/>
      <c r="D84" s="299" t="s">
        <v>489</v>
      </c>
      <c r="E84" s="300"/>
      <c r="F84" s="300"/>
      <c r="G84" s="134"/>
      <c r="H84" s="295"/>
      <c r="I84" s="295"/>
      <c r="N84" s="95"/>
      <c r="O84" s="95"/>
      <c r="P84" s="95"/>
      <c r="Q84" s="96"/>
      <c r="R84" s="95"/>
      <c r="S84" s="95"/>
      <c r="T84" s="95"/>
      <c r="U84" s="98"/>
    </row>
    <row r="85" spans="1:21" ht="32.25" customHeight="1" x14ac:dyDescent="0.2">
      <c r="A85" s="320"/>
      <c r="B85" s="301"/>
      <c r="C85" s="27"/>
      <c r="D85" s="305" t="s">
        <v>490</v>
      </c>
      <c r="E85" s="305"/>
      <c r="F85" s="305"/>
      <c r="G85" s="135"/>
      <c r="H85" s="296"/>
      <c r="I85" s="296"/>
      <c r="N85" s="95"/>
      <c r="O85" s="95"/>
      <c r="P85" s="95"/>
      <c r="Q85" s="96"/>
      <c r="R85" s="95"/>
      <c r="S85" s="95"/>
      <c r="T85" s="95"/>
      <c r="U85" s="98"/>
    </row>
    <row r="86" spans="1:21" ht="45" customHeight="1" x14ac:dyDescent="0.2">
      <c r="A86" s="12" t="s">
        <v>369</v>
      </c>
      <c r="B86" s="12">
        <v>39</v>
      </c>
      <c r="C86" s="33" t="s">
        <v>428</v>
      </c>
      <c r="D86" s="12" t="s">
        <v>96</v>
      </c>
      <c r="E86" s="70"/>
      <c r="F86" s="10">
        <v>2</v>
      </c>
      <c r="G86" s="10">
        <v>2</v>
      </c>
      <c r="H86" s="75" t="s">
        <v>534</v>
      </c>
      <c r="I86" s="49" t="s">
        <v>67</v>
      </c>
      <c r="N86" s="95">
        <f t="shared" si="8"/>
        <v>0</v>
      </c>
      <c r="O86" s="95">
        <f t="shared" si="9"/>
        <v>0</v>
      </c>
      <c r="P86" s="95">
        <f t="shared" si="10"/>
        <v>1</v>
      </c>
      <c r="Q86" s="96">
        <f t="shared" si="11"/>
        <v>2</v>
      </c>
      <c r="R86" s="95"/>
      <c r="S86" s="95"/>
      <c r="T86" s="95">
        <f t="shared" si="12"/>
        <v>2</v>
      </c>
      <c r="U86" s="98">
        <f t="shared" si="13"/>
        <v>4</v>
      </c>
    </row>
    <row r="87" spans="1:21" ht="56.25" x14ac:dyDescent="0.2">
      <c r="A87" s="12" t="s">
        <v>370</v>
      </c>
      <c r="B87" s="12">
        <v>40</v>
      </c>
      <c r="C87" s="33" t="s">
        <v>428</v>
      </c>
      <c r="D87" s="12" t="s">
        <v>97</v>
      </c>
      <c r="E87" s="70"/>
      <c r="F87" s="10">
        <v>2</v>
      </c>
      <c r="G87" s="10">
        <v>2</v>
      </c>
      <c r="H87" s="75" t="s">
        <v>533</v>
      </c>
      <c r="I87" s="72"/>
      <c r="N87" s="95">
        <f t="shared" si="8"/>
        <v>0</v>
      </c>
      <c r="O87" s="95">
        <f t="shared" si="9"/>
        <v>0</v>
      </c>
      <c r="P87" s="95">
        <f t="shared" si="10"/>
        <v>1</v>
      </c>
      <c r="Q87" s="96">
        <f t="shared" si="11"/>
        <v>2</v>
      </c>
      <c r="R87" s="95"/>
      <c r="S87" s="95"/>
      <c r="T87" s="95">
        <f t="shared" si="12"/>
        <v>2</v>
      </c>
      <c r="U87" s="98">
        <f t="shared" si="13"/>
        <v>4</v>
      </c>
    </row>
    <row r="88" spans="1:21" ht="33.75" x14ac:dyDescent="0.2">
      <c r="A88" s="12" t="s">
        <v>371</v>
      </c>
      <c r="B88" s="12">
        <v>41</v>
      </c>
      <c r="C88" s="33" t="s">
        <v>428</v>
      </c>
      <c r="D88" s="12" t="s">
        <v>268</v>
      </c>
      <c r="E88" s="70"/>
      <c r="F88" s="10">
        <v>2</v>
      </c>
      <c r="G88" s="10">
        <v>2</v>
      </c>
      <c r="H88" s="75" t="s">
        <v>532</v>
      </c>
      <c r="I88" s="72"/>
      <c r="N88" s="95">
        <f t="shared" si="8"/>
        <v>0</v>
      </c>
      <c r="O88" s="95">
        <f t="shared" si="9"/>
        <v>0</v>
      </c>
      <c r="P88" s="95">
        <f t="shared" si="10"/>
        <v>1</v>
      </c>
      <c r="Q88" s="96">
        <f t="shared" si="11"/>
        <v>2</v>
      </c>
      <c r="R88" s="95"/>
      <c r="S88" s="95"/>
      <c r="T88" s="95">
        <f t="shared" si="12"/>
        <v>2</v>
      </c>
      <c r="U88" s="98">
        <f t="shared" si="13"/>
        <v>4</v>
      </c>
    </row>
    <row r="89" spans="1:21" ht="33.75" x14ac:dyDescent="0.2">
      <c r="A89" s="12" t="s">
        <v>372</v>
      </c>
      <c r="B89" s="12">
        <v>42</v>
      </c>
      <c r="C89" s="33" t="s">
        <v>428</v>
      </c>
      <c r="D89" s="12" t="s">
        <v>9</v>
      </c>
      <c r="E89" s="70"/>
      <c r="F89" s="10">
        <v>2</v>
      </c>
      <c r="G89" s="10">
        <v>1</v>
      </c>
      <c r="H89" s="75" t="s">
        <v>529</v>
      </c>
      <c r="I89" s="72"/>
      <c r="N89" s="95">
        <f t="shared" si="8"/>
        <v>0</v>
      </c>
      <c r="O89" s="95">
        <f t="shared" si="9"/>
        <v>0</v>
      </c>
      <c r="P89" s="95">
        <f t="shared" si="10"/>
        <v>1</v>
      </c>
      <c r="Q89" s="96">
        <f t="shared" si="11"/>
        <v>1</v>
      </c>
      <c r="R89" s="95"/>
      <c r="S89" s="95"/>
      <c r="T89" s="95">
        <f t="shared" si="12"/>
        <v>1</v>
      </c>
      <c r="U89" s="98">
        <f t="shared" si="13"/>
        <v>2</v>
      </c>
    </row>
    <row r="90" spans="1:21" ht="15" customHeight="1" x14ac:dyDescent="0.2">
      <c r="B90" s="298" t="s">
        <v>246</v>
      </c>
      <c r="C90" s="298"/>
      <c r="D90" s="298"/>
      <c r="E90" s="298"/>
      <c r="F90" s="298"/>
      <c r="G90" s="134"/>
      <c r="H90" s="291"/>
      <c r="I90" s="288"/>
      <c r="N90" s="95"/>
      <c r="O90" s="95"/>
      <c r="P90" s="95"/>
      <c r="Q90" s="96"/>
      <c r="R90" s="95"/>
      <c r="S90" s="95"/>
      <c r="T90" s="95"/>
      <c r="U90" s="98"/>
    </row>
    <row r="91" spans="1:21" ht="11.25" customHeight="1" x14ac:dyDescent="0.2">
      <c r="A91" s="63" t="s">
        <v>275</v>
      </c>
      <c r="B91" s="64" t="s">
        <v>275</v>
      </c>
      <c r="C91" s="65" t="s">
        <v>418</v>
      </c>
      <c r="D91" s="63" t="s">
        <v>281</v>
      </c>
      <c r="E91" s="63" t="s">
        <v>416</v>
      </c>
      <c r="F91" s="63" t="s">
        <v>417</v>
      </c>
      <c r="G91" s="63" t="s">
        <v>34</v>
      </c>
      <c r="H91" s="292"/>
      <c r="I91" s="289"/>
      <c r="N91" s="95"/>
      <c r="O91" s="95"/>
      <c r="P91" s="95"/>
      <c r="Q91" s="96"/>
      <c r="R91" s="95"/>
      <c r="S91" s="95"/>
      <c r="T91" s="95"/>
      <c r="U91" s="98"/>
    </row>
    <row r="92" spans="1:21" ht="11.25" customHeight="1" x14ac:dyDescent="0.2">
      <c r="A92" s="320" t="s">
        <v>348</v>
      </c>
      <c r="B92" s="301"/>
      <c r="C92" s="26"/>
      <c r="D92" s="299" t="s">
        <v>454</v>
      </c>
      <c r="E92" s="300"/>
      <c r="F92" s="300"/>
      <c r="G92" s="134"/>
      <c r="H92" s="292"/>
      <c r="I92" s="289"/>
      <c r="N92" s="95"/>
      <c r="O92" s="95"/>
      <c r="P92" s="95"/>
      <c r="Q92" s="96"/>
      <c r="R92" s="95"/>
      <c r="S92" s="95"/>
      <c r="T92" s="95"/>
      <c r="U92" s="98"/>
    </row>
    <row r="93" spans="1:21" ht="24.75" customHeight="1" x14ac:dyDescent="0.2">
      <c r="A93" s="320"/>
      <c r="B93" s="301"/>
      <c r="C93" s="27"/>
      <c r="D93" s="305" t="s">
        <v>882</v>
      </c>
      <c r="E93" s="305"/>
      <c r="F93" s="305"/>
      <c r="G93" s="135"/>
      <c r="H93" s="293"/>
      <c r="I93" s="290"/>
      <c r="N93" s="95"/>
      <c r="O93" s="95"/>
      <c r="P93" s="95"/>
      <c r="Q93" s="96"/>
      <c r="R93" s="95"/>
      <c r="S93" s="95"/>
      <c r="T93" s="95"/>
      <c r="U93" s="98"/>
    </row>
    <row r="94" spans="1:21" ht="90" x14ac:dyDescent="0.2">
      <c r="A94" s="8" t="s">
        <v>349</v>
      </c>
      <c r="B94" s="43">
        <v>43</v>
      </c>
      <c r="C94" s="30" t="s">
        <v>428</v>
      </c>
      <c r="D94" s="210" t="s">
        <v>253</v>
      </c>
      <c r="E94" s="39"/>
      <c r="F94" s="10">
        <v>2</v>
      </c>
      <c r="G94" s="10">
        <v>4</v>
      </c>
      <c r="H94" s="66" t="s">
        <v>555</v>
      </c>
      <c r="I94" s="67"/>
      <c r="K94" s="95">
        <f>IF(F94=0,10,0)</f>
        <v>0</v>
      </c>
      <c r="N94" s="95">
        <f t="shared" si="8"/>
        <v>0</v>
      </c>
      <c r="O94" s="95">
        <f t="shared" si="9"/>
        <v>0</v>
      </c>
      <c r="P94" s="95">
        <f t="shared" si="10"/>
        <v>1</v>
      </c>
      <c r="Q94" s="96">
        <f t="shared" si="11"/>
        <v>4</v>
      </c>
      <c r="R94" s="95"/>
      <c r="S94" s="95"/>
      <c r="T94" s="95">
        <f t="shared" si="12"/>
        <v>4</v>
      </c>
      <c r="U94" s="98">
        <f t="shared" si="13"/>
        <v>8</v>
      </c>
    </row>
    <row r="95" spans="1:21" ht="78.75" customHeight="1" x14ac:dyDescent="0.2">
      <c r="A95" s="8" t="s">
        <v>350</v>
      </c>
      <c r="B95" s="43">
        <v>44</v>
      </c>
      <c r="C95" s="30" t="s">
        <v>428</v>
      </c>
      <c r="D95" s="12" t="s">
        <v>254</v>
      </c>
      <c r="E95" s="9"/>
      <c r="F95" s="10">
        <v>2</v>
      </c>
      <c r="G95" s="10">
        <v>2</v>
      </c>
      <c r="H95" s="66" t="s">
        <v>511</v>
      </c>
      <c r="I95" s="67"/>
      <c r="N95" s="95">
        <f t="shared" si="8"/>
        <v>0</v>
      </c>
      <c r="O95" s="95">
        <f t="shared" si="9"/>
        <v>0</v>
      </c>
      <c r="P95" s="95">
        <f t="shared" si="10"/>
        <v>1</v>
      </c>
      <c r="Q95" s="96">
        <f t="shared" si="11"/>
        <v>2</v>
      </c>
      <c r="R95" s="95"/>
      <c r="S95" s="95"/>
      <c r="T95" s="95">
        <f t="shared" si="12"/>
        <v>2</v>
      </c>
      <c r="U95" s="98">
        <f t="shared" si="13"/>
        <v>4</v>
      </c>
    </row>
    <row r="96" spans="1:21" ht="36" customHeight="1" x14ac:dyDescent="0.2">
      <c r="A96" s="8" t="s">
        <v>351</v>
      </c>
      <c r="B96" s="43">
        <v>45</v>
      </c>
      <c r="C96" s="30" t="s">
        <v>428</v>
      </c>
      <c r="D96" s="12" t="s">
        <v>455</v>
      </c>
      <c r="E96" s="9"/>
      <c r="F96" s="10">
        <v>2</v>
      </c>
      <c r="G96" s="10">
        <v>2</v>
      </c>
      <c r="H96" s="66" t="s">
        <v>521</v>
      </c>
      <c r="I96" s="67"/>
      <c r="N96" s="95">
        <f t="shared" si="8"/>
        <v>0</v>
      </c>
      <c r="O96" s="95">
        <f t="shared" si="9"/>
        <v>0</v>
      </c>
      <c r="P96" s="95">
        <f t="shared" si="10"/>
        <v>1</v>
      </c>
      <c r="Q96" s="96">
        <f t="shared" si="11"/>
        <v>2</v>
      </c>
      <c r="R96" s="95"/>
      <c r="S96" s="95"/>
      <c r="T96" s="95">
        <f t="shared" si="12"/>
        <v>2</v>
      </c>
      <c r="U96" s="98">
        <f t="shared" si="13"/>
        <v>4</v>
      </c>
    </row>
    <row r="97" spans="1:21" ht="11.25" customHeight="1" x14ac:dyDescent="0.2">
      <c r="B97" s="298" t="s">
        <v>246</v>
      </c>
      <c r="C97" s="298"/>
      <c r="D97" s="298"/>
      <c r="E97" s="298"/>
      <c r="F97" s="298"/>
      <c r="G97" s="134"/>
      <c r="H97" s="291"/>
      <c r="I97" s="291"/>
      <c r="N97" s="95"/>
      <c r="O97" s="95"/>
      <c r="P97" s="95"/>
      <c r="Q97" s="96"/>
      <c r="R97" s="95"/>
      <c r="S97" s="95"/>
      <c r="T97" s="95"/>
      <c r="U97" s="98"/>
    </row>
    <row r="98" spans="1:21" ht="12.75" x14ac:dyDescent="0.2">
      <c r="A98" s="63" t="s">
        <v>275</v>
      </c>
      <c r="B98" s="64" t="s">
        <v>275</v>
      </c>
      <c r="C98" s="65" t="s">
        <v>418</v>
      </c>
      <c r="D98" s="63" t="s">
        <v>281</v>
      </c>
      <c r="E98" s="63" t="s">
        <v>416</v>
      </c>
      <c r="F98" s="63" t="s">
        <v>417</v>
      </c>
      <c r="G98" s="63" t="s">
        <v>34</v>
      </c>
      <c r="H98" s="292"/>
      <c r="I98" s="292"/>
      <c r="N98" s="95"/>
      <c r="O98" s="95"/>
      <c r="P98" s="95"/>
      <c r="Q98" s="96"/>
      <c r="R98" s="95"/>
      <c r="S98" s="95"/>
      <c r="T98" s="95"/>
      <c r="U98" s="98"/>
    </row>
    <row r="99" spans="1:21" ht="12.75" x14ac:dyDescent="0.2">
      <c r="A99" s="320" t="s">
        <v>352</v>
      </c>
      <c r="B99" s="301"/>
      <c r="C99" s="26"/>
      <c r="D99" s="299" t="s">
        <v>456</v>
      </c>
      <c r="E99" s="300"/>
      <c r="F99" s="300"/>
      <c r="G99" s="134"/>
      <c r="H99" s="292"/>
      <c r="I99" s="292"/>
      <c r="N99" s="95"/>
      <c r="O99" s="95"/>
      <c r="P99" s="95"/>
      <c r="Q99" s="96"/>
      <c r="R99" s="95"/>
      <c r="S99" s="95"/>
      <c r="T99" s="95"/>
      <c r="U99" s="98"/>
    </row>
    <row r="100" spans="1:21" ht="31.5" customHeight="1" x14ac:dyDescent="0.2">
      <c r="A100" s="320"/>
      <c r="B100" s="301"/>
      <c r="C100" s="27"/>
      <c r="D100" s="305" t="s">
        <v>457</v>
      </c>
      <c r="E100" s="305"/>
      <c r="F100" s="305"/>
      <c r="G100" s="135"/>
      <c r="H100" s="293"/>
      <c r="I100" s="293"/>
      <c r="N100" s="95"/>
      <c r="O100" s="95"/>
      <c r="P100" s="95"/>
      <c r="Q100" s="96"/>
      <c r="R100" s="95"/>
      <c r="S100" s="95"/>
      <c r="T100" s="95"/>
      <c r="U100" s="98"/>
    </row>
    <row r="101" spans="1:21" ht="84" customHeight="1" x14ac:dyDescent="0.2">
      <c r="A101" s="15" t="s">
        <v>353</v>
      </c>
      <c r="B101" s="46">
        <v>46</v>
      </c>
      <c r="C101" s="32" t="s">
        <v>428</v>
      </c>
      <c r="D101" s="210" t="s">
        <v>255</v>
      </c>
      <c r="E101" s="76"/>
      <c r="F101" s="10">
        <v>2</v>
      </c>
      <c r="G101" s="10">
        <v>4</v>
      </c>
      <c r="H101" s="66" t="s">
        <v>883</v>
      </c>
      <c r="I101" s="67"/>
      <c r="K101" s="95">
        <f>IF(F101=0,10,0)</f>
        <v>0</v>
      </c>
      <c r="N101" s="95">
        <f t="shared" si="8"/>
        <v>0</v>
      </c>
      <c r="O101" s="95">
        <f t="shared" si="9"/>
        <v>0</v>
      </c>
      <c r="P101" s="95">
        <f t="shared" si="10"/>
        <v>1</v>
      </c>
      <c r="Q101" s="96">
        <f t="shared" si="11"/>
        <v>4</v>
      </c>
      <c r="R101" s="95"/>
      <c r="S101" s="95"/>
      <c r="T101" s="95">
        <f t="shared" si="12"/>
        <v>4</v>
      </c>
      <c r="U101" s="98">
        <f t="shared" si="13"/>
        <v>8</v>
      </c>
    </row>
    <row r="102" spans="1:21" ht="56.25" customHeight="1" x14ac:dyDescent="0.2">
      <c r="A102" s="8" t="s">
        <v>354</v>
      </c>
      <c r="B102" s="43">
        <v>47</v>
      </c>
      <c r="C102" s="30" t="s">
        <v>428</v>
      </c>
      <c r="D102" s="12" t="s">
        <v>269</v>
      </c>
      <c r="E102" s="9"/>
      <c r="F102" s="10">
        <v>2</v>
      </c>
      <c r="G102" s="10">
        <v>2</v>
      </c>
      <c r="H102" s="66" t="s">
        <v>554</v>
      </c>
      <c r="I102" s="67"/>
      <c r="N102" s="95">
        <f t="shared" si="8"/>
        <v>0</v>
      </c>
      <c r="O102" s="95">
        <f t="shared" si="9"/>
        <v>0</v>
      </c>
      <c r="P102" s="95">
        <f t="shared" si="10"/>
        <v>1</v>
      </c>
      <c r="Q102" s="96">
        <f t="shared" si="11"/>
        <v>2</v>
      </c>
      <c r="R102" s="95"/>
      <c r="S102" s="95"/>
      <c r="T102" s="95">
        <f t="shared" si="12"/>
        <v>2</v>
      </c>
      <c r="U102" s="98">
        <f t="shared" si="13"/>
        <v>4</v>
      </c>
    </row>
    <row r="103" spans="1:21" ht="12.75" x14ac:dyDescent="0.2">
      <c r="B103" s="298" t="s">
        <v>246</v>
      </c>
      <c r="C103" s="298"/>
      <c r="D103" s="298"/>
      <c r="E103" s="298"/>
      <c r="F103" s="298"/>
      <c r="G103" s="134"/>
      <c r="H103" s="291"/>
      <c r="I103" s="291"/>
      <c r="N103" s="95"/>
      <c r="O103" s="95"/>
      <c r="P103" s="95"/>
      <c r="Q103" s="96"/>
      <c r="R103" s="95"/>
      <c r="S103" s="95"/>
      <c r="T103" s="95"/>
      <c r="U103" s="98"/>
    </row>
    <row r="104" spans="1:21" ht="12.75" x14ac:dyDescent="0.2">
      <c r="A104" s="63" t="s">
        <v>275</v>
      </c>
      <c r="B104" s="64" t="s">
        <v>275</v>
      </c>
      <c r="C104" s="65" t="s">
        <v>418</v>
      </c>
      <c r="D104" s="63" t="s">
        <v>281</v>
      </c>
      <c r="E104" s="63" t="s">
        <v>416</v>
      </c>
      <c r="F104" s="63" t="s">
        <v>417</v>
      </c>
      <c r="G104" s="63" t="s">
        <v>34</v>
      </c>
      <c r="H104" s="292"/>
      <c r="I104" s="292"/>
      <c r="N104" s="95"/>
      <c r="O104" s="95"/>
      <c r="P104" s="95"/>
      <c r="Q104" s="96"/>
      <c r="R104" s="95"/>
      <c r="S104" s="95"/>
      <c r="T104" s="95"/>
      <c r="U104" s="98"/>
    </row>
    <row r="105" spans="1:21" ht="12.75" x14ac:dyDescent="0.2">
      <c r="A105" s="320" t="s">
        <v>355</v>
      </c>
      <c r="B105" s="301"/>
      <c r="C105" s="26"/>
      <c r="D105" s="299" t="s">
        <v>458</v>
      </c>
      <c r="E105" s="300"/>
      <c r="F105" s="300"/>
      <c r="G105" s="134"/>
      <c r="H105" s="292"/>
      <c r="I105" s="292"/>
      <c r="N105" s="95"/>
      <c r="O105" s="95"/>
      <c r="P105" s="95"/>
      <c r="Q105" s="96"/>
      <c r="R105" s="95"/>
      <c r="S105" s="95"/>
      <c r="T105" s="95"/>
      <c r="U105" s="98"/>
    </row>
    <row r="106" spans="1:21" ht="24" customHeight="1" x14ac:dyDescent="0.2">
      <c r="A106" s="320"/>
      <c r="B106" s="301"/>
      <c r="C106" s="27"/>
      <c r="D106" s="305" t="s">
        <v>459</v>
      </c>
      <c r="E106" s="305"/>
      <c r="F106" s="305"/>
      <c r="G106" s="135"/>
      <c r="H106" s="293"/>
      <c r="I106" s="293"/>
      <c r="N106" s="95"/>
      <c r="O106" s="95"/>
      <c r="P106" s="95"/>
      <c r="Q106" s="96"/>
      <c r="R106" s="95"/>
      <c r="S106" s="95"/>
      <c r="T106" s="95"/>
      <c r="U106" s="98"/>
    </row>
    <row r="107" spans="1:21" ht="115.5" customHeight="1" x14ac:dyDescent="0.2">
      <c r="A107" s="8" t="s">
        <v>356</v>
      </c>
      <c r="B107" s="43">
        <v>48</v>
      </c>
      <c r="C107" s="30" t="s">
        <v>428</v>
      </c>
      <c r="D107" s="16" t="s">
        <v>256</v>
      </c>
      <c r="E107" s="40"/>
      <c r="F107" s="10">
        <v>2</v>
      </c>
      <c r="G107" s="10">
        <v>4</v>
      </c>
      <c r="H107" s="66" t="s">
        <v>547</v>
      </c>
      <c r="I107" s="67"/>
      <c r="N107" s="95">
        <f t="shared" si="8"/>
        <v>0</v>
      </c>
      <c r="O107" s="95">
        <f t="shared" si="9"/>
        <v>0</v>
      </c>
      <c r="P107" s="95">
        <f t="shared" si="10"/>
        <v>1</v>
      </c>
      <c r="Q107" s="96">
        <f t="shared" si="11"/>
        <v>4</v>
      </c>
      <c r="R107" s="95"/>
      <c r="S107" s="95"/>
      <c r="T107" s="95">
        <f t="shared" si="12"/>
        <v>4</v>
      </c>
      <c r="U107" s="98">
        <f t="shared" si="13"/>
        <v>8</v>
      </c>
    </row>
    <row r="108" spans="1:21" ht="108.75" customHeight="1" x14ac:dyDescent="0.2">
      <c r="A108" s="8" t="s">
        <v>357</v>
      </c>
      <c r="B108" s="43">
        <v>49</v>
      </c>
      <c r="C108" s="30" t="s">
        <v>428</v>
      </c>
      <c r="D108" s="12" t="s">
        <v>98</v>
      </c>
      <c r="E108" s="9"/>
      <c r="F108" s="10">
        <v>2</v>
      </c>
      <c r="G108" s="10">
        <v>2</v>
      </c>
      <c r="H108" s="66" t="s">
        <v>513</v>
      </c>
      <c r="I108" s="67"/>
      <c r="N108" s="95">
        <f t="shared" si="8"/>
        <v>0</v>
      </c>
      <c r="O108" s="95">
        <f t="shared" si="9"/>
        <v>0</v>
      </c>
      <c r="P108" s="95">
        <f t="shared" si="10"/>
        <v>1</v>
      </c>
      <c r="Q108" s="96">
        <f t="shared" si="11"/>
        <v>2</v>
      </c>
      <c r="R108" s="95"/>
      <c r="S108" s="95"/>
      <c r="T108" s="95">
        <f t="shared" si="12"/>
        <v>2</v>
      </c>
      <c r="U108" s="98">
        <f t="shared" si="13"/>
        <v>4</v>
      </c>
    </row>
    <row r="109" spans="1:21" ht="56.25" x14ac:dyDescent="0.2">
      <c r="A109" s="8" t="s">
        <v>358</v>
      </c>
      <c r="B109" s="43">
        <v>50</v>
      </c>
      <c r="C109" s="30" t="s">
        <v>428</v>
      </c>
      <c r="D109" s="12" t="s">
        <v>884</v>
      </c>
      <c r="E109" s="9"/>
      <c r="F109" s="10">
        <v>2</v>
      </c>
      <c r="G109" s="10">
        <v>1</v>
      </c>
      <c r="H109" s="66" t="s">
        <v>514</v>
      </c>
      <c r="I109" s="67"/>
      <c r="N109" s="95">
        <f t="shared" si="8"/>
        <v>0</v>
      </c>
      <c r="O109" s="95">
        <f t="shared" si="9"/>
        <v>0</v>
      </c>
      <c r="P109" s="95">
        <f t="shared" si="10"/>
        <v>1</v>
      </c>
      <c r="Q109" s="96">
        <f t="shared" si="11"/>
        <v>1</v>
      </c>
      <c r="R109" s="95"/>
      <c r="S109" s="95"/>
      <c r="T109" s="95">
        <f t="shared" si="12"/>
        <v>1</v>
      </c>
      <c r="U109" s="98">
        <f t="shared" si="13"/>
        <v>2</v>
      </c>
    </row>
    <row r="110" spans="1:21" ht="48.75" customHeight="1" x14ac:dyDescent="0.2">
      <c r="A110" s="41" t="s">
        <v>37</v>
      </c>
      <c r="B110" s="43">
        <v>51</v>
      </c>
      <c r="C110" s="32" t="s">
        <v>428</v>
      </c>
      <c r="D110" s="210" t="s">
        <v>147</v>
      </c>
      <c r="E110" s="47"/>
      <c r="F110" s="10">
        <v>2</v>
      </c>
      <c r="G110" s="10">
        <v>4</v>
      </c>
      <c r="H110" s="66" t="s">
        <v>514</v>
      </c>
      <c r="I110" s="67" t="s">
        <v>68</v>
      </c>
      <c r="K110" s="95">
        <f>IF(F110=0,10,0)</f>
        <v>0</v>
      </c>
      <c r="N110" s="95">
        <f t="shared" si="8"/>
        <v>0</v>
      </c>
      <c r="O110" s="95">
        <f t="shared" si="9"/>
        <v>0</v>
      </c>
      <c r="P110" s="95">
        <f t="shared" si="10"/>
        <v>1</v>
      </c>
      <c r="Q110" s="96">
        <f t="shared" si="11"/>
        <v>4</v>
      </c>
      <c r="R110" s="95"/>
      <c r="S110" s="95"/>
      <c r="T110" s="95">
        <f t="shared" si="12"/>
        <v>4</v>
      </c>
      <c r="U110" s="98">
        <f t="shared" si="13"/>
        <v>8</v>
      </c>
    </row>
    <row r="111" spans="1:21" ht="10.5" customHeight="1" x14ac:dyDescent="0.2">
      <c r="B111" s="298" t="s">
        <v>246</v>
      </c>
      <c r="C111" s="298"/>
      <c r="D111" s="298"/>
      <c r="E111" s="298"/>
      <c r="F111" s="298"/>
      <c r="G111" s="134"/>
      <c r="H111" s="291"/>
      <c r="I111" s="291"/>
      <c r="N111" s="95"/>
      <c r="O111" s="95"/>
      <c r="P111" s="95"/>
      <c r="Q111" s="96"/>
      <c r="R111" s="95"/>
      <c r="S111" s="95"/>
      <c r="T111" s="95"/>
      <c r="U111" s="98"/>
    </row>
    <row r="112" spans="1:21" ht="12.75" x14ac:dyDescent="0.2">
      <c r="A112" s="63" t="s">
        <v>275</v>
      </c>
      <c r="B112" s="64" t="s">
        <v>275</v>
      </c>
      <c r="C112" s="65" t="s">
        <v>418</v>
      </c>
      <c r="D112" s="63" t="s">
        <v>281</v>
      </c>
      <c r="E112" s="63" t="s">
        <v>416</v>
      </c>
      <c r="F112" s="63" t="s">
        <v>417</v>
      </c>
      <c r="G112" s="63" t="s">
        <v>34</v>
      </c>
      <c r="H112" s="292"/>
      <c r="I112" s="292"/>
      <c r="N112" s="95"/>
      <c r="O112" s="95"/>
      <c r="P112" s="95"/>
      <c r="Q112" s="96"/>
      <c r="R112" s="95"/>
      <c r="S112" s="95"/>
      <c r="T112" s="95"/>
      <c r="U112" s="98"/>
    </row>
    <row r="113" spans="1:21" ht="12.75" x14ac:dyDescent="0.2">
      <c r="A113" s="320" t="s">
        <v>359</v>
      </c>
      <c r="B113" s="301"/>
      <c r="C113" s="26"/>
      <c r="D113" s="302" t="s">
        <v>460</v>
      </c>
      <c r="E113" s="303"/>
      <c r="F113" s="304"/>
      <c r="G113" s="134"/>
      <c r="H113" s="292"/>
      <c r="I113" s="292"/>
      <c r="N113" s="95"/>
      <c r="O113" s="95"/>
      <c r="P113" s="95"/>
      <c r="Q113" s="96"/>
      <c r="R113" s="95"/>
      <c r="S113" s="95"/>
      <c r="T113" s="95"/>
      <c r="U113" s="98"/>
    </row>
    <row r="114" spans="1:21" ht="45.75" customHeight="1" x14ac:dyDescent="0.2">
      <c r="A114" s="320"/>
      <c r="B114" s="301"/>
      <c r="C114" s="27"/>
      <c r="D114" s="305" t="s">
        <v>461</v>
      </c>
      <c r="E114" s="305"/>
      <c r="F114" s="305"/>
      <c r="G114" s="135"/>
      <c r="H114" s="293"/>
      <c r="I114" s="293"/>
      <c r="N114" s="95"/>
      <c r="O114" s="95"/>
      <c r="P114" s="95"/>
      <c r="Q114" s="96"/>
      <c r="R114" s="95"/>
      <c r="S114" s="95"/>
      <c r="T114" s="95"/>
      <c r="U114" s="98"/>
    </row>
    <row r="115" spans="1:21" ht="92.25" customHeight="1" x14ac:dyDescent="0.2">
      <c r="A115" s="8" t="s">
        <v>360</v>
      </c>
      <c r="B115" s="43">
        <v>53</v>
      </c>
      <c r="C115" s="30" t="s">
        <v>428</v>
      </c>
      <c r="D115" s="16" t="s">
        <v>99</v>
      </c>
      <c r="E115" s="9"/>
      <c r="F115" s="10">
        <v>2</v>
      </c>
      <c r="G115" s="126">
        <v>4</v>
      </c>
      <c r="H115" s="66" t="s">
        <v>548</v>
      </c>
      <c r="I115" s="67"/>
      <c r="N115" s="95">
        <f t="shared" si="8"/>
        <v>0</v>
      </c>
      <c r="O115" s="95">
        <f t="shared" si="9"/>
        <v>0</v>
      </c>
      <c r="P115" s="95">
        <f t="shared" si="10"/>
        <v>1</v>
      </c>
      <c r="Q115" s="96">
        <f t="shared" si="11"/>
        <v>4</v>
      </c>
      <c r="R115" s="95"/>
      <c r="S115" s="95"/>
      <c r="T115" s="95">
        <f t="shared" si="12"/>
        <v>4</v>
      </c>
      <c r="U115" s="98">
        <f t="shared" si="13"/>
        <v>8</v>
      </c>
    </row>
    <row r="116" spans="1:21" ht="66.75" customHeight="1" x14ac:dyDescent="0.2">
      <c r="A116" s="8" t="s">
        <v>361</v>
      </c>
      <c r="B116" s="43">
        <v>54</v>
      </c>
      <c r="C116" s="30" t="s">
        <v>428</v>
      </c>
      <c r="D116" s="16" t="s">
        <v>38</v>
      </c>
      <c r="E116" s="9"/>
      <c r="F116" s="10">
        <v>2</v>
      </c>
      <c r="G116" s="10">
        <v>1</v>
      </c>
      <c r="H116" s="66" t="s">
        <v>503</v>
      </c>
      <c r="I116" s="67"/>
      <c r="N116" s="95">
        <f t="shared" si="8"/>
        <v>0</v>
      </c>
      <c r="O116" s="95">
        <f t="shared" si="9"/>
        <v>0</v>
      </c>
      <c r="P116" s="95">
        <f t="shared" si="10"/>
        <v>1</v>
      </c>
      <c r="Q116" s="96">
        <f t="shared" si="11"/>
        <v>1</v>
      </c>
      <c r="R116" s="95"/>
      <c r="S116" s="95"/>
      <c r="T116" s="95">
        <f t="shared" si="12"/>
        <v>1</v>
      </c>
      <c r="U116" s="98">
        <f t="shared" si="13"/>
        <v>2</v>
      </c>
    </row>
    <row r="117" spans="1:21" ht="12.75" x14ac:dyDescent="0.2">
      <c r="B117" s="298" t="s">
        <v>246</v>
      </c>
      <c r="C117" s="298"/>
      <c r="D117" s="298"/>
      <c r="E117" s="298"/>
      <c r="F117" s="298"/>
      <c r="G117" s="134"/>
      <c r="H117" s="294"/>
      <c r="I117" s="294"/>
      <c r="N117" s="95"/>
      <c r="O117" s="95"/>
      <c r="P117" s="95"/>
      <c r="Q117" s="96"/>
      <c r="R117" s="95"/>
      <c r="S117" s="95"/>
      <c r="T117" s="95"/>
      <c r="U117" s="98"/>
    </row>
    <row r="118" spans="1:21" ht="11.25" customHeight="1" x14ac:dyDescent="0.2">
      <c r="A118" s="63" t="s">
        <v>275</v>
      </c>
      <c r="B118" s="64" t="s">
        <v>275</v>
      </c>
      <c r="C118" s="65" t="s">
        <v>418</v>
      </c>
      <c r="D118" s="63" t="s">
        <v>281</v>
      </c>
      <c r="E118" s="63" t="s">
        <v>416</v>
      </c>
      <c r="F118" s="63" t="s">
        <v>417</v>
      </c>
      <c r="G118" s="63" t="s">
        <v>34</v>
      </c>
      <c r="H118" s="295"/>
      <c r="I118" s="295"/>
      <c r="N118" s="95"/>
      <c r="O118" s="95"/>
      <c r="P118" s="95"/>
      <c r="Q118" s="96"/>
      <c r="R118" s="95"/>
      <c r="S118" s="95"/>
      <c r="T118" s="95"/>
      <c r="U118" s="98"/>
    </row>
    <row r="119" spans="1:21" ht="12.75" x14ac:dyDescent="0.2">
      <c r="A119" s="320" t="s">
        <v>373</v>
      </c>
      <c r="B119" s="301"/>
      <c r="C119" s="26"/>
      <c r="D119" s="299" t="s">
        <v>491</v>
      </c>
      <c r="E119" s="300"/>
      <c r="F119" s="300"/>
      <c r="G119" s="134"/>
      <c r="H119" s="295"/>
      <c r="I119" s="295"/>
      <c r="N119" s="95"/>
      <c r="O119" s="95"/>
      <c r="P119" s="95"/>
      <c r="Q119" s="96"/>
      <c r="R119" s="95"/>
      <c r="S119" s="95"/>
      <c r="T119" s="95"/>
      <c r="U119" s="98"/>
    </row>
    <row r="120" spans="1:21" ht="33.75" customHeight="1" x14ac:dyDescent="0.2">
      <c r="A120" s="320"/>
      <c r="B120" s="301"/>
      <c r="C120" s="27"/>
      <c r="D120" s="305" t="s">
        <v>492</v>
      </c>
      <c r="E120" s="305"/>
      <c r="F120" s="305"/>
      <c r="G120" s="135"/>
      <c r="H120" s="296"/>
      <c r="I120" s="296"/>
      <c r="N120" s="95"/>
      <c r="O120" s="95"/>
      <c r="P120" s="95"/>
      <c r="Q120" s="96"/>
      <c r="R120" s="95"/>
      <c r="S120" s="95"/>
      <c r="T120" s="95"/>
      <c r="U120" s="98"/>
    </row>
    <row r="121" spans="1:21" ht="47.25" customHeight="1" x14ac:dyDescent="0.2">
      <c r="A121" s="12" t="s">
        <v>374</v>
      </c>
      <c r="B121" s="12">
        <v>55</v>
      </c>
      <c r="C121" s="33" t="s">
        <v>428</v>
      </c>
      <c r="D121" s="12" t="s">
        <v>100</v>
      </c>
      <c r="E121" s="70"/>
      <c r="F121" s="10">
        <v>2</v>
      </c>
      <c r="G121" s="10">
        <v>4</v>
      </c>
      <c r="H121" s="75" t="s">
        <v>550</v>
      </c>
      <c r="I121" s="72"/>
      <c r="N121" s="95">
        <f t="shared" si="8"/>
        <v>0</v>
      </c>
      <c r="O121" s="95">
        <f t="shared" si="9"/>
        <v>0</v>
      </c>
      <c r="P121" s="95">
        <f t="shared" si="10"/>
        <v>1</v>
      </c>
      <c r="Q121" s="96">
        <f t="shared" si="11"/>
        <v>4</v>
      </c>
      <c r="R121" s="95"/>
      <c r="S121" s="95"/>
      <c r="T121" s="95">
        <f t="shared" si="12"/>
        <v>4</v>
      </c>
      <c r="U121" s="98">
        <f t="shared" si="13"/>
        <v>8</v>
      </c>
    </row>
    <row r="122" spans="1:21" ht="45" x14ac:dyDescent="0.2">
      <c r="A122" s="12" t="s">
        <v>375</v>
      </c>
      <c r="B122" s="12">
        <v>56</v>
      </c>
      <c r="C122" s="33" t="s">
        <v>428</v>
      </c>
      <c r="D122" s="12" t="s">
        <v>493</v>
      </c>
      <c r="E122" s="14"/>
      <c r="F122" s="10">
        <v>2</v>
      </c>
      <c r="G122" s="10">
        <v>1</v>
      </c>
      <c r="H122" s="75" t="s">
        <v>551</v>
      </c>
      <c r="I122" s="72"/>
      <c r="N122" s="95">
        <f t="shared" si="8"/>
        <v>0</v>
      </c>
      <c r="O122" s="95">
        <f t="shared" si="9"/>
        <v>0</v>
      </c>
      <c r="P122" s="95">
        <f t="shared" si="10"/>
        <v>1</v>
      </c>
      <c r="Q122" s="96">
        <f t="shared" si="11"/>
        <v>1</v>
      </c>
      <c r="R122" s="95"/>
      <c r="S122" s="95"/>
      <c r="T122" s="95">
        <f t="shared" si="12"/>
        <v>1</v>
      </c>
      <c r="U122" s="98">
        <f t="shared" si="13"/>
        <v>2</v>
      </c>
    </row>
    <row r="123" spans="1:21" ht="12.75" x14ac:dyDescent="0.2">
      <c r="B123" s="298" t="s">
        <v>246</v>
      </c>
      <c r="C123" s="298"/>
      <c r="D123" s="298"/>
      <c r="E123" s="298"/>
      <c r="F123" s="298"/>
      <c r="G123" s="134"/>
      <c r="H123" s="294"/>
      <c r="I123" s="294"/>
      <c r="N123" s="95"/>
      <c r="O123" s="95"/>
      <c r="P123" s="95"/>
      <c r="Q123" s="96"/>
      <c r="R123" s="95"/>
      <c r="S123" s="95"/>
      <c r="T123" s="95"/>
      <c r="U123" s="98"/>
    </row>
    <row r="124" spans="1:21" ht="11.25" customHeight="1" x14ac:dyDescent="0.2">
      <c r="A124" s="63" t="s">
        <v>275</v>
      </c>
      <c r="B124" s="64" t="s">
        <v>275</v>
      </c>
      <c r="C124" s="65" t="s">
        <v>418</v>
      </c>
      <c r="D124" s="63" t="s">
        <v>281</v>
      </c>
      <c r="E124" s="63" t="s">
        <v>416</v>
      </c>
      <c r="F124" s="63" t="s">
        <v>417</v>
      </c>
      <c r="G124" s="63" t="s">
        <v>34</v>
      </c>
      <c r="H124" s="295"/>
      <c r="I124" s="295"/>
      <c r="N124" s="95"/>
      <c r="O124" s="95"/>
      <c r="P124" s="95"/>
      <c r="Q124" s="96"/>
      <c r="R124" s="95"/>
      <c r="S124" s="95"/>
      <c r="T124" s="95"/>
      <c r="U124" s="98"/>
    </row>
    <row r="125" spans="1:21" ht="12.75" x14ac:dyDescent="0.2">
      <c r="A125" s="320" t="s">
        <v>376</v>
      </c>
      <c r="B125" s="301"/>
      <c r="C125" s="26"/>
      <c r="D125" s="299" t="s">
        <v>494</v>
      </c>
      <c r="E125" s="300"/>
      <c r="F125" s="300"/>
      <c r="G125" s="134"/>
      <c r="H125" s="295"/>
      <c r="I125" s="295"/>
      <c r="N125" s="95"/>
      <c r="O125" s="95"/>
      <c r="P125" s="95"/>
      <c r="Q125" s="96"/>
      <c r="R125" s="95"/>
      <c r="S125" s="95"/>
      <c r="T125" s="95"/>
      <c r="U125" s="98"/>
    </row>
    <row r="126" spans="1:21" ht="71.25" customHeight="1" x14ac:dyDescent="0.2">
      <c r="A126" s="320"/>
      <c r="B126" s="301"/>
      <c r="C126" s="27"/>
      <c r="D126" s="305" t="s">
        <v>32</v>
      </c>
      <c r="E126" s="305"/>
      <c r="F126" s="305"/>
      <c r="G126" s="135"/>
      <c r="H126" s="296"/>
      <c r="I126" s="296"/>
      <c r="N126" s="95"/>
      <c r="O126" s="95"/>
      <c r="P126" s="95"/>
      <c r="Q126" s="96"/>
      <c r="R126" s="95"/>
      <c r="S126" s="95"/>
      <c r="T126" s="95"/>
      <c r="U126" s="98"/>
    </row>
    <row r="127" spans="1:21" ht="39.75" customHeight="1" x14ac:dyDescent="0.2">
      <c r="A127" s="16" t="s">
        <v>377</v>
      </c>
      <c r="B127" s="16">
        <v>57</v>
      </c>
      <c r="C127" s="34" t="s">
        <v>428</v>
      </c>
      <c r="D127" s="16" t="s">
        <v>495</v>
      </c>
      <c r="E127" s="77"/>
      <c r="F127" s="10">
        <v>2</v>
      </c>
      <c r="G127" s="10">
        <v>2</v>
      </c>
      <c r="H127" s="75" t="s">
        <v>541</v>
      </c>
      <c r="I127" s="72"/>
      <c r="N127" s="95">
        <f t="shared" si="8"/>
        <v>0</v>
      </c>
      <c r="O127" s="95">
        <f t="shared" si="9"/>
        <v>0</v>
      </c>
      <c r="P127" s="95">
        <f t="shared" si="10"/>
        <v>1</v>
      </c>
      <c r="Q127" s="96">
        <f t="shared" si="11"/>
        <v>2</v>
      </c>
      <c r="R127" s="95"/>
      <c r="S127" s="95"/>
      <c r="T127" s="95">
        <f t="shared" si="12"/>
        <v>2</v>
      </c>
      <c r="U127" s="98">
        <f t="shared" si="13"/>
        <v>4</v>
      </c>
    </row>
    <row r="128" spans="1:21" ht="45" x14ac:dyDescent="0.2">
      <c r="A128" s="16" t="s">
        <v>378</v>
      </c>
      <c r="B128" s="16">
        <v>58</v>
      </c>
      <c r="C128" s="34" t="s">
        <v>428</v>
      </c>
      <c r="D128" s="16" t="s">
        <v>496</v>
      </c>
      <c r="E128" s="77"/>
      <c r="F128" s="10">
        <v>2</v>
      </c>
      <c r="G128" s="126">
        <v>2</v>
      </c>
      <c r="H128" s="75" t="s">
        <v>542</v>
      </c>
      <c r="I128" s="72"/>
      <c r="N128" s="95">
        <f t="shared" si="8"/>
        <v>0</v>
      </c>
      <c r="O128" s="95">
        <f t="shared" si="9"/>
        <v>0</v>
      </c>
      <c r="P128" s="95">
        <f t="shared" si="10"/>
        <v>1</v>
      </c>
      <c r="Q128" s="96">
        <f t="shared" si="11"/>
        <v>2</v>
      </c>
      <c r="R128" s="95"/>
      <c r="S128" s="95"/>
      <c r="T128" s="95">
        <f t="shared" si="12"/>
        <v>2</v>
      </c>
      <c r="U128" s="98">
        <f t="shared" si="13"/>
        <v>4</v>
      </c>
    </row>
    <row r="129" spans="1:24" ht="33.75" x14ac:dyDescent="0.2">
      <c r="A129" s="16" t="s">
        <v>379</v>
      </c>
      <c r="B129" s="16">
        <v>59</v>
      </c>
      <c r="C129" s="34" t="s">
        <v>428</v>
      </c>
      <c r="D129" s="16" t="s">
        <v>12</v>
      </c>
      <c r="E129" s="77"/>
      <c r="F129" s="10">
        <v>2</v>
      </c>
      <c r="G129" s="10">
        <v>4</v>
      </c>
      <c r="H129" s="75" t="s">
        <v>535</v>
      </c>
      <c r="I129" s="72"/>
      <c r="N129" s="95">
        <f t="shared" si="8"/>
        <v>0</v>
      </c>
      <c r="O129" s="95">
        <f t="shared" si="9"/>
        <v>0</v>
      </c>
      <c r="P129" s="95">
        <f t="shared" si="10"/>
        <v>1</v>
      </c>
      <c r="Q129" s="96">
        <f t="shared" si="11"/>
        <v>4</v>
      </c>
      <c r="R129" s="95"/>
      <c r="S129" s="95"/>
      <c r="T129" s="95">
        <f t="shared" si="12"/>
        <v>4</v>
      </c>
      <c r="U129" s="98">
        <f t="shared" si="13"/>
        <v>8</v>
      </c>
    </row>
    <row r="130" spans="1:24" ht="25.5" x14ac:dyDescent="0.2">
      <c r="A130" s="16" t="s">
        <v>381</v>
      </c>
      <c r="B130" s="16">
        <v>60</v>
      </c>
      <c r="C130" s="34" t="s">
        <v>428</v>
      </c>
      <c r="D130" s="16" t="s">
        <v>11</v>
      </c>
      <c r="E130" s="77"/>
      <c r="F130" s="10">
        <v>2</v>
      </c>
      <c r="G130" s="10">
        <v>2</v>
      </c>
      <c r="H130" s="75" t="s">
        <v>529</v>
      </c>
      <c r="I130" s="72"/>
      <c r="N130" s="95">
        <f>COUNTIF(F130,0)</f>
        <v>0</v>
      </c>
      <c r="O130" s="95">
        <f>COUNTIF(F130,1)</f>
        <v>0</v>
      </c>
      <c r="P130" s="95">
        <f>COUNTIF(F130,2)</f>
        <v>1</v>
      </c>
      <c r="Q130" s="96">
        <f>(SUM(N130:P130))*T130</f>
        <v>2</v>
      </c>
      <c r="R130" s="95"/>
      <c r="S130" s="95"/>
      <c r="T130" s="95">
        <f>G130</f>
        <v>2</v>
      </c>
      <c r="U130" s="98">
        <f>IF(Q130=0,"NA",F130*Q130)</f>
        <v>4</v>
      </c>
    </row>
    <row r="131" spans="1:24" ht="12.75" hidden="1" x14ac:dyDescent="0.2">
      <c r="A131" s="16"/>
      <c r="B131" s="16"/>
      <c r="C131" s="34"/>
      <c r="D131" s="16"/>
      <c r="E131" s="77"/>
      <c r="F131" s="10"/>
      <c r="G131" s="10"/>
      <c r="H131" s="94"/>
      <c r="I131" s="87"/>
      <c r="N131" s="95"/>
      <c r="O131" s="95"/>
      <c r="P131" s="95"/>
      <c r="Q131" s="96"/>
      <c r="R131" s="95"/>
      <c r="S131" s="95"/>
      <c r="T131" s="95"/>
      <c r="U131" s="98"/>
    </row>
    <row r="132" spans="1:24" ht="63.75" hidden="1" x14ac:dyDescent="0.2">
      <c r="A132" s="16"/>
      <c r="B132" s="16"/>
      <c r="C132" s="34"/>
      <c r="D132" s="16"/>
      <c r="E132" s="77"/>
      <c r="F132" s="10"/>
      <c r="G132" s="10"/>
      <c r="H132" s="94"/>
      <c r="I132" s="87"/>
      <c r="O132" s="95"/>
      <c r="P132" s="99" t="s">
        <v>143</v>
      </c>
      <c r="Q132" s="96">
        <f>SUM(Q66:Q131)</f>
        <v>81</v>
      </c>
      <c r="R132" s="95"/>
      <c r="S132" s="95"/>
      <c r="T132" s="100" t="s">
        <v>145</v>
      </c>
      <c r="U132" s="102">
        <f>SUM(U66:U131)</f>
        <v>162</v>
      </c>
      <c r="V132" s="99" t="s">
        <v>144</v>
      </c>
      <c r="W132" s="101">
        <f>U132/(Q133*2)</f>
        <v>1</v>
      </c>
      <c r="X132" s="101">
        <f>IF(Q132=0,"NA",W132)</f>
        <v>1</v>
      </c>
    </row>
    <row r="133" spans="1:24" ht="12.75" hidden="1" x14ac:dyDescent="0.2">
      <c r="A133" s="16"/>
      <c r="B133" s="16"/>
      <c r="C133" s="34"/>
      <c r="D133" s="16"/>
      <c r="E133" s="77"/>
      <c r="F133" s="10"/>
      <c r="G133" s="10"/>
      <c r="H133" s="94"/>
      <c r="I133" s="87"/>
      <c r="O133" s="95"/>
      <c r="P133" s="95"/>
      <c r="Q133" s="96">
        <f>IF(Q132=0,1,Q132)</f>
        <v>81</v>
      </c>
      <c r="R133" s="95"/>
      <c r="S133" s="95"/>
      <c r="T133" s="99"/>
      <c r="U133" s="96"/>
      <c r="V133" s="99"/>
      <c r="W133" s="99"/>
      <c r="X133" s="99"/>
    </row>
    <row r="134" spans="1:24" x14ac:dyDescent="0.2">
      <c r="A134" s="20" t="s">
        <v>280</v>
      </c>
      <c r="B134" s="45" t="s">
        <v>280</v>
      </c>
      <c r="C134" s="28"/>
      <c r="D134" s="11"/>
      <c r="E134" s="11"/>
      <c r="F134" s="11"/>
      <c r="G134" s="10"/>
      <c r="H134" s="291"/>
      <c r="I134" s="291"/>
    </row>
    <row r="135" spans="1:24" x14ac:dyDescent="0.2">
      <c r="B135" s="298" t="s">
        <v>246</v>
      </c>
      <c r="C135" s="298"/>
      <c r="D135" s="298"/>
      <c r="E135" s="298"/>
      <c r="F135" s="298"/>
      <c r="G135" s="134"/>
      <c r="H135" s="292"/>
      <c r="I135" s="292"/>
    </row>
    <row r="136" spans="1:24" x14ac:dyDescent="0.2">
      <c r="A136" s="63" t="s">
        <v>275</v>
      </c>
      <c r="B136" s="64" t="s">
        <v>275</v>
      </c>
      <c r="C136" s="65" t="s">
        <v>418</v>
      </c>
      <c r="D136" s="63" t="s">
        <v>281</v>
      </c>
      <c r="E136" s="63" t="s">
        <v>416</v>
      </c>
      <c r="F136" s="63" t="s">
        <v>417</v>
      </c>
      <c r="G136" s="63" t="s">
        <v>34</v>
      </c>
      <c r="H136" s="292"/>
      <c r="I136" s="292"/>
    </row>
    <row r="137" spans="1:24" x14ac:dyDescent="0.2">
      <c r="A137" s="320" t="s">
        <v>386</v>
      </c>
      <c r="B137" s="301"/>
      <c r="C137" s="26"/>
      <c r="D137" s="299" t="s">
        <v>462</v>
      </c>
      <c r="E137" s="300"/>
      <c r="F137" s="300"/>
      <c r="G137" s="134"/>
      <c r="H137" s="292"/>
      <c r="I137" s="292"/>
    </row>
    <row r="138" spans="1:24" ht="153" customHeight="1" x14ac:dyDescent="0.2">
      <c r="A138" s="320"/>
      <c r="B138" s="301"/>
      <c r="C138" s="27"/>
      <c r="D138" s="305" t="s">
        <v>463</v>
      </c>
      <c r="E138" s="305"/>
      <c r="F138" s="305"/>
      <c r="G138" s="135"/>
      <c r="H138" s="293"/>
      <c r="I138" s="293"/>
    </row>
    <row r="139" spans="1:24" ht="54.75" customHeight="1" x14ac:dyDescent="0.2">
      <c r="A139" s="12" t="s">
        <v>400</v>
      </c>
      <c r="B139" s="12">
        <v>61</v>
      </c>
      <c r="C139" s="33" t="s">
        <v>428</v>
      </c>
      <c r="D139" s="16" t="s">
        <v>885</v>
      </c>
      <c r="E139" s="70"/>
      <c r="F139" s="10">
        <v>2</v>
      </c>
      <c r="G139" s="10">
        <v>1</v>
      </c>
      <c r="H139" s="75" t="s">
        <v>536</v>
      </c>
      <c r="I139" s="72"/>
      <c r="N139" s="95">
        <f>COUNTIF(F139,0)</f>
        <v>0</v>
      </c>
      <c r="O139" s="95">
        <f>COUNTIF(F139,1)</f>
        <v>0</v>
      </c>
      <c r="P139" s="95">
        <f>COUNTIF(F139,2)</f>
        <v>1</v>
      </c>
      <c r="Q139" s="96">
        <f>(SUM(N139:P139))*T139</f>
        <v>1</v>
      </c>
      <c r="R139" s="95"/>
      <c r="S139" s="95"/>
      <c r="T139" s="95">
        <f>G139</f>
        <v>1</v>
      </c>
      <c r="U139" s="98">
        <f>IF(Q139=0,"NA",F139*Q139)</f>
        <v>2</v>
      </c>
    </row>
    <row r="140" spans="1:24" ht="72" hidden="1" customHeight="1" x14ac:dyDescent="0.2">
      <c r="A140" s="8" t="s">
        <v>387</v>
      </c>
      <c r="B140" s="43">
        <v>57</v>
      </c>
      <c r="C140" s="30" t="s">
        <v>428</v>
      </c>
      <c r="D140" s="16" t="s">
        <v>875</v>
      </c>
      <c r="E140" s="9"/>
      <c r="F140" s="10">
        <v>2</v>
      </c>
      <c r="G140" s="10"/>
      <c r="H140" s="66" t="s">
        <v>886</v>
      </c>
      <c r="I140" s="67"/>
      <c r="N140" s="95">
        <f t="shared" ref="N140:N149" si="14">COUNTIF(F140,0)</f>
        <v>0</v>
      </c>
      <c r="O140" s="95">
        <f t="shared" ref="O140:O149" si="15">COUNTIF(F140,1)</f>
        <v>0</v>
      </c>
      <c r="P140" s="95">
        <f t="shared" ref="P140:P149" si="16">COUNTIF(F140,2)</f>
        <v>1</v>
      </c>
      <c r="Q140" s="96">
        <f t="shared" ref="Q140:Q149" si="17">(SUM(N140:P140))*T140</f>
        <v>0</v>
      </c>
      <c r="R140" s="95"/>
      <c r="S140" s="95"/>
      <c r="T140" s="95">
        <f t="shared" ref="T140:T149" si="18">G140</f>
        <v>0</v>
      </c>
      <c r="U140" s="98" t="str">
        <f t="shared" ref="U140:U149" si="19">IF(Q140=0,"NA",F140*Q140)</f>
        <v>NA</v>
      </c>
    </row>
    <row r="141" spans="1:24" ht="62.25" hidden="1" customHeight="1" x14ac:dyDescent="0.2">
      <c r="A141" s="8" t="s">
        <v>388</v>
      </c>
      <c r="B141" s="43">
        <v>58</v>
      </c>
      <c r="C141" s="30" t="s">
        <v>428</v>
      </c>
      <c r="D141" s="16" t="s">
        <v>875</v>
      </c>
      <c r="E141" s="9"/>
      <c r="F141" s="10">
        <v>2</v>
      </c>
      <c r="G141" s="10"/>
      <c r="H141" s="66" t="s">
        <v>517</v>
      </c>
      <c r="I141" s="67"/>
      <c r="N141" s="95">
        <f t="shared" si="14"/>
        <v>0</v>
      </c>
      <c r="O141" s="95">
        <f t="shared" si="15"/>
        <v>0</v>
      </c>
      <c r="P141" s="95">
        <f t="shared" si="16"/>
        <v>1</v>
      </c>
      <c r="Q141" s="96">
        <f t="shared" si="17"/>
        <v>0</v>
      </c>
      <c r="R141" s="95"/>
      <c r="S141" s="95"/>
      <c r="T141" s="95">
        <f t="shared" si="18"/>
        <v>0</v>
      </c>
      <c r="U141" s="98" t="str">
        <f t="shared" si="19"/>
        <v>NA</v>
      </c>
    </row>
    <row r="142" spans="1:24" ht="42.75" customHeight="1" x14ac:dyDescent="0.2">
      <c r="A142" s="8" t="s">
        <v>389</v>
      </c>
      <c r="B142" s="43">
        <v>62</v>
      </c>
      <c r="C142" s="30" t="s">
        <v>428</v>
      </c>
      <c r="D142" s="16" t="s">
        <v>887</v>
      </c>
      <c r="E142" s="9"/>
      <c r="F142" s="10">
        <v>2</v>
      </c>
      <c r="G142" s="10">
        <v>1</v>
      </c>
      <c r="H142" s="66" t="s">
        <v>518</v>
      </c>
      <c r="I142" s="67"/>
      <c r="N142" s="95">
        <f t="shared" si="14"/>
        <v>0</v>
      </c>
      <c r="O142" s="95">
        <f t="shared" si="15"/>
        <v>0</v>
      </c>
      <c r="P142" s="95">
        <f t="shared" si="16"/>
        <v>1</v>
      </c>
      <c r="Q142" s="96">
        <f t="shared" si="17"/>
        <v>1</v>
      </c>
      <c r="R142" s="95"/>
      <c r="S142" s="95"/>
      <c r="T142" s="95">
        <f t="shared" si="18"/>
        <v>1</v>
      </c>
      <c r="U142" s="98">
        <f t="shared" si="19"/>
        <v>2</v>
      </c>
    </row>
    <row r="143" spans="1:24" ht="56.25" customHeight="1" x14ac:dyDescent="0.2">
      <c r="A143" s="8" t="s">
        <v>390</v>
      </c>
      <c r="B143" s="43">
        <v>63</v>
      </c>
      <c r="C143" s="30" t="s">
        <v>428</v>
      </c>
      <c r="D143" s="12" t="s">
        <v>101</v>
      </c>
      <c r="E143" s="9"/>
      <c r="F143" s="10">
        <v>2</v>
      </c>
      <c r="G143" s="10">
        <v>4</v>
      </c>
      <c r="H143" s="66" t="s">
        <v>519</v>
      </c>
      <c r="I143" s="67"/>
      <c r="N143" s="95">
        <f t="shared" si="14"/>
        <v>0</v>
      </c>
      <c r="O143" s="95">
        <f t="shared" si="15"/>
        <v>0</v>
      </c>
      <c r="P143" s="95">
        <f t="shared" si="16"/>
        <v>1</v>
      </c>
      <c r="Q143" s="96">
        <f t="shared" si="17"/>
        <v>4</v>
      </c>
      <c r="R143" s="95"/>
      <c r="S143" s="95"/>
      <c r="T143" s="95">
        <f t="shared" si="18"/>
        <v>4</v>
      </c>
      <c r="U143" s="98">
        <f t="shared" si="19"/>
        <v>8</v>
      </c>
    </row>
    <row r="144" spans="1:24" ht="67.5" x14ac:dyDescent="0.2">
      <c r="A144" s="8" t="s">
        <v>391</v>
      </c>
      <c r="B144" s="43">
        <v>64</v>
      </c>
      <c r="C144" s="30" t="s">
        <v>428</v>
      </c>
      <c r="D144" s="12" t="s">
        <v>257</v>
      </c>
      <c r="E144" s="9"/>
      <c r="F144" s="10">
        <v>2</v>
      </c>
      <c r="G144" s="10">
        <v>4</v>
      </c>
      <c r="H144" s="66" t="s">
        <v>520</v>
      </c>
      <c r="I144" s="67"/>
      <c r="N144" s="95">
        <f t="shared" si="14"/>
        <v>0</v>
      </c>
      <c r="O144" s="95">
        <f t="shared" si="15"/>
        <v>0</v>
      </c>
      <c r="P144" s="95">
        <f t="shared" si="16"/>
        <v>1</v>
      </c>
      <c r="Q144" s="96">
        <f t="shared" si="17"/>
        <v>4</v>
      </c>
      <c r="R144" s="95"/>
      <c r="S144" s="95"/>
      <c r="T144" s="95">
        <f t="shared" si="18"/>
        <v>4</v>
      </c>
      <c r="U144" s="98">
        <f t="shared" si="19"/>
        <v>8</v>
      </c>
    </row>
    <row r="145" spans="1:24" ht="13.5" customHeight="1" x14ac:dyDescent="0.2">
      <c r="B145" s="298" t="s">
        <v>246</v>
      </c>
      <c r="C145" s="298"/>
      <c r="D145" s="298"/>
      <c r="E145" s="298"/>
      <c r="F145" s="298"/>
      <c r="G145" s="134"/>
      <c r="H145" s="291"/>
      <c r="I145" s="291"/>
      <c r="N145" s="95"/>
      <c r="O145" s="95"/>
      <c r="P145" s="95"/>
      <c r="Q145" s="96"/>
      <c r="R145" s="95"/>
      <c r="S145" s="95"/>
      <c r="T145" s="95"/>
      <c r="U145" s="98"/>
    </row>
    <row r="146" spans="1:24" ht="12.75" x14ac:dyDescent="0.2">
      <c r="A146" s="63" t="s">
        <v>275</v>
      </c>
      <c r="B146" s="64" t="s">
        <v>275</v>
      </c>
      <c r="C146" s="65" t="s">
        <v>418</v>
      </c>
      <c r="D146" s="63" t="s">
        <v>281</v>
      </c>
      <c r="E146" s="63" t="s">
        <v>416</v>
      </c>
      <c r="F146" s="63" t="s">
        <v>417</v>
      </c>
      <c r="G146" s="63" t="s">
        <v>34</v>
      </c>
      <c r="H146" s="292"/>
      <c r="I146" s="292"/>
      <c r="N146" s="95"/>
      <c r="O146" s="95"/>
      <c r="P146" s="95"/>
      <c r="Q146" s="96"/>
      <c r="R146" s="95"/>
      <c r="S146" s="95"/>
      <c r="T146" s="95"/>
      <c r="U146" s="98"/>
    </row>
    <row r="147" spans="1:24" ht="12.75" x14ac:dyDescent="0.2">
      <c r="A147" s="320" t="s">
        <v>392</v>
      </c>
      <c r="B147" s="301"/>
      <c r="C147" s="26"/>
      <c r="D147" s="299" t="s">
        <v>464</v>
      </c>
      <c r="E147" s="300"/>
      <c r="F147" s="300"/>
      <c r="G147" s="134"/>
      <c r="H147" s="292"/>
      <c r="I147" s="292"/>
      <c r="N147" s="95"/>
      <c r="O147" s="95"/>
      <c r="P147" s="95"/>
      <c r="Q147" s="96"/>
      <c r="R147" s="95"/>
      <c r="S147" s="95"/>
      <c r="T147" s="95"/>
      <c r="U147" s="98"/>
    </row>
    <row r="148" spans="1:24" ht="35.25" customHeight="1" x14ac:dyDescent="0.2">
      <c r="A148" s="320"/>
      <c r="B148" s="301"/>
      <c r="C148" s="27"/>
      <c r="D148" s="305" t="s">
        <v>888</v>
      </c>
      <c r="E148" s="305"/>
      <c r="F148" s="305"/>
      <c r="G148" s="135"/>
      <c r="H148" s="293"/>
      <c r="I148" s="293"/>
      <c r="N148" s="95"/>
      <c r="O148" s="95"/>
      <c r="P148" s="95"/>
      <c r="Q148" s="96"/>
      <c r="R148" s="95"/>
      <c r="S148" s="95"/>
      <c r="T148" s="95"/>
      <c r="U148" s="98"/>
    </row>
    <row r="149" spans="1:24" ht="146.25" customHeight="1" x14ac:dyDescent="0.2">
      <c r="A149" s="8" t="s">
        <v>393</v>
      </c>
      <c r="B149" s="43">
        <v>65</v>
      </c>
      <c r="C149" s="30" t="s">
        <v>428</v>
      </c>
      <c r="D149" s="12" t="s">
        <v>258</v>
      </c>
      <c r="E149" s="39"/>
      <c r="F149" s="10">
        <v>2</v>
      </c>
      <c r="G149" s="10">
        <v>4</v>
      </c>
      <c r="H149" s="66" t="s">
        <v>515</v>
      </c>
      <c r="I149" s="67"/>
      <c r="N149" s="95">
        <f t="shared" si="14"/>
        <v>0</v>
      </c>
      <c r="O149" s="95">
        <f t="shared" si="15"/>
        <v>0</v>
      </c>
      <c r="P149" s="95">
        <f t="shared" si="16"/>
        <v>1</v>
      </c>
      <c r="Q149" s="96">
        <f t="shared" si="17"/>
        <v>4</v>
      </c>
      <c r="R149" s="95"/>
      <c r="S149" s="95"/>
      <c r="T149" s="95">
        <f t="shared" si="18"/>
        <v>4</v>
      </c>
      <c r="U149" s="98">
        <f t="shared" si="19"/>
        <v>8</v>
      </c>
    </row>
    <row r="151" spans="1:24" ht="63.75" x14ac:dyDescent="0.2">
      <c r="O151" s="95"/>
      <c r="P151" s="99" t="s">
        <v>143</v>
      </c>
      <c r="Q151" s="96">
        <f>SUM(Q137:Q150)</f>
        <v>14</v>
      </c>
      <c r="R151" s="95"/>
      <c r="S151" s="95"/>
      <c r="T151" s="100" t="s">
        <v>145</v>
      </c>
      <c r="U151" s="102">
        <f>SUM(U137:U150)</f>
        <v>28</v>
      </c>
      <c r="V151" s="99" t="s">
        <v>144</v>
      </c>
      <c r="W151" s="101">
        <f>U151/(Q152*2)</f>
        <v>1</v>
      </c>
      <c r="X151" s="101">
        <f>IF(Q151=0,"NA",W151)</f>
        <v>1</v>
      </c>
    </row>
    <row r="152" spans="1:24" ht="12.75" x14ac:dyDescent="0.2">
      <c r="O152" s="95"/>
      <c r="P152" s="95"/>
      <c r="Q152" s="96">
        <f>IF(Q151=0,1,Q151)</f>
        <v>14</v>
      </c>
      <c r="R152" s="95"/>
      <c r="S152" s="95"/>
      <c r="T152" s="99"/>
      <c r="U152" s="96"/>
      <c r="V152" s="99"/>
      <c r="W152" s="99"/>
      <c r="X152" s="99"/>
    </row>
    <row r="154" spans="1:24" x14ac:dyDescent="0.2">
      <c r="J154" s="57" t="s">
        <v>161</v>
      </c>
      <c r="K154" s="57">
        <f>SUM(K7:K149)</f>
        <v>0</v>
      </c>
    </row>
    <row r="155" spans="1:24" ht="12.75" x14ac:dyDescent="0.2">
      <c r="J155" s="57" t="s">
        <v>162</v>
      </c>
      <c r="K155" s="95" t="b">
        <f>IF(K154&gt;9,"REPROVADO")</f>
        <v>0</v>
      </c>
    </row>
  </sheetData>
  <mergeCells count="120">
    <mergeCell ref="A147:A148"/>
    <mergeCell ref="A105:A106"/>
    <mergeCell ref="A113:A114"/>
    <mergeCell ref="A119:A120"/>
    <mergeCell ref="A125:A126"/>
    <mergeCell ref="A137:A138"/>
    <mergeCell ref="B137:B138"/>
    <mergeCell ref="B145:F145"/>
    <mergeCell ref="A52:A53"/>
    <mergeCell ref="B82:F82"/>
    <mergeCell ref="D84:F84"/>
    <mergeCell ref="D85:F85"/>
    <mergeCell ref="A64:A65"/>
    <mergeCell ref="A74:A75"/>
    <mergeCell ref="A84:A85"/>
    <mergeCell ref="B62:F62"/>
    <mergeCell ref="B99:B100"/>
    <mergeCell ref="A99:A100"/>
    <mergeCell ref="B74:B75"/>
    <mergeCell ref="D74:F74"/>
    <mergeCell ref="D75:F75"/>
    <mergeCell ref="B90:F90"/>
    <mergeCell ref="B92:B93"/>
    <mergeCell ref="D92:F92"/>
    <mergeCell ref="D93:F93"/>
    <mergeCell ref="B97:F97"/>
    <mergeCell ref="A92:A93"/>
    <mergeCell ref="B64:B65"/>
    <mergeCell ref="D64:F64"/>
    <mergeCell ref="B72:F72"/>
    <mergeCell ref="D120:F120"/>
    <mergeCell ref="B119:B120"/>
    <mergeCell ref="B103:F103"/>
    <mergeCell ref="D99:F99"/>
    <mergeCell ref="B84:B85"/>
    <mergeCell ref="D65:F65"/>
    <mergeCell ref="D100:F100"/>
    <mergeCell ref="B105:B106"/>
    <mergeCell ref="D105:F105"/>
    <mergeCell ref="D106:F106"/>
    <mergeCell ref="A5:A6"/>
    <mergeCell ref="A15:A16"/>
    <mergeCell ref="A30:A31"/>
    <mergeCell ref="A46:A47"/>
    <mergeCell ref="B28:F28"/>
    <mergeCell ref="D25:F25"/>
    <mergeCell ref="B22:F22"/>
    <mergeCell ref="D24:F24"/>
    <mergeCell ref="H44:H47"/>
    <mergeCell ref="H22:H25"/>
    <mergeCell ref="H3:H6"/>
    <mergeCell ref="H13:H16"/>
    <mergeCell ref="H28:H31"/>
    <mergeCell ref="B46:B47"/>
    <mergeCell ref="D46:F46"/>
    <mergeCell ref="B13:F13"/>
    <mergeCell ref="B15:B16"/>
    <mergeCell ref="D15:F15"/>
    <mergeCell ref="D31:F31"/>
    <mergeCell ref="B44:F44"/>
    <mergeCell ref="B3:F3"/>
    <mergeCell ref="B5:B6"/>
    <mergeCell ref="D5:F5"/>
    <mergeCell ref="D6:F6"/>
    <mergeCell ref="D16:F16"/>
    <mergeCell ref="B30:B31"/>
    <mergeCell ref="D30:F30"/>
    <mergeCell ref="B36:F36"/>
    <mergeCell ref="B50:F50"/>
    <mergeCell ref="B52:B53"/>
    <mergeCell ref="D52:F52"/>
    <mergeCell ref="D53:F53"/>
    <mergeCell ref="D38:F38"/>
    <mergeCell ref="D39:F39"/>
    <mergeCell ref="D47:F47"/>
    <mergeCell ref="I145:I148"/>
    <mergeCell ref="B111:F111"/>
    <mergeCell ref="D137:F137"/>
    <mergeCell ref="B113:B114"/>
    <mergeCell ref="D113:F113"/>
    <mergeCell ref="D114:F114"/>
    <mergeCell ref="B135:F135"/>
    <mergeCell ref="D119:F119"/>
    <mergeCell ref="B117:F117"/>
    <mergeCell ref="B123:F123"/>
    <mergeCell ref="I134:I138"/>
    <mergeCell ref="D125:F125"/>
    <mergeCell ref="D126:F126"/>
    <mergeCell ref="H117:H120"/>
    <mergeCell ref="B147:B148"/>
    <mergeCell ref="D147:F147"/>
    <mergeCell ref="D148:F148"/>
    <mergeCell ref="D138:F138"/>
    <mergeCell ref="B125:B126"/>
    <mergeCell ref="H50:H53"/>
    <mergeCell ref="H61:H65"/>
    <mergeCell ref="H145:H148"/>
    <mergeCell ref="H103:H106"/>
    <mergeCell ref="H111:H114"/>
    <mergeCell ref="H134:H138"/>
    <mergeCell ref="H72:H75"/>
    <mergeCell ref="H90:H93"/>
    <mergeCell ref="H97:H100"/>
    <mergeCell ref="H123:H126"/>
    <mergeCell ref="H82:H85"/>
    <mergeCell ref="I90:I93"/>
    <mergeCell ref="I97:I100"/>
    <mergeCell ref="I103:I106"/>
    <mergeCell ref="I82:I85"/>
    <mergeCell ref="I3:I6"/>
    <mergeCell ref="I13:I16"/>
    <mergeCell ref="I22:I25"/>
    <mergeCell ref="I28:I31"/>
    <mergeCell ref="I123:I126"/>
    <mergeCell ref="I44:I47"/>
    <mergeCell ref="I50:I53"/>
    <mergeCell ref="I61:I65"/>
    <mergeCell ref="I117:I120"/>
    <mergeCell ref="I111:I114"/>
    <mergeCell ref="I72:I75"/>
  </mergeCells>
  <phoneticPr fontId="40" type="noConversion"/>
  <dataValidations count="1">
    <dataValidation type="list" allowBlank="1" showInputMessage="1" showErrorMessage="1" errorTitle="Nota" error="Digite um número válido" promptTitle="Nota" prompt="Digite a nota" sqref="F149 F139:F144 F115:F116 F121:F122 F127:F133 F86:F89 F107:F110 F101:F102 F94:F96 F76:F81 F17:F21 F66:F71 F54:F61 F48:F49 F40:F43 F32:F35 F26:F27 F7:F12">
      <formula1>$L$4:$L$7</formula1>
    </dataValidation>
  </dataValidations>
  <pageMargins left="0.51181102362204722" right="0.51181102362204722" top="0.78740157480314965" bottom="0.78740157480314965" header="0.31496062992125984" footer="0.31496062992125984"/>
  <pageSetup paperSize="9" fitToHeight="20" orientation="portrait" r:id="rId1"/>
  <headerFooter>
    <oddFooter>&amp;R&amp;F</oddFooter>
  </headerFooter>
  <rowBreaks count="12" manualBreakCount="12">
    <brk id="12" min="1" max="6" man="1"/>
    <brk id="21" min="1" max="6" man="1"/>
    <brk id="35" min="1" max="6" man="1"/>
    <brk id="49" min="1" max="6" man="1"/>
    <brk id="56" min="1" max="6" man="1"/>
    <brk id="71" min="1" max="6" man="1"/>
    <brk id="81" min="1" max="6" man="1"/>
    <brk id="96" min="1" max="6" man="1"/>
    <brk id="110" min="1" max="6" man="1"/>
    <brk id="122" min="1" max="6" man="1"/>
    <brk id="130" min="1" max="6" man="1"/>
    <brk id="144" min="1" max="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tabColor theme="8" tint="0.39997558519241921"/>
  </sheetPr>
  <dimension ref="A1:AA122"/>
  <sheetViews>
    <sheetView showGridLines="0" topLeftCell="B53" zoomScaleNormal="100" zoomScaleSheetLayoutView="100" workbookViewId="0">
      <selection activeCell="AC47" sqref="AC47"/>
    </sheetView>
  </sheetViews>
  <sheetFormatPr defaultColWidth="9.140625" defaultRowHeight="11.25" x14ac:dyDescent="0.2"/>
  <cols>
    <col min="1" max="1" width="7.42578125" style="57" hidden="1" customWidth="1"/>
    <col min="2" max="2" width="4.140625" style="58" customWidth="1"/>
    <col min="3" max="3" width="7.28515625" style="59" bestFit="1" customWidth="1"/>
    <col min="4" max="5" width="30.7109375" style="57" customWidth="1"/>
    <col min="6" max="7" width="7.28515625" style="57" customWidth="1"/>
    <col min="8" max="8" width="45.85546875" style="57" hidden="1" customWidth="1"/>
    <col min="9" max="9" width="30" style="57" hidden="1" customWidth="1"/>
    <col min="10" max="11" width="9.140625" style="57" hidden="1" customWidth="1"/>
    <col min="12" max="12" width="12.140625" style="57" hidden="1" customWidth="1"/>
    <col min="13" max="24" width="9.140625" style="57" hidden="1" customWidth="1"/>
    <col min="25" max="25" width="0" style="57" hidden="1" customWidth="1"/>
    <col min="26" max="16384" width="9.140625" style="57"/>
  </cols>
  <sheetData>
    <row r="1" spans="1:24" ht="39" customHeight="1" x14ac:dyDescent="0.2">
      <c r="Q1" s="61"/>
    </row>
    <row r="2" spans="1:24" ht="11.25" customHeight="1" x14ac:dyDescent="0.2">
      <c r="A2" s="6" t="s">
        <v>467</v>
      </c>
      <c r="B2" s="42" t="s">
        <v>467</v>
      </c>
      <c r="K2" s="95"/>
      <c r="L2" s="95"/>
      <c r="M2" s="95"/>
      <c r="N2" s="95"/>
      <c r="O2" s="95"/>
      <c r="P2" s="95"/>
      <c r="Q2" s="96"/>
      <c r="R2" s="95"/>
      <c r="S2" s="95"/>
      <c r="T2" s="95"/>
      <c r="U2" s="96"/>
      <c r="V2" s="95"/>
      <c r="W2" s="95"/>
      <c r="X2" s="95"/>
    </row>
    <row r="3" spans="1:24" ht="11.25" customHeight="1" x14ac:dyDescent="0.2">
      <c r="B3" s="324" t="s">
        <v>259</v>
      </c>
      <c r="C3" s="324"/>
      <c r="D3" s="324"/>
      <c r="E3" s="324"/>
      <c r="F3" s="325"/>
      <c r="G3" s="136"/>
      <c r="H3" s="342" t="s">
        <v>512</v>
      </c>
      <c r="I3" s="338" t="s">
        <v>425</v>
      </c>
      <c r="K3" s="95"/>
      <c r="L3" s="97" t="s">
        <v>135</v>
      </c>
      <c r="M3" s="95"/>
    </row>
    <row r="4" spans="1:24" ht="11.25" customHeight="1" x14ac:dyDescent="0.2">
      <c r="A4" s="63" t="s">
        <v>275</v>
      </c>
      <c r="B4" s="64" t="s">
        <v>275</v>
      </c>
      <c r="C4" s="65" t="s">
        <v>418</v>
      </c>
      <c r="D4" s="63" t="s">
        <v>281</v>
      </c>
      <c r="E4" s="63" t="s">
        <v>416</v>
      </c>
      <c r="F4" s="69" t="s">
        <v>417</v>
      </c>
      <c r="G4" s="63" t="s">
        <v>34</v>
      </c>
      <c r="H4" s="343"/>
      <c r="I4" s="339"/>
      <c r="K4" s="95"/>
      <c r="L4" s="97">
        <v>0</v>
      </c>
      <c r="M4" s="95"/>
    </row>
    <row r="5" spans="1:24" ht="11.25" customHeight="1" x14ac:dyDescent="0.2">
      <c r="A5" s="50" t="s">
        <v>307</v>
      </c>
      <c r="B5" s="317" t="s">
        <v>572</v>
      </c>
      <c r="C5" s="26"/>
      <c r="D5" s="341" t="s">
        <v>466</v>
      </c>
      <c r="E5" s="328"/>
      <c r="F5" s="335"/>
      <c r="G5" s="137"/>
      <c r="H5" s="343"/>
      <c r="I5" s="339"/>
      <c r="J5" s="59"/>
      <c r="K5" s="95"/>
      <c r="L5" s="97">
        <v>1</v>
      </c>
      <c r="M5" s="95"/>
      <c r="N5" s="95" t="s">
        <v>136</v>
      </c>
      <c r="O5" s="95" t="s">
        <v>137</v>
      </c>
      <c r="P5" s="95" t="s">
        <v>138</v>
      </c>
      <c r="Q5" s="96" t="s">
        <v>139</v>
      </c>
      <c r="R5" s="95"/>
      <c r="S5" s="95"/>
      <c r="T5" s="95" t="s">
        <v>140</v>
      </c>
      <c r="U5" s="96" t="s">
        <v>141</v>
      </c>
      <c r="V5" s="95"/>
      <c r="W5" s="95"/>
      <c r="X5" s="95"/>
    </row>
    <row r="6" spans="1:24" ht="36" customHeight="1" x14ac:dyDescent="0.2">
      <c r="A6" s="50"/>
      <c r="B6" s="318"/>
      <c r="C6" s="27"/>
      <c r="D6" s="337" t="s">
        <v>468</v>
      </c>
      <c r="E6" s="328"/>
      <c r="F6" s="335"/>
      <c r="G6" s="137"/>
      <c r="H6" s="344"/>
      <c r="I6" s="340"/>
      <c r="K6" s="95"/>
      <c r="L6" s="97">
        <v>2</v>
      </c>
      <c r="M6" s="95"/>
      <c r="N6" s="95"/>
      <c r="O6" s="95"/>
      <c r="P6" s="95"/>
      <c r="Q6" s="96"/>
      <c r="R6" s="95"/>
      <c r="S6" s="95"/>
      <c r="T6" s="95"/>
      <c r="U6" s="96"/>
      <c r="V6" s="95"/>
      <c r="W6" s="95"/>
      <c r="X6" s="95"/>
    </row>
    <row r="7" spans="1:24" ht="22.5" x14ac:dyDescent="0.2">
      <c r="A7" s="8" t="s">
        <v>308</v>
      </c>
      <c r="B7" s="43">
        <v>1</v>
      </c>
      <c r="C7" s="29" t="s">
        <v>428</v>
      </c>
      <c r="D7" s="12" t="s">
        <v>40</v>
      </c>
      <c r="E7" s="14"/>
      <c r="F7" s="10">
        <v>2</v>
      </c>
      <c r="G7" s="10">
        <v>1</v>
      </c>
      <c r="H7" s="103" t="s">
        <v>503</v>
      </c>
      <c r="I7" s="72"/>
      <c r="K7" s="95"/>
      <c r="L7" s="97" t="s">
        <v>142</v>
      </c>
      <c r="M7" s="95"/>
      <c r="N7" s="95">
        <f>COUNTIF(F7,0)</f>
        <v>0</v>
      </c>
      <c r="O7" s="95">
        <f>COUNTIF(F7,1)</f>
        <v>0</v>
      </c>
      <c r="P7" s="95">
        <f>COUNTIF(F7,2)</f>
        <v>1</v>
      </c>
      <c r="Q7" s="96">
        <f>(SUM(N7:P7))*T7</f>
        <v>1</v>
      </c>
      <c r="R7" s="95"/>
      <c r="S7" s="95"/>
      <c r="T7" s="95">
        <f>G7</f>
        <v>1</v>
      </c>
      <c r="U7" s="98">
        <f>IF(Q7=0,"NA",F7*Q7)</f>
        <v>2</v>
      </c>
      <c r="V7" s="96"/>
      <c r="W7" s="95"/>
      <c r="X7" s="95"/>
    </row>
    <row r="8" spans="1:24" ht="56.25" x14ac:dyDescent="0.2">
      <c r="A8" s="8" t="s">
        <v>309</v>
      </c>
      <c r="B8" s="43">
        <v>2</v>
      </c>
      <c r="C8" s="30" t="s">
        <v>428</v>
      </c>
      <c r="D8" s="16" t="s">
        <v>41</v>
      </c>
      <c r="E8" s="14"/>
      <c r="F8" s="10">
        <v>2</v>
      </c>
      <c r="G8" s="10">
        <v>1</v>
      </c>
      <c r="H8" s="103" t="s">
        <v>503</v>
      </c>
      <c r="I8" s="72"/>
      <c r="K8" s="95"/>
      <c r="L8" s="95"/>
      <c r="M8" s="95"/>
      <c r="N8" s="95">
        <f>COUNTIF(F8,0)</f>
        <v>0</v>
      </c>
      <c r="O8" s="95">
        <f>COUNTIF(F8,1)</f>
        <v>0</v>
      </c>
      <c r="P8" s="95">
        <f>COUNTIF(F8,2)</f>
        <v>1</v>
      </c>
      <c r="Q8" s="96">
        <f>(SUM(N8:P8))*T8</f>
        <v>1</v>
      </c>
      <c r="R8" s="95"/>
      <c r="S8" s="95"/>
      <c r="T8" s="95">
        <f>G8</f>
        <v>1</v>
      </c>
      <c r="U8" s="98">
        <f>IF(Q8=0,"NA",F8*Q8)</f>
        <v>2</v>
      </c>
      <c r="V8" s="95"/>
      <c r="W8" s="95"/>
      <c r="X8" s="95"/>
    </row>
    <row r="9" spans="1:24" ht="12.75" x14ac:dyDescent="0.2">
      <c r="B9" s="324" t="s">
        <v>259</v>
      </c>
      <c r="C9" s="324"/>
      <c r="D9" s="324"/>
      <c r="E9" s="324"/>
      <c r="F9" s="325"/>
      <c r="G9" s="136"/>
      <c r="H9" s="321"/>
      <c r="I9" s="294"/>
      <c r="K9" s="95"/>
      <c r="L9" s="95"/>
      <c r="M9" s="95"/>
      <c r="N9" s="95"/>
      <c r="O9" s="95"/>
      <c r="P9" s="95"/>
      <c r="Q9" s="96"/>
      <c r="R9" s="95"/>
      <c r="S9" s="95"/>
      <c r="T9" s="95"/>
      <c r="U9" s="98"/>
      <c r="V9" s="95"/>
      <c r="W9" s="95"/>
      <c r="X9" s="95"/>
    </row>
    <row r="10" spans="1:24" ht="11.25" customHeight="1" x14ac:dyDescent="0.2">
      <c r="A10" s="63" t="s">
        <v>275</v>
      </c>
      <c r="B10" s="64" t="s">
        <v>275</v>
      </c>
      <c r="C10" s="65" t="s">
        <v>418</v>
      </c>
      <c r="D10" s="63" t="s">
        <v>281</v>
      </c>
      <c r="E10" s="63" t="s">
        <v>416</v>
      </c>
      <c r="F10" s="69" t="s">
        <v>417</v>
      </c>
      <c r="G10" s="63" t="s">
        <v>34</v>
      </c>
      <c r="H10" s="322"/>
      <c r="I10" s="295"/>
      <c r="K10" s="95"/>
      <c r="L10" s="95"/>
      <c r="M10" s="95"/>
      <c r="N10" s="95"/>
      <c r="O10" s="95"/>
      <c r="P10" s="95"/>
      <c r="Q10" s="96"/>
      <c r="R10" s="95"/>
      <c r="S10" s="95"/>
      <c r="T10" s="95"/>
      <c r="U10" s="98"/>
      <c r="V10" s="95"/>
      <c r="W10" s="95"/>
      <c r="X10" s="95"/>
    </row>
    <row r="11" spans="1:24" ht="12.75" x14ac:dyDescent="0.2">
      <c r="A11" s="17" t="s">
        <v>310</v>
      </c>
      <c r="B11" s="23"/>
      <c r="C11" s="26"/>
      <c r="D11" s="326" t="s">
        <v>4</v>
      </c>
      <c r="E11" s="328"/>
      <c r="F11" s="335"/>
      <c r="G11" s="137"/>
      <c r="H11" s="322"/>
      <c r="I11" s="295"/>
      <c r="L11" s="95"/>
      <c r="M11" s="95"/>
      <c r="N11" s="95"/>
      <c r="O11" s="95"/>
      <c r="P11" s="95"/>
      <c r="Q11" s="96"/>
      <c r="R11" s="95"/>
      <c r="S11" s="95"/>
      <c r="T11" s="95"/>
      <c r="U11" s="98"/>
      <c r="V11" s="95"/>
      <c r="W11" s="95"/>
      <c r="X11" s="95"/>
    </row>
    <row r="12" spans="1:24" ht="58.5" customHeight="1" x14ac:dyDescent="0.2">
      <c r="A12" s="17"/>
      <c r="B12" s="23"/>
      <c r="C12" s="27"/>
      <c r="D12" s="328" t="s">
        <v>5</v>
      </c>
      <c r="E12" s="329"/>
      <c r="F12" s="330"/>
      <c r="G12" s="137"/>
      <c r="H12" s="323"/>
      <c r="I12" s="296"/>
      <c r="K12" s="95"/>
      <c r="L12" s="95"/>
      <c r="M12" s="95"/>
      <c r="N12" s="95"/>
      <c r="O12" s="95"/>
      <c r="P12" s="95"/>
      <c r="Q12" s="96"/>
      <c r="R12" s="95"/>
      <c r="S12" s="95"/>
      <c r="T12" s="95"/>
      <c r="U12" s="98"/>
      <c r="V12" s="95"/>
      <c r="W12" s="95"/>
      <c r="X12" s="95"/>
    </row>
    <row r="13" spans="1:24" ht="33.75" x14ac:dyDescent="0.2">
      <c r="A13" s="12" t="s">
        <v>311</v>
      </c>
      <c r="B13" s="12">
        <v>3</v>
      </c>
      <c r="C13" s="33" t="s">
        <v>428</v>
      </c>
      <c r="D13" s="12" t="s">
        <v>469</v>
      </c>
      <c r="E13" s="14"/>
      <c r="F13" s="10">
        <v>2</v>
      </c>
      <c r="G13" s="126">
        <v>2</v>
      </c>
      <c r="H13" s="103" t="s">
        <v>503</v>
      </c>
      <c r="I13" s="72"/>
      <c r="K13" s="95"/>
      <c r="L13" s="95"/>
      <c r="M13" s="95"/>
      <c r="N13" s="95">
        <f>COUNTIF(F13,0)</f>
        <v>0</v>
      </c>
      <c r="O13" s="95">
        <f>COUNTIF(F13,1)</f>
        <v>0</v>
      </c>
      <c r="P13" s="95">
        <f>COUNTIF(F13,2)</f>
        <v>1</v>
      </c>
      <c r="Q13" s="96">
        <f>(SUM(N13:P13))*T13</f>
        <v>2</v>
      </c>
      <c r="R13" s="95"/>
      <c r="S13" s="95"/>
      <c r="T13" s="95">
        <f>G13</f>
        <v>2</v>
      </c>
      <c r="U13" s="98">
        <f>IF(Q13=0,"NA",F13*Q13)</f>
        <v>4</v>
      </c>
      <c r="V13" s="95"/>
      <c r="W13" s="95"/>
      <c r="X13" s="95"/>
    </row>
    <row r="14" spans="1:24" ht="12.75" x14ac:dyDescent="0.2">
      <c r="B14" s="324" t="s">
        <v>259</v>
      </c>
      <c r="C14" s="324"/>
      <c r="D14" s="324"/>
      <c r="E14" s="324"/>
      <c r="F14" s="325"/>
      <c r="G14" s="136"/>
      <c r="H14" s="321"/>
      <c r="I14" s="294"/>
      <c r="K14" s="95"/>
      <c r="L14" s="95"/>
      <c r="M14" s="95"/>
      <c r="N14" s="95"/>
      <c r="O14" s="95"/>
      <c r="P14" s="95"/>
      <c r="Q14" s="96"/>
      <c r="R14" s="95"/>
      <c r="S14" s="95"/>
      <c r="T14" s="95"/>
      <c r="U14" s="98"/>
      <c r="V14" s="95"/>
      <c r="W14" s="95"/>
      <c r="X14" s="95"/>
    </row>
    <row r="15" spans="1:24" ht="11.25" customHeight="1" x14ac:dyDescent="0.2">
      <c r="A15" s="63" t="s">
        <v>275</v>
      </c>
      <c r="B15" s="64" t="s">
        <v>275</v>
      </c>
      <c r="C15" s="65" t="s">
        <v>418</v>
      </c>
      <c r="D15" s="63" t="s">
        <v>281</v>
      </c>
      <c r="E15" s="63" t="s">
        <v>416</v>
      </c>
      <c r="F15" s="69" t="s">
        <v>417</v>
      </c>
      <c r="G15" s="63" t="s">
        <v>34</v>
      </c>
      <c r="H15" s="322"/>
      <c r="I15" s="295"/>
      <c r="K15" s="95"/>
      <c r="L15" s="95"/>
      <c r="M15" s="95"/>
      <c r="N15" s="95"/>
      <c r="O15" s="95"/>
      <c r="P15" s="95"/>
      <c r="Q15" s="96"/>
      <c r="R15" s="95"/>
      <c r="S15" s="95"/>
      <c r="T15" s="95"/>
      <c r="U15" s="98"/>
      <c r="V15" s="95"/>
      <c r="W15" s="95"/>
      <c r="X15" s="95"/>
    </row>
    <row r="16" spans="1:24" ht="12.75" x14ac:dyDescent="0.2">
      <c r="A16" s="17" t="s">
        <v>312</v>
      </c>
      <c r="B16" s="23"/>
      <c r="C16" s="26"/>
      <c r="D16" s="326" t="s">
        <v>470</v>
      </c>
      <c r="E16" s="328"/>
      <c r="F16" s="335"/>
      <c r="G16" s="137"/>
      <c r="H16" s="322"/>
      <c r="I16" s="295"/>
      <c r="K16" s="95"/>
      <c r="L16" s="95"/>
      <c r="M16" s="95"/>
      <c r="N16" s="95"/>
      <c r="O16" s="95"/>
      <c r="P16" s="95"/>
      <c r="Q16" s="96"/>
      <c r="R16" s="95"/>
      <c r="S16" s="95"/>
      <c r="T16" s="95"/>
      <c r="U16" s="98"/>
      <c r="V16" s="95"/>
      <c r="W16" s="95"/>
      <c r="X16" s="95"/>
    </row>
    <row r="17" spans="1:24" ht="25.5" customHeight="1" x14ac:dyDescent="0.2">
      <c r="A17" s="17"/>
      <c r="B17" s="23"/>
      <c r="C17" s="27"/>
      <c r="D17" s="328" t="s">
        <v>471</v>
      </c>
      <c r="E17" s="329"/>
      <c r="F17" s="330"/>
      <c r="G17" s="137"/>
      <c r="H17" s="323"/>
      <c r="I17" s="296"/>
      <c r="K17" s="95"/>
      <c r="L17" s="95"/>
      <c r="M17" s="95"/>
      <c r="N17" s="95"/>
      <c r="O17" s="95"/>
      <c r="P17" s="95"/>
      <c r="Q17" s="96"/>
      <c r="R17" s="95"/>
      <c r="S17" s="95"/>
      <c r="T17" s="95"/>
      <c r="U17" s="98"/>
      <c r="V17" s="95"/>
      <c r="W17" s="95"/>
      <c r="X17" s="95"/>
    </row>
    <row r="18" spans="1:24" ht="56.25" x14ac:dyDescent="0.2">
      <c r="A18" s="12" t="s">
        <v>313</v>
      </c>
      <c r="B18" s="12">
        <v>4</v>
      </c>
      <c r="C18" s="33" t="s">
        <v>428</v>
      </c>
      <c r="D18" s="12" t="s">
        <v>472</v>
      </c>
      <c r="E18" s="14"/>
      <c r="F18" s="10">
        <v>2</v>
      </c>
      <c r="G18" s="126">
        <v>3</v>
      </c>
      <c r="H18" s="103" t="s">
        <v>503</v>
      </c>
      <c r="I18" s="72"/>
      <c r="K18" s="95"/>
      <c r="L18" s="95"/>
      <c r="M18" s="95"/>
      <c r="N18" s="95">
        <f>COUNTIF(F18,0)</f>
        <v>0</v>
      </c>
      <c r="O18" s="95">
        <f>COUNTIF(F18,1)</f>
        <v>0</v>
      </c>
      <c r="P18" s="95">
        <f>COUNTIF(F18,2)</f>
        <v>1</v>
      </c>
      <c r="Q18" s="96">
        <f>(SUM(N18:P18))*T18</f>
        <v>3</v>
      </c>
      <c r="R18" s="95"/>
      <c r="S18" s="95"/>
      <c r="T18" s="95">
        <f>G18</f>
        <v>3</v>
      </c>
      <c r="U18" s="98">
        <f>IF(Q18=0,"NA",F18*Q18)</f>
        <v>6</v>
      </c>
      <c r="V18" s="95"/>
      <c r="W18" s="95"/>
      <c r="X18" s="95"/>
    </row>
    <row r="19" spans="1:24" ht="22.5" x14ac:dyDescent="0.2">
      <c r="A19" s="12" t="s">
        <v>314</v>
      </c>
      <c r="B19" s="12">
        <v>5</v>
      </c>
      <c r="C19" s="33" t="s">
        <v>428</v>
      </c>
      <c r="D19" s="12" t="s">
        <v>473</v>
      </c>
      <c r="E19" s="14"/>
      <c r="F19" s="10">
        <v>2</v>
      </c>
      <c r="G19" s="10">
        <v>1</v>
      </c>
      <c r="H19" s="103" t="s">
        <v>503</v>
      </c>
      <c r="I19" s="72"/>
      <c r="K19" s="95"/>
      <c r="L19" s="95"/>
      <c r="M19" s="95"/>
      <c r="N19" s="95">
        <f>COUNTIF(F19,0)</f>
        <v>0</v>
      </c>
      <c r="O19" s="95">
        <f>COUNTIF(F19,1)</f>
        <v>0</v>
      </c>
      <c r="P19" s="95">
        <f>COUNTIF(F19,2)</f>
        <v>1</v>
      </c>
      <c r="Q19" s="96">
        <f>(SUM(N19:P19))*T19</f>
        <v>1</v>
      </c>
      <c r="R19" s="95"/>
      <c r="S19" s="95"/>
      <c r="T19" s="95">
        <f>G19</f>
        <v>1</v>
      </c>
      <c r="U19" s="98">
        <f>IF(Q19=0,"NA",F19*Q19)</f>
        <v>2</v>
      </c>
      <c r="V19" s="95"/>
      <c r="W19" s="95"/>
      <c r="X19" s="95"/>
    </row>
    <row r="20" spans="1:24" ht="12.75" x14ac:dyDescent="0.2">
      <c r="B20" s="324" t="s">
        <v>259</v>
      </c>
      <c r="C20" s="324"/>
      <c r="D20" s="324"/>
      <c r="E20" s="324"/>
      <c r="F20" s="325"/>
      <c r="G20" s="136"/>
      <c r="H20" s="321"/>
      <c r="I20" s="294"/>
      <c r="K20" s="95"/>
      <c r="L20" s="95"/>
      <c r="M20" s="95"/>
      <c r="N20" s="95"/>
      <c r="O20" s="95"/>
      <c r="P20" s="95"/>
      <c r="Q20" s="96"/>
      <c r="R20" s="95"/>
      <c r="S20" s="95"/>
      <c r="T20" s="95"/>
      <c r="U20" s="98"/>
      <c r="V20" s="95"/>
      <c r="W20" s="95"/>
      <c r="X20" s="95"/>
    </row>
    <row r="21" spans="1:24" ht="11.25" customHeight="1" x14ac:dyDescent="0.2">
      <c r="A21" s="63" t="s">
        <v>275</v>
      </c>
      <c r="B21" s="64" t="s">
        <v>275</v>
      </c>
      <c r="C21" s="65" t="s">
        <v>418</v>
      </c>
      <c r="D21" s="63" t="s">
        <v>281</v>
      </c>
      <c r="E21" s="63" t="s">
        <v>416</v>
      </c>
      <c r="F21" s="69" t="s">
        <v>417</v>
      </c>
      <c r="G21" s="63" t="s">
        <v>34</v>
      </c>
      <c r="H21" s="322"/>
      <c r="I21" s="295"/>
      <c r="K21" s="95"/>
      <c r="L21" s="95"/>
      <c r="M21" s="95"/>
      <c r="N21" s="95"/>
      <c r="O21" s="95"/>
      <c r="P21" s="95"/>
      <c r="Q21" s="96"/>
      <c r="R21" s="95"/>
      <c r="S21" s="95"/>
      <c r="T21" s="95"/>
      <c r="U21" s="98"/>
      <c r="V21" s="95"/>
      <c r="W21" s="95"/>
      <c r="X21" s="95"/>
    </row>
    <row r="22" spans="1:24" ht="12.75" x14ac:dyDescent="0.2">
      <c r="A22" s="17" t="s">
        <v>315</v>
      </c>
      <c r="B22" s="23"/>
      <c r="C22" s="26"/>
      <c r="D22" s="326" t="s">
        <v>474</v>
      </c>
      <c r="E22" s="328"/>
      <c r="F22" s="335"/>
      <c r="G22" s="137"/>
      <c r="H22" s="322"/>
      <c r="I22" s="295"/>
      <c r="K22" s="95"/>
      <c r="L22" s="95"/>
      <c r="M22" s="95"/>
      <c r="N22" s="95"/>
      <c r="O22" s="95"/>
      <c r="P22" s="95"/>
      <c r="Q22" s="96"/>
      <c r="R22" s="95"/>
      <c r="S22" s="95"/>
      <c r="T22" s="95"/>
      <c r="U22" s="98"/>
      <c r="V22" s="95"/>
      <c r="W22" s="95"/>
      <c r="X22" s="95"/>
    </row>
    <row r="23" spans="1:24" ht="36" customHeight="1" x14ac:dyDescent="0.2">
      <c r="A23" s="17"/>
      <c r="B23" s="23"/>
      <c r="C23" s="27"/>
      <c r="D23" s="328" t="s">
        <v>475</v>
      </c>
      <c r="E23" s="329"/>
      <c r="F23" s="330"/>
      <c r="G23" s="137"/>
      <c r="H23" s="323"/>
      <c r="I23" s="296"/>
      <c r="K23" s="95"/>
      <c r="L23" s="95"/>
      <c r="M23" s="95"/>
      <c r="N23" s="95"/>
      <c r="O23" s="95"/>
      <c r="P23" s="95"/>
      <c r="Q23" s="96"/>
      <c r="R23" s="95"/>
      <c r="S23" s="95"/>
      <c r="T23" s="95"/>
      <c r="U23" s="98"/>
      <c r="V23" s="95"/>
      <c r="W23" s="95"/>
      <c r="X23" s="95"/>
    </row>
    <row r="24" spans="1:24" ht="22.5" x14ac:dyDescent="0.2">
      <c r="A24" s="12" t="s">
        <v>316</v>
      </c>
      <c r="B24" s="12">
        <v>6</v>
      </c>
      <c r="C24" s="33" t="s">
        <v>428</v>
      </c>
      <c r="D24" s="16" t="s">
        <v>42</v>
      </c>
      <c r="E24" s="14"/>
      <c r="F24" s="10">
        <v>2</v>
      </c>
      <c r="G24" s="10">
        <v>2</v>
      </c>
      <c r="H24" s="104" t="s">
        <v>522</v>
      </c>
      <c r="I24" s="72"/>
      <c r="K24" s="95"/>
      <c r="L24" s="95"/>
      <c r="M24" s="95"/>
      <c r="N24" s="95">
        <f>COUNTIF(F24,0)</f>
        <v>0</v>
      </c>
      <c r="O24" s="95">
        <f>COUNTIF(F24,1)</f>
        <v>0</v>
      </c>
      <c r="P24" s="95">
        <f>COUNTIF(F24,2)</f>
        <v>1</v>
      </c>
      <c r="Q24" s="96">
        <f>(SUM(N24:P24))*T24</f>
        <v>2</v>
      </c>
      <c r="R24" s="95"/>
      <c r="S24" s="95"/>
      <c r="T24" s="95">
        <f>G24</f>
        <v>2</v>
      </c>
      <c r="U24" s="98">
        <f>IF(Q24=0,"NA",F24*Q24)</f>
        <v>4</v>
      </c>
      <c r="V24" s="95"/>
      <c r="W24" s="95"/>
      <c r="X24" s="95"/>
    </row>
    <row r="25" spans="1:24" ht="12.75" x14ac:dyDescent="0.2">
      <c r="B25" s="324" t="s">
        <v>259</v>
      </c>
      <c r="C25" s="324"/>
      <c r="D25" s="324"/>
      <c r="E25" s="324"/>
      <c r="F25" s="325"/>
      <c r="G25" s="136"/>
      <c r="H25" s="321"/>
      <c r="I25" s="294"/>
      <c r="K25" s="99"/>
      <c r="L25" s="99"/>
      <c r="M25" s="99"/>
      <c r="N25" s="95"/>
      <c r="O25" s="95"/>
      <c r="P25" s="95"/>
      <c r="Q25" s="96"/>
      <c r="R25" s="95"/>
      <c r="S25" s="95"/>
      <c r="T25" s="95"/>
      <c r="U25" s="98"/>
      <c r="V25" s="95"/>
      <c r="W25" s="95"/>
      <c r="X25" s="95"/>
    </row>
    <row r="26" spans="1:24" ht="11.25" customHeight="1" x14ac:dyDescent="0.2">
      <c r="A26" s="63" t="s">
        <v>275</v>
      </c>
      <c r="B26" s="64" t="s">
        <v>275</v>
      </c>
      <c r="C26" s="65" t="s">
        <v>418</v>
      </c>
      <c r="D26" s="63" t="s">
        <v>281</v>
      </c>
      <c r="E26" s="63" t="s">
        <v>416</v>
      </c>
      <c r="F26" s="69" t="s">
        <v>417</v>
      </c>
      <c r="G26" s="63" t="s">
        <v>34</v>
      </c>
      <c r="H26" s="322"/>
      <c r="I26" s="295"/>
      <c r="K26" s="95"/>
      <c r="L26" s="99"/>
      <c r="M26" s="95"/>
      <c r="N26" s="95"/>
      <c r="O26" s="95"/>
      <c r="P26" s="95"/>
      <c r="Q26" s="96"/>
      <c r="R26" s="95"/>
      <c r="S26" s="95"/>
      <c r="T26" s="95"/>
      <c r="U26" s="98"/>
    </row>
    <row r="27" spans="1:24" ht="12.75" x14ac:dyDescent="0.2">
      <c r="A27" s="17" t="s">
        <v>321</v>
      </c>
      <c r="B27" s="23"/>
      <c r="C27" s="26"/>
      <c r="D27" s="326" t="s">
        <v>479</v>
      </c>
      <c r="E27" s="328"/>
      <c r="F27" s="335"/>
      <c r="G27" s="137"/>
      <c r="H27" s="322"/>
      <c r="I27" s="295"/>
      <c r="N27" s="95"/>
      <c r="O27" s="95"/>
      <c r="P27" s="95"/>
      <c r="Q27" s="96"/>
      <c r="R27" s="95"/>
      <c r="S27" s="95"/>
      <c r="T27" s="95"/>
      <c r="U27" s="98"/>
    </row>
    <row r="28" spans="1:24" ht="46.5" customHeight="1" x14ac:dyDescent="0.2">
      <c r="A28" s="17"/>
      <c r="B28" s="23"/>
      <c r="C28" s="27"/>
      <c r="D28" s="328" t="s">
        <v>480</v>
      </c>
      <c r="E28" s="329"/>
      <c r="F28" s="330"/>
      <c r="G28" s="137"/>
      <c r="H28" s="323"/>
      <c r="I28" s="296"/>
      <c r="N28" s="95"/>
      <c r="O28" s="95"/>
      <c r="P28" s="95"/>
      <c r="Q28" s="96"/>
      <c r="R28" s="95"/>
      <c r="S28" s="95"/>
      <c r="T28" s="95"/>
      <c r="U28" s="98"/>
    </row>
    <row r="29" spans="1:24" ht="67.5" x14ac:dyDescent="0.2">
      <c r="A29" s="12" t="s">
        <v>322</v>
      </c>
      <c r="B29" s="12">
        <v>7</v>
      </c>
      <c r="C29" s="33" t="s">
        <v>428</v>
      </c>
      <c r="D29" s="16" t="s">
        <v>209</v>
      </c>
      <c r="E29" s="14"/>
      <c r="F29" s="10">
        <v>2</v>
      </c>
      <c r="G29" s="10">
        <v>2</v>
      </c>
      <c r="H29" s="103" t="s">
        <v>556</v>
      </c>
      <c r="I29" s="72"/>
      <c r="N29" s="95">
        <f>COUNTIF(F29,0)</f>
        <v>0</v>
      </c>
      <c r="O29" s="95">
        <f>COUNTIF(F29,1)</f>
        <v>0</v>
      </c>
      <c r="P29" s="95">
        <f>COUNTIF(F29,2)</f>
        <v>1</v>
      </c>
      <c r="Q29" s="96">
        <f>(SUM(N29:P29))*T29</f>
        <v>2</v>
      </c>
      <c r="R29" s="95"/>
      <c r="S29" s="95"/>
      <c r="T29" s="95">
        <f>G29</f>
        <v>2</v>
      </c>
      <c r="U29" s="98">
        <f>IF(Q29=0,"NA",F29*Q29)</f>
        <v>4</v>
      </c>
    </row>
    <row r="30" spans="1:24" ht="76.5" customHeight="1" x14ac:dyDescent="0.2">
      <c r="A30" s="12" t="s">
        <v>323</v>
      </c>
      <c r="B30" s="12">
        <v>8</v>
      </c>
      <c r="C30" s="33" t="s">
        <v>428</v>
      </c>
      <c r="D30" s="12" t="s">
        <v>148</v>
      </c>
      <c r="E30" s="78"/>
      <c r="F30" s="10">
        <v>2</v>
      </c>
      <c r="G30" s="126">
        <v>2</v>
      </c>
      <c r="H30" s="103" t="s">
        <v>503</v>
      </c>
      <c r="I30" s="72"/>
      <c r="N30" s="95">
        <f>COUNTIF(F30,0)</f>
        <v>0</v>
      </c>
      <c r="O30" s="95">
        <f>COUNTIF(F30,1)</f>
        <v>0</v>
      </c>
      <c r="P30" s="95">
        <f>COUNTIF(F30,2)</f>
        <v>1</v>
      </c>
      <c r="Q30" s="96">
        <f>(SUM(N30:P30))*T30</f>
        <v>2</v>
      </c>
      <c r="R30" s="95"/>
      <c r="S30" s="95"/>
      <c r="T30" s="95">
        <f>G30</f>
        <v>2</v>
      </c>
      <c r="U30" s="98">
        <f>IF(Q30=0,"NA",F30*Q30)</f>
        <v>4</v>
      </c>
    </row>
    <row r="31" spans="1:24" ht="12.75" x14ac:dyDescent="0.2">
      <c r="B31" s="324" t="s">
        <v>259</v>
      </c>
      <c r="C31" s="324"/>
      <c r="D31" s="324"/>
      <c r="E31" s="324"/>
      <c r="F31" s="325"/>
      <c r="G31" s="136"/>
      <c r="H31" s="321"/>
      <c r="I31" s="294"/>
      <c r="N31" s="95"/>
      <c r="O31" s="95"/>
      <c r="P31" s="95"/>
      <c r="Q31" s="96"/>
      <c r="R31" s="95"/>
      <c r="S31" s="95"/>
      <c r="T31" s="95"/>
      <c r="U31" s="98"/>
    </row>
    <row r="32" spans="1:24" ht="11.25" customHeight="1" x14ac:dyDescent="0.2">
      <c r="A32" s="63" t="s">
        <v>275</v>
      </c>
      <c r="B32" s="64" t="s">
        <v>275</v>
      </c>
      <c r="C32" s="65" t="s">
        <v>418</v>
      </c>
      <c r="D32" s="63" t="s">
        <v>281</v>
      </c>
      <c r="E32" s="63" t="s">
        <v>416</v>
      </c>
      <c r="F32" s="69" t="s">
        <v>417</v>
      </c>
      <c r="G32" s="63" t="s">
        <v>34</v>
      </c>
      <c r="H32" s="322"/>
      <c r="I32" s="295"/>
      <c r="N32" s="95"/>
      <c r="O32" s="95"/>
      <c r="P32" s="95"/>
      <c r="Q32" s="96"/>
      <c r="R32" s="95"/>
      <c r="S32" s="95"/>
      <c r="T32" s="95"/>
      <c r="U32" s="98"/>
    </row>
    <row r="33" spans="1:24" ht="12.75" x14ac:dyDescent="0.2">
      <c r="A33" s="17" t="s">
        <v>324</v>
      </c>
      <c r="B33" s="23"/>
      <c r="C33" s="26"/>
      <c r="D33" s="326" t="s">
        <v>481</v>
      </c>
      <c r="E33" s="328"/>
      <c r="F33" s="335"/>
      <c r="G33" s="137"/>
      <c r="H33" s="322"/>
      <c r="I33" s="295"/>
      <c r="N33" s="95"/>
      <c r="O33" s="95"/>
      <c r="P33" s="95"/>
      <c r="Q33" s="96"/>
      <c r="R33" s="95"/>
      <c r="S33" s="95"/>
      <c r="T33" s="95"/>
      <c r="U33" s="98"/>
    </row>
    <row r="34" spans="1:24" ht="24.75" customHeight="1" x14ac:dyDescent="0.2">
      <c r="A34" s="17"/>
      <c r="B34" s="23"/>
      <c r="C34" s="27"/>
      <c r="D34" s="328" t="s">
        <v>482</v>
      </c>
      <c r="E34" s="329"/>
      <c r="F34" s="330"/>
      <c r="G34" s="137"/>
      <c r="H34" s="323"/>
      <c r="I34" s="296"/>
      <c r="N34" s="95"/>
      <c r="O34" s="95"/>
      <c r="P34" s="95"/>
      <c r="Q34" s="96"/>
      <c r="R34" s="95"/>
      <c r="S34" s="95"/>
      <c r="T34" s="95"/>
      <c r="U34" s="98"/>
    </row>
    <row r="35" spans="1:24" ht="33.75" x14ac:dyDescent="0.2">
      <c r="A35" s="12" t="s">
        <v>325</v>
      </c>
      <c r="B35" s="12">
        <v>9</v>
      </c>
      <c r="C35" s="33" t="s">
        <v>428</v>
      </c>
      <c r="D35" s="12" t="s">
        <v>483</v>
      </c>
      <c r="E35" s="14"/>
      <c r="F35" s="10">
        <v>2</v>
      </c>
      <c r="G35" s="10">
        <v>2</v>
      </c>
      <c r="H35" s="103" t="s">
        <v>524</v>
      </c>
      <c r="I35" s="72"/>
      <c r="N35" s="95">
        <f>COUNTIF(F35,0)</f>
        <v>0</v>
      </c>
      <c r="O35" s="95">
        <f>COUNTIF(F35,1)</f>
        <v>0</v>
      </c>
      <c r="P35" s="95">
        <f>COUNTIF(F35,2)</f>
        <v>1</v>
      </c>
      <c r="Q35" s="96">
        <f>(SUM(N35:P35))*T35</f>
        <v>2</v>
      </c>
      <c r="R35" s="95"/>
      <c r="S35" s="95"/>
      <c r="T35" s="95">
        <f>G35</f>
        <v>2</v>
      </c>
      <c r="U35" s="98">
        <f>IF(Q35=0,"NA",F35*Q35)</f>
        <v>4</v>
      </c>
    </row>
    <row r="36" spans="1:24" ht="12.75" x14ac:dyDescent="0.2">
      <c r="B36" s="324" t="s">
        <v>259</v>
      </c>
      <c r="C36" s="324"/>
      <c r="D36" s="324"/>
      <c r="E36" s="324"/>
      <c r="F36" s="325"/>
      <c r="G36" s="136"/>
      <c r="H36" s="321"/>
      <c r="I36" s="294"/>
      <c r="N36" s="95"/>
      <c r="O36" s="95"/>
      <c r="P36" s="95"/>
      <c r="Q36" s="96"/>
      <c r="R36" s="95"/>
      <c r="S36" s="95"/>
      <c r="T36" s="95"/>
      <c r="U36" s="98"/>
    </row>
    <row r="37" spans="1:24" ht="11.25" customHeight="1" x14ac:dyDescent="0.2">
      <c r="A37" s="63" t="s">
        <v>275</v>
      </c>
      <c r="B37" s="64" t="s">
        <v>275</v>
      </c>
      <c r="C37" s="65" t="s">
        <v>418</v>
      </c>
      <c r="D37" s="63" t="s">
        <v>281</v>
      </c>
      <c r="E37" s="63" t="s">
        <v>416</v>
      </c>
      <c r="F37" s="69" t="s">
        <v>417</v>
      </c>
      <c r="G37" s="63" t="s">
        <v>34</v>
      </c>
      <c r="H37" s="322"/>
      <c r="I37" s="295"/>
      <c r="N37" s="95"/>
      <c r="O37" s="95"/>
      <c r="P37" s="95"/>
      <c r="Q37" s="96"/>
      <c r="R37" s="95"/>
      <c r="S37" s="95"/>
      <c r="T37" s="95"/>
      <c r="U37" s="98"/>
    </row>
    <row r="38" spans="1:24" ht="12.75" x14ac:dyDescent="0.2">
      <c r="A38" s="19" t="s">
        <v>326</v>
      </c>
      <c r="B38" s="48"/>
      <c r="C38" s="26"/>
      <c r="D38" s="326" t="s">
        <v>484</v>
      </c>
      <c r="E38" s="328"/>
      <c r="F38" s="335"/>
      <c r="G38" s="137"/>
      <c r="H38" s="322"/>
      <c r="I38" s="295"/>
      <c r="N38" s="95"/>
      <c r="O38" s="95"/>
      <c r="P38" s="95"/>
      <c r="Q38" s="96"/>
      <c r="R38" s="95"/>
      <c r="S38" s="95"/>
      <c r="T38" s="95"/>
      <c r="U38" s="98"/>
    </row>
    <row r="39" spans="1:24" ht="42.75" customHeight="1" x14ac:dyDescent="0.2">
      <c r="A39" s="17"/>
      <c r="B39" s="23"/>
      <c r="C39" s="27"/>
      <c r="D39" s="328" t="s">
        <v>102</v>
      </c>
      <c r="E39" s="329"/>
      <c r="F39" s="330"/>
      <c r="G39" s="137"/>
      <c r="H39" s="323"/>
      <c r="I39" s="296"/>
      <c r="N39" s="95"/>
      <c r="O39" s="95"/>
      <c r="P39" s="95"/>
      <c r="Q39" s="96"/>
      <c r="R39" s="95"/>
      <c r="S39" s="95"/>
      <c r="T39" s="95"/>
      <c r="U39" s="98"/>
    </row>
    <row r="40" spans="1:24" ht="40.5" customHeight="1" x14ac:dyDescent="0.2">
      <c r="A40" s="12" t="s">
        <v>327</v>
      </c>
      <c r="B40" s="12">
        <v>10</v>
      </c>
      <c r="C40" s="33" t="s">
        <v>428</v>
      </c>
      <c r="D40" s="16" t="s">
        <v>260</v>
      </c>
      <c r="E40" s="21"/>
      <c r="F40" s="10">
        <v>2</v>
      </c>
      <c r="G40" s="10">
        <v>2</v>
      </c>
      <c r="H40" s="103" t="s">
        <v>525</v>
      </c>
      <c r="I40" s="72"/>
      <c r="N40" s="95">
        <f>COUNTIF(F40,0)</f>
        <v>0</v>
      </c>
      <c r="O40" s="95">
        <f>COUNTIF(F40,1)</f>
        <v>0</v>
      </c>
      <c r="P40" s="95">
        <f>COUNTIF(F40,2)</f>
        <v>1</v>
      </c>
      <c r="Q40" s="96">
        <f>(SUM(N40:P40))*T40</f>
        <v>2</v>
      </c>
      <c r="R40" s="95"/>
      <c r="S40" s="95"/>
      <c r="T40" s="95">
        <f>G40</f>
        <v>2</v>
      </c>
      <c r="U40" s="98">
        <f>IF(Q40=0,"NA",F40*Q40)</f>
        <v>4</v>
      </c>
    </row>
    <row r="41" spans="1:24" ht="45" x14ac:dyDescent="0.2">
      <c r="A41" s="12" t="s">
        <v>328</v>
      </c>
      <c r="B41" s="12">
        <v>11</v>
      </c>
      <c r="C41" s="33" t="s">
        <v>428</v>
      </c>
      <c r="D41" s="16" t="s">
        <v>261</v>
      </c>
      <c r="E41" s="14"/>
      <c r="F41" s="10">
        <v>2</v>
      </c>
      <c r="G41" s="126">
        <v>2</v>
      </c>
      <c r="H41" s="104" t="s">
        <v>526</v>
      </c>
      <c r="I41" s="72"/>
      <c r="N41" s="95">
        <f>COUNTIF(F41,0)</f>
        <v>0</v>
      </c>
      <c r="O41" s="95">
        <f>COUNTIF(F41,1)</f>
        <v>0</v>
      </c>
      <c r="P41" s="95">
        <f>COUNTIF(F41,2)</f>
        <v>1</v>
      </c>
      <c r="Q41" s="96">
        <f>(SUM(N41:P41))*T41</f>
        <v>2</v>
      </c>
      <c r="R41" s="95"/>
      <c r="S41" s="95"/>
      <c r="T41" s="95">
        <f>G41</f>
        <v>2</v>
      </c>
      <c r="U41" s="98">
        <f>IF(Q41=0,"NA",F41*Q41)</f>
        <v>4</v>
      </c>
    </row>
    <row r="42" spans="1:24" ht="63.75" hidden="1" x14ac:dyDescent="0.2">
      <c r="A42" s="12"/>
      <c r="B42" s="12"/>
      <c r="C42" s="33"/>
      <c r="D42" s="16"/>
      <c r="E42" s="14"/>
      <c r="F42" s="35"/>
      <c r="G42" s="10"/>
      <c r="H42" s="105"/>
      <c r="I42" s="87"/>
      <c r="N42" s="95"/>
      <c r="O42" s="95"/>
      <c r="P42" s="99" t="s">
        <v>143</v>
      </c>
      <c r="Q42" s="96">
        <f>SUM(Q7:Q41)</f>
        <v>20</v>
      </c>
      <c r="R42" s="95"/>
      <c r="S42" s="95"/>
      <c r="T42" s="100" t="s">
        <v>146</v>
      </c>
      <c r="U42" s="102">
        <f>SUM(U7:U41)</f>
        <v>40</v>
      </c>
      <c r="V42" s="99" t="s">
        <v>144</v>
      </c>
      <c r="W42" s="101">
        <f>U42/(Q43*2)</f>
        <v>1</v>
      </c>
      <c r="X42" s="101">
        <f>IF(Q42=0,"NA",W42)</f>
        <v>1</v>
      </c>
    </row>
    <row r="43" spans="1:24" ht="12.75" hidden="1" x14ac:dyDescent="0.2">
      <c r="A43" s="12"/>
      <c r="B43" s="12"/>
      <c r="C43" s="33"/>
      <c r="D43" s="16"/>
      <c r="E43" s="14"/>
      <c r="F43" s="35"/>
      <c r="G43" s="10"/>
      <c r="H43" s="105"/>
      <c r="I43" s="87"/>
      <c r="N43" s="95"/>
      <c r="O43" s="95"/>
      <c r="P43" s="95"/>
      <c r="Q43" s="96">
        <f>IF(Q42=0,1,Q42)</f>
        <v>20</v>
      </c>
      <c r="R43" s="95"/>
      <c r="S43" s="95"/>
      <c r="T43" s="99"/>
      <c r="U43" s="96"/>
      <c r="V43" s="99"/>
      <c r="W43" s="99"/>
      <c r="X43" s="99"/>
    </row>
    <row r="44" spans="1:24" ht="12.75" hidden="1" x14ac:dyDescent="0.2">
      <c r="A44" s="12"/>
      <c r="B44" s="12"/>
      <c r="C44" s="33"/>
      <c r="D44" s="16"/>
      <c r="E44" s="14"/>
      <c r="F44" s="35"/>
      <c r="G44" s="10"/>
      <c r="H44" s="105"/>
      <c r="I44" s="87"/>
      <c r="N44" s="95"/>
      <c r="O44" s="95"/>
      <c r="P44" s="95"/>
      <c r="Q44" s="96"/>
      <c r="R44" s="95"/>
      <c r="S44" s="95"/>
      <c r="T44" s="95"/>
      <c r="U44" s="98"/>
    </row>
    <row r="45" spans="1:24" ht="12.75" hidden="1" x14ac:dyDescent="0.2">
      <c r="A45" s="12"/>
      <c r="B45" s="12"/>
      <c r="C45" s="33"/>
      <c r="D45" s="16"/>
      <c r="E45" s="14"/>
      <c r="F45" s="35"/>
      <c r="G45" s="10"/>
      <c r="H45" s="105"/>
      <c r="I45" s="87"/>
      <c r="N45" s="95"/>
      <c r="O45" s="95"/>
      <c r="P45" s="95"/>
      <c r="Q45" s="96"/>
      <c r="R45" s="95"/>
      <c r="S45" s="95"/>
      <c r="T45" s="95"/>
      <c r="U45" s="98"/>
    </row>
    <row r="46" spans="1:24" ht="12.75" hidden="1" x14ac:dyDescent="0.2">
      <c r="A46" s="12"/>
      <c r="B46" s="12"/>
      <c r="C46" s="33"/>
      <c r="D46" s="16"/>
      <c r="E46" s="14"/>
      <c r="F46" s="35"/>
      <c r="G46" s="10"/>
      <c r="H46" s="105"/>
      <c r="I46" s="87"/>
      <c r="N46" s="95"/>
      <c r="O46" s="95"/>
      <c r="P46" s="95"/>
      <c r="Q46" s="96"/>
      <c r="R46" s="95"/>
      <c r="S46" s="95"/>
      <c r="T46" s="95"/>
      <c r="U46" s="98"/>
    </row>
    <row r="47" spans="1:24" x14ac:dyDescent="0.2">
      <c r="A47" s="20" t="s">
        <v>280</v>
      </c>
      <c r="B47" s="45" t="s">
        <v>446</v>
      </c>
      <c r="C47" s="28"/>
      <c r="D47" s="11"/>
      <c r="E47" s="11"/>
      <c r="F47" s="36"/>
      <c r="G47" s="10"/>
      <c r="H47" s="107"/>
      <c r="I47" s="80"/>
    </row>
    <row r="48" spans="1:24" ht="12.75" x14ac:dyDescent="0.2">
      <c r="B48" s="324" t="s">
        <v>259</v>
      </c>
      <c r="C48" s="324"/>
      <c r="D48" s="324"/>
      <c r="E48" s="324"/>
      <c r="F48" s="325"/>
      <c r="G48" s="136"/>
      <c r="H48" s="321"/>
      <c r="I48" s="294"/>
      <c r="N48" s="95"/>
      <c r="O48" s="95"/>
      <c r="P48" s="95"/>
      <c r="Q48" s="96"/>
      <c r="T48" s="95"/>
      <c r="U48" s="98"/>
    </row>
    <row r="49" spans="1:24" ht="11.25" customHeight="1" x14ac:dyDescent="0.2">
      <c r="A49" s="63" t="s">
        <v>275</v>
      </c>
      <c r="B49" s="64" t="s">
        <v>275</v>
      </c>
      <c r="C49" s="65" t="s">
        <v>418</v>
      </c>
      <c r="D49" s="63" t="s">
        <v>281</v>
      </c>
      <c r="E49" s="63" t="s">
        <v>416</v>
      </c>
      <c r="F49" s="69" t="s">
        <v>417</v>
      </c>
      <c r="G49" s="63" t="s">
        <v>34</v>
      </c>
      <c r="H49" s="322"/>
      <c r="I49" s="295"/>
      <c r="N49" s="95"/>
      <c r="O49" s="95"/>
      <c r="P49" s="95"/>
      <c r="Q49" s="96"/>
      <c r="T49" s="95"/>
      <c r="U49" s="98"/>
    </row>
    <row r="50" spans="1:24" ht="12.75" x14ac:dyDescent="0.2">
      <c r="A50" s="17" t="s">
        <v>329</v>
      </c>
      <c r="B50" s="23"/>
      <c r="C50" s="26"/>
      <c r="D50" s="326" t="s">
        <v>485</v>
      </c>
      <c r="E50" s="326"/>
      <c r="F50" s="327"/>
      <c r="G50" s="137"/>
      <c r="H50" s="322"/>
      <c r="I50" s="295"/>
      <c r="N50" s="95"/>
      <c r="O50" s="95"/>
      <c r="P50" s="95"/>
      <c r="Q50" s="96"/>
      <c r="T50" s="95"/>
      <c r="U50" s="98"/>
    </row>
    <row r="51" spans="1:24" ht="39" customHeight="1" x14ac:dyDescent="0.2">
      <c r="A51" s="17"/>
      <c r="B51" s="23"/>
      <c r="C51" s="27"/>
      <c r="D51" s="328" t="s">
        <v>103</v>
      </c>
      <c r="E51" s="329"/>
      <c r="F51" s="330"/>
      <c r="G51" s="137"/>
      <c r="H51" s="323"/>
      <c r="I51" s="296"/>
      <c r="N51" s="95"/>
      <c r="O51" s="95"/>
      <c r="P51" s="95"/>
      <c r="Q51" s="96"/>
      <c r="T51" s="95"/>
      <c r="U51" s="98"/>
    </row>
    <row r="52" spans="1:24" ht="56.25" customHeight="1" x14ac:dyDescent="0.2">
      <c r="A52" s="12" t="s">
        <v>330</v>
      </c>
      <c r="B52" s="12">
        <v>12</v>
      </c>
      <c r="C52" s="33" t="s">
        <v>428</v>
      </c>
      <c r="D52" s="16" t="s">
        <v>274</v>
      </c>
      <c r="E52" s="49"/>
      <c r="F52" s="10">
        <v>2</v>
      </c>
      <c r="G52" s="126">
        <v>3</v>
      </c>
      <c r="H52" s="104" t="s">
        <v>527</v>
      </c>
      <c r="I52" s="72"/>
      <c r="N52" s="95">
        <f>COUNTIF(F52,0)</f>
        <v>0</v>
      </c>
      <c r="O52" s="95">
        <f>COUNTIF(F52,1)</f>
        <v>0</v>
      </c>
      <c r="P52" s="95">
        <f>COUNTIF(F52,2)</f>
        <v>1</v>
      </c>
      <c r="Q52" s="96">
        <f>(SUM(N52:P52))*T52</f>
        <v>3</v>
      </c>
      <c r="R52" s="95"/>
      <c r="S52" s="95"/>
      <c r="T52" s="95">
        <f>G52</f>
        <v>3</v>
      </c>
      <c r="U52" s="98">
        <f>IF(Q52=0,"NA",F52*Q52)</f>
        <v>6</v>
      </c>
    </row>
    <row r="53" spans="1:24" ht="38.25" x14ac:dyDescent="0.2">
      <c r="A53" s="12" t="s">
        <v>331</v>
      </c>
      <c r="B53" s="12">
        <v>13</v>
      </c>
      <c r="C53" s="33" t="s">
        <v>428</v>
      </c>
      <c r="D53" s="16" t="s">
        <v>43</v>
      </c>
      <c r="E53" s="14"/>
      <c r="F53" s="10">
        <v>2</v>
      </c>
      <c r="G53" s="126">
        <v>3</v>
      </c>
      <c r="H53" s="104" t="s">
        <v>528</v>
      </c>
      <c r="I53" s="72"/>
      <c r="N53" s="95">
        <f t="shared" ref="N53:N118" si="0">COUNTIF(F53,0)</f>
        <v>0</v>
      </c>
      <c r="O53" s="95">
        <f t="shared" ref="O53:O118" si="1">COUNTIF(F53,1)</f>
        <v>0</v>
      </c>
      <c r="P53" s="95">
        <f t="shared" ref="P53:P118" si="2">COUNTIF(F53,2)</f>
        <v>1</v>
      </c>
      <c r="Q53" s="96">
        <f t="shared" ref="Q53:Q118" si="3">(SUM(N53:P53))*T53</f>
        <v>3</v>
      </c>
      <c r="R53" s="95"/>
      <c r="S53" s="95"/>
      <c r="T53" s="95">
        <f t="shared" ref="T53:T118" si="4">G53</f>
        <v>3</v>
      </c>
      <c r="U53" s="98">
        <f t="shared" ref="U53:U118" si="5">IF(Q53=0,"NA",F53*Q53)</f>
        <v>6</v>
      </c>
    </row>
    <row r="54" spans="1:24" ht="39" customHeight="1" x14ac:dyDescent="0.2">
      <c r="A54" s="12" t="s">
        <v>332</v>
      </c>
      <c r="B54" s="12">
        <v>14</v>
      </c>
      <c r="C54" s="33" t="s">
        <v>428</v>
      </c>
      <c r="D54" s="12" t="s">
        <v>270</v>
      </c>
      <c r="E54" s="14"/>
      <c r="F54" s="10">
        <v>2</v>
      </c>
      <c r="G54" s="126">
        <v>2</v>
      </c>
      <c r="H54" s="104" t="s">
        <v>527</v>
      </c>
      <c r="I54" s="72"/>
      <c r="N54" s="95">
        <f t="shared" si="0"/>
        <v>0</v>
      </c>
      <c r="O54" s="95">
        <f t="shared" si="1"/>
        <v>0</v>
      </c>
      <c r="P54" s="95">
        <f t="shared" si="2"/>
        <v>1</v>
      </c>
      <c r="Q54" s="96">
        <f t="shared" si="3"/>
        <v>2</v>
      </c>
      <c r="R54" s="95"/>
      <c r="S54" s="95"/>
      <c r="T54" s="95">
        <f t="shared" si="4"/>
        <v>2</v>
      </c>
      <c r="U54" s="98">
        <f t="shared" si="5"/>
        <v>4</v>
      </c>
    </row>
    <row r="55" spans="1:24" ht="42" customHeight="1" x14ac:dyDescent="0.2">
      <c r="A55" s="12" t="s">
        <v>333</v>
      </c>
      <c r="B55" s="12">
        <v>15</v>
      </c>
      <c r="C55" s="33" t="s">
        <v>428</v>
      </c>
      <c r="D55" s="16" t="s">
        <v>64</v>
      </c>
      <c r="E55" s="14"/>
      <c r="F55" s="10">
        <v>2</v>
      </c>
      <c r="G55" s="126">
        <v>2</v>
      </c>
      <c r="H55" s="104" t="s">
        <v>529</v>
      </c>
      <c r="I55" s="72"/>
      <c r="N55" s="95">
        <f t="shared" si="0"/>
        <v>0</v>
      </c>
      <c r="O55" s="95">
        <f t="shared" si="1"/>
        <v>0</v>
      </c>
      <c r="P55" s="95">
        <f t="shared" si="2"/>
        <v>1</v>
      </c>
      <c r="Q55" s="96">
        <f t="shared" si="3"/>
        <v>2</v>
      </c>
      <c r="R55" s="95"/>
      <c r="S55" s="95"/>
      <c r="T55" s="95">
        <f t="shared" si="4"/>
        <v>2</v>
      </c>
      <c r="U55" s="98">
        <f t="shared" si="5"/>
        <v>4</v>
      </c>
    </row>
    <row r="56" spans="1:24" ht="12.75" x14ac:dyDescent="0.2">
      <c r="A56" s="12"/>
      <c r="B56" s="324" t="s">
        <v>259</v>
      </c>
      <c r="C56" s="324"/>
      <c r="D56" s="324"/>
      <c r="E56" s="324"/>
      <c r="F56" s="325"/>
      <c r="G56" s="136"/>
      <c r="H56" s="105"/>
      <c r="I56" s="87"/>
      <c r="N56" s="95"/>
      <c r="O56" s="95"/>
      <c r="P56" s="95"/>
      <c r="Q56" s="96"/>
      <c r="R56" s="95"/>
      <c r="S56" s="95"/>
      <c r="T56" s="95"/>
      <c r="U56" s="98"/>
    </row>
    <row r="57" spans="1:24" ht="12.75" x14ac:dyDescent="0.2">
      <c r="A57" s="12"/>
      <c r="B57" s="63" t="s">
        <v>275</v>
      </c>
      <c r="C57" s="65" t="s">
        <v>418</v>
      </c>
      <c r="D57" s="63" t="s">
        <v>281</v>
      </c>
      <c r="E57" s="63" t="s">
        <v>416</v>
      </c>
      <c r="F57" s="63" t="s">
        <v>417</v>
      </c>
      <c r="G57" s="63" t="s">
        <v>34</v>
      </c>
      <c r="H57" s="105"/>
      <c r="I57" s="87"/>
      <c r="N57" s="95"/>
      <c r="O57" s="95"/>
      <c r="P57" s="95"/>
      <c r="Q57" s="96"/>
      <c r="R57" s="95"/>
      <c r="S57" s="95"/>
      <c r="T57" s="95"/>
      <c r="U57" s="98"/>
    </row>
    <row r="58" spans="1:24" ht="12.75" customHeight="1" x14ac:dyDescent="0.2">
      <c r="A58" s="12"/>
      <c r="B58" s="17"/>
      <c r="C58" s="26"/>
      <c r="D58" s="326" t="s">
        <v>129</v>
      </c>
      <c r="E58" s="326"/>
      <c r="F58" s="326"/>
      <c r="G58" s="137"/>
      <c r="H58" s="105"/>
      <c r="I58" s="87"/>
      <c r="N58" s="95"/>
      <c r="O58" s="95"/>
      <c r="P58" s="95"/>
      <c r="Q58" s="96"/>
      <c r="R58" s="95"/>
      <c r="S58" s="95"/>
      <c r="T58" s="95"/>
      <c r="U58" s="98"/>
    </row>
    <row r="59" spans="1:24" ht="28.5" customHeight="1" x14ac:dyDescent="0.2">
      <c r="A59" s="12"/>
      <c r="B59" s="17"/>
      <c r="C59" s="27"/>
      <c r="D59" s="328" t="s">
        <v>130</v>
      </c>
      <c r="E59" s="329"/>
      <c r="F59" s="329"/>
      <c r="G59" s="137"/>
      <c r="H59" s="105"/>
      <c r="I59" s="87"/>
      <c r="N59" s="95"/>
      <c r="O59" s="95"/>
      <c r="P59" s="95"/>
      <c r="Q59" s="96"/>
      <c r="R59" s="95"/>
      <c r="S59" s="95"/>
      <c r="T59" s="95"/>
      <c r="U59" s="98"/>
    </row>
    <row r="60" spans="1:24" ht="85.5" customHeight="1" x14ac:dyDescent="0.2">
      <c r="A60" s="16" t="s">
        <v>131</v>
      </c>
      <c r="B60" s="16">
        <v>16</v>
      </c>
      <c r="C60" s="34" t="s">
        <v>428</v>
      </c>
      <c r="D60" s="16" t="s">
        <v>132</v>
      </c>
      <c r="E60" s="21"/>
      <c r="F60" s="10">
        <v>2</v>
      </c>
      <c r="G60" s="10">
        <v>2</v>
      </c>
      <c r="H60" s="105"/>
      <c r="I60" s="87"/>
      <c r="N60" s="95">
        <f t="shared" si="0"/>
        <v>0</v>
      </c>
      <c r="O60" s="95">
        <f t="shared" si="1"/>
        <v>0</v>
      </c>
      <c r="P60" s="95">
        <f t="shared" si="2"/>
        <v>1</v>
      </c>
      <c r="Q60" s="96">
        <f t="shared" si="3"/>
        <v>2</v>
      </c>
      <c r="R60" s="95"/>
      <c r="S60" s="95"/>
      <c r="T60" s="95">
        <f t="shared" si="4"/>
        <v>2</v>
      </c>
      <c r="U60" s="98">
        <f t="shared" si="5"/>
        <v>4</v>
      </c>
    </row>
    <row r="61" spans="1:24" ht="22.5" customHeight="1" x14ac:dyDescent="0.2">
      <c r="A61" s="16" t="s">
        <v>133</v>
      </c>
      <c r="B61" s="16">
        <v>17</v>
      </c>
      <c r="C61" s="34" t="s">
        <v>428</v>
      </c>
      <c r="D61" s="16" t="s">
        <v>134</v>
      </c>
      <c r="E61" s="21"/>
      <c r="F61" s="10">
        <v>2</v>
      </c>
      <c r="G61" s="10">
        <v>1</v>
      </c>
      <c r="H61" s="321"/>
      <c r="I61" s="294"/>
      <c r="N61" s="95">
        <f t="shared" si="0"/>
        <v>0</v>
      </c>
      <c r="O61" s="95">
        <f t="shared" si="1"/>
        <v>0</v>
      </c>
      <c r="P61" s="95">
        <f t="shared" si="2"/>
        <v>1</v>
      </c>
      <c r="Q61" s="96">
        <f t="shared" si="3"/>
        <v>1</v>
      </c>
      <c r="R61" s="95"/>
      <c r="S61" s="95"/>
      <c r="T61" s="95">
        <f t="shared" si="4"/>
        <v>1</v>
      </c>
      <c r="U61" s="98">
        <f t="shared" si="5"/>
        <v>2</v>
      </c>
    </row>
    <row r="62" spans="1:24" ht="12.75" x14ac:dyDescent="0.2">
      <c r="B62" s="324" t="s">
        <v>259</v>
      </c>
      <c r="C62" s="324"/>
      <c r="D62" s="324"/>
      <c r="E62" s="324"/>
      <c r="F62" s="325"/>
      <c r="G62" s="136"/>
      <c r="H62" s="322"/>
      <c r="I62" s="295"/>
      <c r="N62" s="95"/>
      <c r="O62" s="95"/>
      <c r="P62" s="95"/>
      <c r="Q62" s="96"/>
      <c r="R62" s="95"/>
      <c r="S62" s="95"/>
      <c r="T62" s="95"/>
      <c r="U62" s="98"/>
    </row>
    <row r="63" spans="1:24" ht="11.25" customHeight="1" x14ac:dyDescent="0.2">
      <c r="A63" s="63" t="s">
        <v>275</v>
      </c>
      <c r="B63" s="64" t="s">
        <v>275</v>
      </c>
      <c r="C63" s="65" t="s">
        <v>418</v>
      </c>
      <c r="D63" s="63" t="s">
        <v>281</v>
      </c>
      <c r="E63" s="63" t="s">
        <v>416</v>
      </c>
      <c r="F63" s="69" t="s">
        <v>417</v>
      </c>
      <c r="G63" s="63" t="s">
        <v>34</v>
      </c>
      <c r="H63" s="322"/>
      <c r="I63" s="295"/>
      <c r="N63" s="95"/>
      <c r="O63" s="95"/>
      <c r="P63" s="95"/>
      <c r="Q63" s="96"/>
      <c r="R63" s="95"/>
      <c r="S63" s="95"/>
      <c r="T63" s="95"/>
      <c r="U63" s="98"/>
      <c r="V63" s="99"/>
      <c r="W63" s="101"/>
      <c r="X63" s="101"/>
    </row>
    <row r="64" spans="1:24" ht="12.75" x14ac:dyDescent="0.2">
      <c r="A64" s="17" t="s">
        <v>362</v>
      </c>
      <c r="B64" s="23"/>
      <c r="C64" s="26"/>
      <c r="D64" s="326" t="s">
        <v>486</v>
      </c>
      <c r="E64" s="326"/>
      <c r="F64" s="327"/>
      <c r="G64" s="137"/>
      <c r="H64" s="322"/>
      <c r="I64" s="295"/>
      <c r="N64" s="95"/>
      <c r="O64" s="95"/>
      <c r="P64" s="95"/>
      <c r="Q64" s="96"/>
      <c r="R64" s="95"/>
      <c r="S64" s="95"/>
      <c r="T64" s="95"/>
      <c r="U64" s="98"/>
    </row>
    <row r="65" spans="1:24" ht="28.5" customHeight="1" x14ac:dyDescent="0.2">
      <c r="A65" s="17"/>
      <c r="B65" s="23"/>
      <c r="C65" s="27"/>
      <c r="D65" s="328" t="s">
        <v>487</v>
      </c>
      <c r="E65" s="329"/>
      <c r="F65" s="330"/>
      <c r="G65" s="137"/>
      <c r="H65" s="323"/>
      <c r="I65" s="296"/>
      <c r="N65" s="95"/>
      <c r="O65" s="95"/>
      <c r="P65" s="95"/>
      <c r="Q65" s="96"/>
      <c r="R65" s="95"/>
      <c r="S65" s="95"/>
      <c r="T65" s="95"/>
      <c r="U65" s="98"/>
    </row>
    <row r="66" spans="1:24" ht="42.75" customHeight="1" x14ac:dyDescent="0.2">
      <c r="A66" s="12" t="s">
        <v>363</v>
      </c>
      <c r="B66" s="12">
        <v>18</v>
      </c>
      <c r="C66" s="33" t="s">
        <v>428</v>
      </c>
      <c r="D66" s="16" t="s">
        <v>44</v>
      </c>
      <c r="E66" s="21"/>
      <c r="F66" s="10">
        <v>2</v>
      </c>
      <c r="G66" s="10">
        <v>2</v>
      </c>
      <c r="H66" s="104" t="s">
        <v>530</v>
      </c>
      <c r="I66" s="72"/>
      <c r="N66" s="95">
        <f t="shared" si="0"/>
        <v>0</v>
      </c>
      <c r="O66" s="95">
        <f t="shared" si="1"/>
        <v>0</v>
      </c>
      <c r="P66" s="95">
        <f t="shared" si="2"/>
        <v>1</v>
      </c>
      <c r="Q66" s="96">
        <f t="shared" si="3"/>
        <v>2</v>
      </c>
      <c r="R66" s="95"/>
      <c r="S66" s="95"/>
      <c r="T66" s="95">
        <f t="shared" si="4"/>
        <v>2</v>
      </c>
      <c r="U66" s="98">
        <f t="shared" si="5"/>
        <v>4</v>
      </c>
    </row>
    <row r="67" spans="1:24" ht="28.5" customHeight="1" x14ac:dyDescent="0.2">
      <c r="A67" s="12" t="s">
        <v>364</v>
      </c>
      <c r="B67" s="12">
        <v>19</v>
      </c>
      <c r="C67" s="33" t="s">
        <v>428</v>
      </c>
      <c r="D67" s="12" t="s">
        <v>104</v>
      </c>
      <c r="E67" s="21"/>
      <c r="F67" s="10">
        <v>2</v>
      </c>
      <c r="G67" s="126">
        <v>2</v>
      </c>
      <c r="H67" s="104" t="s">
        <v>530</v>
      </c>
      <c r="I67" s="72"/>
      <c r="N67" s="95">
        <f t="shared" si="0"/>
        <v>0</v>
      </c>
      <c r="O67" s="95">
        <f t="shared" si="1"/>
        <v>0</v>
      </c>
      <c r="P67" s="95">
        <f t="shared" si="2"/>
        <v>1</v>
      </c>
      <c r="Q67" s="96">
        <f t="shared" si="3"/>
        <v>2</v>
      </c>
      <c r="R67" s="95"/>
      <c r="S67" s="95"/>
      <c r="T67" s="95">
        <f t="shared" si="4"/>
        <v>2</v>
      </c>
      <c r="U67" s="98">
        <f t="shared" si="5"/>
        <v>4</v>
      </c>
    </row>
    <row r="68" spans="1:24" ht="33.75" x14ac:dyDescent="0.2">
      <c r="A68" s="12" t="s">
        <v>365</v>
      </c>
      <c r="B68" s="12">
        <v>20</v>
      </c>
      <c r="C68" s="33" t="s">
        <v>428</v>
      </c>
      <c r="D68" s="16" t="s">
        <v>105</v>
      </c>
      <c r="E68" s="14"/>
      <c r="F68" s="10">
        <v>2</v>
      </c>
      <c r="G68" s="10">
        <v>2</v>
      </c>
      <c r="H68" s="104" t="s">
        <v>529</v>
      </c>
      <c r="I68" s="72"/>
      <c r="N68" s="95">
        <f t="shared" si="0"/>
        <v>0</v>
      </c>
      <c r="O68" s="95">
        <f t="shared" si="1"/>
        <v>0</v>
      </c>
      <c r="P68" s="95">
        <f t="shared" si="2"/>
        <v>1</v>
      </c>
      <c r="Q68" s="96">
        <f t="shared" si="3"/>
        <v>2</v>
      </c>
      <c r="R68" s="95"/>
      <c r="S68" s="95"/>
      <c r="T68" s="95">
        <f t="shared" si="4"/>
        <v>2</v>
      </c>
      <c r="U68" s="98">
        <f t="shared" si="5"/>
        <v>4</v>
      </c>
    </row>
    <row r="69" spans="1:24" ht="33.75" x14ac:dyDescent="0.2">
      <c r="A69" s="12" t="s">
        <v>366</v>
      </c>
      <c r="B69" s="12">
        <v>21</v>
      </c>
      <c r="C69" s="33" t="s">
        <v>428</v>
      </c>
      <c r="D69" s="12" t="s">
        <v>8</v>
      </c>
      <c r="E69" s="22"/>
      <c r="F69" s="10">
        <v>2</v>
      </c>
      <c r="G69" s="10">
        <v>2</v>
      </c>
      <c r="H69" s="104" t="s">
        <v>529</v>
      </c>
      <c r="I69" s="72"/>
      <c r="N69" s="95">
        <f t="shared" si="0"/>
        <v>0</v>
      </c>
      <c r="O69" s="95">
        <f t="shared" si="1"/>
        <v>0</v>
      </c>
      <c r="P69" s="95">
        <f t="shared" si="2"/>
        <v>1</v>
      </c>
      <c r="Q69" s="96">
        <f t="shared" si="3"/>
        <v>2</v>
      </c>
      <c r="R69" s="95"/>
      <c r="S69" s="95"/>
      <c r="T69" s="95">
        <f t="shared" si="4"/>
        <v>2</v>
      </c>
      <c r="U69" s="98">
        <f t="shared" si="5"/>
        <v>4</v>
      </c>
    </row>
    <row r="70" spans="1:24" ht="47.25" customHeight="1" x14ac:dyDescent="0.2">
      <c r="A70" s="12" t="s">
        <v>367</v>
      </c>
      <c r="B70" s="12">
        <v>22</v>
      </c>
      <c r="C70" s="33" t="s">
        <v>428</v>
      </c>
      <c r="D70" s="12" t="s">
        <v>488</v>
      </c>
      <c r="E70" s="22"/>
      <c r="F70" s="10" t="s">
        <v>142</v>
      </c>
      <c r="G70" s="10">
        <v>1</v>
      </c>
      <c r="H70" s="104" t="s">
        <v>531</v>
      </c>
      <c r="I70" s="72"/>
      <c r="N70" s="95">
        <f t="shared" si="0"/>
        <v>0</v>
      </c>
      <c r="O70" s="95">
        <f t="shared" si="1"/>
        <v>0</v>
      </c>
      <c r="P70" s="95">
        <f t="shared" si="2"/>
        <v>0</v>
      </c>
      <c r="Q70" s="96">
        <f t="shared" si="3"/>
        <v>0</v>
      </c>
      <c r="R70" s="95"/>
      <c r="S70" s="95"/>
      <c r="T70" s="95">
        <f t="shared" si="4"/>
        <v>1</v>
      </c>
      <c r="U70" s="98" t="str">
        <f t="shared" si="5"/>
        <v>NA</v>
      </c>
    </row>
    <row r="71" spans="1:24" ht="12.75" x14ac:dyDescent="0.2">
      <c r="B71" s="324" t="s">
        <v>259</v>
      </c>
      <c r="C71" s="324"/>
      <c r="D71" s="324"/>
      <c r="E71" s="324"/>
      <c r="F71" s="325"/>
      <c r="G71" s="136"/>
      <c r="H71" s="321"/>
      <c r="I71" s="294"/>
      <c r="N71" s="95"/>
      <c r="O71" s="95"/>
      <c r="P71" s="95"/>
      <c r="Q71" s="96"/>
      <c r="R71" s="95"/>
      <c r="S71" s="95"/>
      <c r="T71" s="95"/>
      <c r="U71" s="98"/>
    </row>
    <row r="72" spans="1:24" ht="11.25" customHeight="1" x14ac:dyDescent="0.2">
      <c r="A72" s="63" t="s">
        <v>275</v>
      </c>
      <c r="B72" s="64" t="s">
        <v>275</v>
      </c>
      <c r="C72" s="65" t="s">
        <v>418</v>
      </c>
      <c r="D72" s="63" t="s">
        <v>281</v>
      </c>
      <c r="E72" s="63" t="s">
        <v>416</v>
      </c>
      <c r="F72" s="69" t="s">
        <v>417</v>
      </c>
      <c r="G72" s="63" t="s">
        <v>34</v>
      </c>
      <c r="H72" s="322"/>
      <c r="I72" s="295"/>
      <c r="N72" s="95"/>
      <c r="O72" s="95"/>
      <c r="P72" s="95"/>
      <c r="Q72" s="96"/>
      <c r="R72" s="95"/>
      <c r="S72" s="95"/>
      <c r="T72" s="95"/>
      <c r="U72" s="98"/>
    </row>
    <row r="73" spans="1:24" ht="12.75" x14ac:dyDescent="0.2">
      <c r="A73" s="17" t="s">
        <v>376</v>
      </c>
      <c r="B73" s="23"/>
      <c r="C73" s="26"/>
      <c r="D73" s="326" t="s">
        <v>494</v>
      </c>
      <c r="E73" s="326"/>
      <c r="F73" s="327"/>
      <c r="G73" s="137"/>
      <c r="H73" s="322"/>
      <c r="I73" s="295"/>
      <c r="N73" s="95"/>
      <c r="O73" s="95"/>
      <c r="P73" s="95"/>
      <c r="Q73" s="96"/>
      <c r="R73" s="95"/>
      <c r="S73" s="95"/>
      <c r="T73" s="95"/>
      <c r="U73" s="98"/>
    </row>
    <row r="74" spans="1:24" ht="71.25" customHeight="1" x14ac:dyDescent="0.2">
      <c r="A74" s="17"/>
      <c r="B74" s="23"/>
      <c r="C74" s="27"/>
      <c r="D74" s="328" t="s">
        <v>32</v>
      </c>
      <c r="E74" s="329"/>
      <c r="F74" s="330"/>
      <c r="G74" s="137"/>
      <c r="H74" s="323"/>
      <c r="I74" s="296"/>
      <c r="N74" s="95"/>
      <c r="O74" s="95"/>
      <c r="P74" s="95"/>
      <c r="Q74" s="96"/>
      <c r="R74" s="95"/>
      <c r="S74" s="95"/>
      <c r="T74" s="95"/>
      <c r="U74" s="98"/>
    </row>
    <row r="75" spans="1:24" ht="33.75" x14ac:dyDescent="0.2">
      <c r="A75" s="16" t="s">
        <v>380</v>
      </c>
      <c r="B75" s="16">
        <v>23</v>
      </c>
      <c r="C75" s="34" t="s">
        <v>428</v>
      </c>
      <c r="D75" s="16" t="s">
        <v>45</v>
      </c>
      <c r="E75" s="77"/>
      <c r="F75" s="10">
        <v>2</v>
      </c>
      <c r="G75" s="10">
        <v>2</v>
      </c>
      <c r="H75" s="104" t="s">
        <v>529</v>
      </c>
      <c r="I75" s="72"/>
      <c r="N75" s="95">
        <f t="shared" si="0"/>
        <v>0</v>
      </c>
      <c r="O75" s="95">
        <f t="shared" si="1"/>
        <v>0</v>
      </c>
      <c r="P75" s="95">
        <f t="shared" si="2"/>
        <v>1</v>
      </c>
      <c r="Q75" s="96">
        <f t="shared" si="3"/>
        <v>2</v>
      </c>
      <c r="R75" s="95"/>
      <c r="S75" s="95"/>
      <c r="T75" s="95">
        <f t="shared" si="4"/>
        <v>2</v>
      </c>
      <c r="U75" s="98">
        <f t="shared" si="5"/>
        <v>4</v>
      </c>
    </row>
    <row r="76" spans="1:24" ht="22.5" hidden="1" x14ac:dyDescent="0.2">
      <c r="A76" s="16" t="s">
        <v>382</v>
      </c>
      <c r="B76" s="16" t="s">
        <v>382</v>
      </c>
      <c r="C76" s="34" t="s">
        <v>428</v>
      </c>
      <c r="D76" s="16" t="s">
        <v>10</v>
      </c>
      <c r="E76" s="21"/>
      <c r="F76" s="10">
        <v>2</v>
      </c>
      <c r="G76" s="10"/>
      <c r="H76" s="104" t="s">
        <v>543</v>
      </c>
      <c r="I76" s="72"/>
      <c r="N76" s="95">
        <f t="shared" si="0"/>
        <v>0</v>
      </c>
      <c r="O76" s="95">
        <f t="shared" si="1"/>
        <v>0</v>
      </c>
      <c r="P76" s="95">
        <f t="shared" si="2"/>
        <v>1</v>
      </c>
      <c r="Q76" s="96">
        <f t="shared" si="3"/>
        <v>0</v>
      </c>
      <c r="R76" s="95"/>
      <c r="S76" s="95"/>
      <c r="T76" s="95">
        <f t="shared" si="4"/>
        <v>0</v>
      </c>
      <c r="U76" s="98" t="str">
        <f t="shared" si="5"/>
        <v>NA</v>
      </c>
    </row>
    <row r="77" spans="1:24" ht="22.5" hidden="1" x14ac:dyDescent="0.2">
      <c r="A77" s="16" t="s">
        <v>383</v>
      </c>
      <c r="B77" s="16" t="s">
        <v>383</v>
      </c>
      <c r="C77" s="34" t="s">
        <v>428</v>
      </c>
      <c r="D77" s="16" t="s">
        <v>10</v>
      </c>
      <c r="E77" s="21"/>
      <c r="F77" s="10">
        <v>2</v>
      </c>
      <c r="G77" s="10"/>
      <c r="H77" s="104" t="s">
        <v>543</v>
      </c>
      <c r="I77" s="72"/>
      <c r="N77" s="95">
        <f t="shared" si="0"/>
        <v>0</v>
      </c>
      <c r="O77" s="95">
        <f t="shared" si="1"/>
        <v>0</v>
      </c>
      <c r="P77" s="95">
        <f t="shared" si="2"/>
        <v>1</v>
      </c>
      <c r="Q77" s="96">
        <f t="shared" si="3"/>
        <v>0</v>
      </c>
      <c r="R77" s="95"/>
      <c r="S77" s="95"/>
      <c r="T77" s="95">
        <f t="shared" si="4"/>
        <v>0</v>
      </c>
      <c r="U77" s="98" t="str">
        <f t="shared" si="5"/>
        <v>NA</v>
      </c>
    </row>
    <row r="78" spans="1:24" ht="59.25" customHeight="1" x14ac:dyDescent="0.2">
      <c r="A78" s="16" t="s">
        <v>384</v>
      </c>
      <c r="B78" s="16">
        <v>24</v>
      </c>
      <c r="C78" s="34" t="s">
        <v>428</v>
      </c>
      <c r="D78" s="16" t="s">
        <v>46</v>
      </c>
      <c r="E78" s="21"/>
      <c r="F78" s="10">
        <v>2</v>
      </c>
      <c r="G78" s="126">
        <v>2</v>
      </c>
      <c r="H78" s="104" t="s">
        <v>529</v>
      </c>
      <c r="I78" s="72"/>
      <c r="N78" s="95">
        <f t="shared" si="0"/>
        <v>0</v>
      </c>
      <c r="O78" s="95">
        <f t="shared" si="1"/>
        <v>0</v>
      </c>
      <c r="P78" s="95">
        <f t="shared" si="2"/>
        <v>1</v>
      </c>
      <c r="Q78" s="96">
        <f t="shared" si="3"/>
        <v>2</v>
      </c>
      <c r="R78" s="95"/>
      <c r="S78" s="95"/>
      <c r="T78" s="95">
        <f t="shared" si="4"/>
        <v>2</v>
      </c>
      <c r="U78" s="98">
        <f t="shared" si="5"/>
        <v>4</v>
      </c>
    </row>
    <row r="79" spans="1:24" ht="22.5" x14ac:dyDescent="0.2">
      <c r="A79" s="16" t="s">
        <v>385</v>
      </c>
      <c r="B79" s="16">
        <v>25</v>
      </c>
      <c r="C79" s="34" t="s">
        <v>428</v>
      </c>
      <c r="D79" s="16" t="s">
        <v>106</v>
      </c>
      <c r="E79" s="21"/>
      <c r="F79" s="10">
        <v>2</v>
      </c>
      <c r="G79" s="10">
        <v>1</v>
      </c>
      <c r="H79" s="104" t="s">
        <v>529</v>
      </c>
      <c r="I79" s="72"/>
      <c r="N79" s="95">
        <f t="shared" si="0"/>
        <v>0</v>
      </c>
      <c r="O79" s="95">
        <f t="shared" si="1"/>
        <v>0</v>
      </c>
      <c r="P79" s="95">
        <f t="shared" si="2"/>
        <v>1</v>
      </c>
      <c r="Q79" s="96">
        <f t="shared" si="3"/>
        <v>1</v>
      </c>
      <c r="R79" s="95"/>
      <c r="S79" s="95"/>
      <c r="T79" s="95">
        <f t="shared" si="4"/>
        <v>1</v>
      </c>
      <c r="U79" s="98">
        <f t="shared" si="5"/>
        <v>2</v>
      </c>
    </row>
    <row r="80" spans="1:24" ht="63.75" hidden="1" x14ac:dyDescent="0.2">
      <c r="A80" s="16"/>
      <c r="B80" s="16"/>
      <c r="C80" s="34"/>
      <c r="D80" s="16"/>
      <c r="E80" s="21"/>
      <c r="F80" s="35"/>
      <c r="G80" s="10"/>
      <c r="H80" s="110"/>
      <c r="I80" s="111"/>
      <c r="N80" s="95"/>
      <c r="O80" s="95"/>
      <c r="P80" s="99" t="s">
        <v>143</v>
      </c>
      <c r="Q80" s="96">
        <f>SUM(Q52:Q79)</f>
        <v>26</v>
      </c>
      <c r="R80" s="95"/>
      <c r="S80" s="95"/>
      <c r="T80" s="100" t="s">
        <v>146</v>
      </c>
      <c r="U80" s="102">
        <f>SUM(U52:U79)</f>
        <v>52</v>
      </c>
      <c r="V80" s="99" t="s">
        <v>144</v>
      </c>
      <c r="W80" s="101">
        <f>U80/(Q81*2)</f>
        <v>1</v>
      </c>
      <c r="X80" s="101">
        <f>IF(Q80=0,"NA",W80)</f>
        <v>1</v>
      </c>
    </row>
    <row r="81" spans="1:27" ht="12.75" hidden="1" x14ac:dyDescent="0.2">
      <c r="A81" s="16"/>
      <c r="B81" s="16"/>
      <c r="C81" s="34"/>
      <c r="D81" s="16"/>
      <c r="E81" s="21"/>
      <c r="F81" s="35"/>
      <c r="G81" s="10"/>
      <c r="H81" s="110"/>
      <c r="I81" s="111"/>
      <c r="N81" s="95"/>
      <c r="O81" s="95"/>
      <c r="P81" s="95"/>
      <c r="Q81" s="96">
        <f>IF(Q80=0,1,Q80)</f>
        <v>26</v>
      </c>
      <c r="R81" s="95"/>
      <c r="S81" s="95"/>
      <c r="T81" s="99"/>
      <c r="U81" s="96"/>
      <c r="V81" s="99"/>
      <c r="W81" s="99"/>
      <c r="X81" s="99"/>
    </row>
    <row r="82" spans="1:27" ht="12.75" hidden="1" x14ac:dyDescent="0.2">
      <c r="A82" s="16"/>
      <c r="B82" s="16"/>
      <c r="C82" s="34"/>
      <c r="D82" s="16"/>
      <c r="E82" s="21"/>
      <c r="F82" s="35"/>
      <c r="G82" s="10"/>
      <c r="H82" s="110"/>
      <c r="I82" s="111"/>
      <c r="N82" s="95"/>
      <c r="O82" s="95"/>
      <c r="P82" s="95"/>
      <c r="Q82" s="96"/>
      <c r="R82" s="95"/>
      <c r="S82" s="95"/>
      <c r="T82" s="95"/>
      <c r="U82" s="98"/>
    </row>
    <row r="83" spans="1:27" ht="12.75" hidden="1" x14ac:dyDescent="0.2">
      <c r="A83" s="16"/>
      <c r="B83" s="16"/>
      <c r="C83" s="34"/>
      <c r="D83" s="16"/>
      <c r="E83" s="21"/>
      <c r="F83" s="35"/>
      <c r="G83" s="10"/>
      <c r="H83" s="110"/>
      <c r="I83" s="111"/>
      <c r="N83" s="95"/>
      <c r="O83" s="95"/>
      <c r="P83" s="95"/>
      <c r="Q83" s="96"/>
      <c r="R83" s="95"/>
      <c r="S83" s="95"/>
      <c r="T83" s="95"/>
      <c r="U83" s="98"/>
    </row>
    <row r="84" spans="1:27" ht="12.75" hidden="1" x14ac:dyDescent="0.2">
      <c r="A84" s="16"/>
      <c r="B84" s="16"/>
      <c r="C84" s="34"/>
      <c r="D84" s="16"/>
      <c r="E84" s="21"/>
      <c r="F84" s="35"/>
      <c r="G84" s="10"/>
      <c r="H84" s="110"/>
      <c r="I84" s="111"/>
      <c r="N84" s="95"/>
      <c r="O84" s="95"/>
      <c r="P84" s="95"/>
      <c r="Q84" s="96"/>
      <c r="R84" s="95"/>
      <c r="S84" s="95"/>
      <c r="T84" s="95"/>
      <c r="U84" s="98"/>
    </row>
    <row r="85" spans="1:27" ht="12.75" hidden="1" x14ac:dyDescent="0.2">
      <c r="A85" s="16"/>
      <c r="B85" s="16"/>
      <c r="C85" s="34"/>
      <c r="D85" s="16"/>
      <c r="E85" s="21"/>
      <c r="F85" s="35"/>
      <c r="G85" s="10"/>
      <c r="H85" s="110"/>
      <c r="I85" s="111"/>
      <c r="N85" s="95"/>
      <c r="O85" s="95"/>
      <c r="P85" s="95"/>
      <c r="Q85" s="96"/>
      <c r="R85" s="95"/>
      <c r="S85" s="95"/>
      <c r="T85" s="95"/>
      <c r="U85" s="98"/>
    </row>
    <row r="86" spans="1:27" ht="12.75" x14ac:dyDescent="0.2">
      <c r="A86" s="52" t="s">
        <v>31</v>
      </c>
      <c r="B86" s="324" t="s">
        <v>259</v>
      </c>
      <c r="C86" s="324"/>
      <c r="D86" s="324"/>
      <c r="E86" s="324"/>
      <c r="F86" s="325"/>
      <c r="G86" s="136"/>
      <c r="H86" s="106"/>
      <c r="I86" s="79"/>
      <c r="N86" s="95"/>
      <c r="O86" s="95"/>
      <c r="P86" s="95"/>
      <c r="Q86" s="96"/>
      <c r="R86" s="95"/>
      <c r="S86" s="95"/>
      <c r="T86" s="95"/>
      <c r="U86" s="98"/>
    </row>
    <row r="87" spans="1:27" ht="12.75" x14ac:dyDescent="0.2">
      <c r="A87" s="20" t="s">
        <v>280</v>
      </c>
      <c r="B87" s="334" t="s">
        <v>280</v>
      </c>
      <c r="C87" s="334"/>
      <c r="D87" s="334"/>
      <c r="E87" s="334"/>
      <c r="F87" s="334"/>
      <c r="G87" s="334"/>
      <c r="H87" s="107"/>
      <c r="I87" s="80"/>
      <c r="N87" s="95"/>
      <c r="O87" s="95"/>
      <c r="P87" s="95"/>
      <c r="Q87" s="96"/>
      <c r="R87" s="95"/>
      <c r="S87" s="95"/>
      <c r="T87" s="95"/>
      <c r="U87" s="98"/>
    </row>
    <row r="88" spans="1:27" ht="11.25" customHeight="1" x14ac:dyDescent="0.2">
      <c r="A88" s="63" t="s">
        <v>275</v>
      </c>
      <c r="B88" s="64" t="s">
        <v>275</v>
      </c>
      <c r="C88" s="65" t="s">
        <v>418</v>
      </c>
      <c r="D88" s="63" t="s">
        <v>281</v>
      </c>
      <c r="E88" s="63" t="s">
        <v>416</v>
      </c>
      <c r="F88" s="69" t="s">
        <v>417</v>
      </c>
      <c r="G88" s="63" t="s">
        <v>34</v>
      </c>
      <c r="H88" s="322"/>
      <c r="I88" s="295"/>
      <c r="N88" s="95"/>
      <c r="O88" s="95"/>
      <c r="P88" s="95"/>
      <c r="Q88" s="96"/>
      <c r="R88" s="95"/>
      <c r="S88" s="95"/>
      <c r="T88" s="95"/>
      <c r="U88" s="98"/>
    </row>
    <row r="89" spans="1:27" ht="12.75" x14ac:dyDescent="0.2">
      <c r="A89" s="17" t="s">
        <v>39</v>
      </c>
      <c r="B89" s="23"/>
      <c r="C89" s="26"/>
      <c r="D89" s="326" t="s">
        <v>464</v>
      </c>
      <c r="E89" s="326"/>
      <c r="F89" s="327"/>
      <c r="G89" s="137"/>
      <c r="H89" s="322"/>
      <c r="I89" s="295"/>
      <c r="N89" s="95"/>
      <c r="O89" s="95"/>
      <c r="P89" s="95"/>
      <c r="Q89" s="96"/>
      <c r="R89" s="95"/>
      <c r="S89" s="95"/>
      <c r="T89" s="95"/>
      <c r="U89" s="98"/>
    </row>
    <row r="90" spans="1:27" ht="46.5" customHeight="1" x14ac:dyDescent="0.2">
      <c r="A90" s="19"/>
      <c r="B90" s="48"/>
      <c r="C90" s="27"/>
      <c r="D90" s="328" t="s">
        <v>888</v>
      </c>
      <c r="E90" s="329"/>
      <c r="F90" s="330"/>
      <c r="G90" s="137"/>
      <c r="H90" s="323"/>
      <c r="I90" s="296"/>
      <c r="N90" s="95"/>
      <c r="O90" s="95"/>
      <c r="P90" s="95"/>
      <c r="Q90" s="96"/>
      <c r="R90" s="95"/>
      <c r="S90" s="95"/>
      <c r="T90" s="95"/>
      <c r="U90" s="98"/>
    </row>
    <row r="91" spans="1:27" ht="123.75" x14ac:dyDescent="0.2">
      <c r="A91" s="8" t="s">
        <v>394</v>
      </c>
      <c r="B91" s="43">
        <v>26</v>
      </c>
      <c r="C91" s="30" t="s">
        <v>428</v>
      </c>
      <c r="D91" s="210" t="s">
        <v>271</v>
      </c>
      <c r="E91" s="81"/>
      <c r="F91" s="10">
        <v>2</v>
      </c>
      <c r="G91" s="10">
        <v>4</v>
      </c>
      <c r="H91" s="108" t="s">
        <v>503</v>
      </c>
      <c r="I91" s="66" t="s">
        <v>69</v>
      </c>
      <c r="K91" s="95">
        <f>IF(F91=0,10,0)</f>
        <v>0</v>
      </c>
      <c r="N91" s="95">
        <f t="shared" si="0"/>
        <v>0</v>
      </c>
      <c r="O91" s="95">
        <f t="shared" si="1"/>
        <v>0</v>
      </c>
      <c r="P91" s="95">
        <f t="shared" si="2"/>
        <v>1</v>
      </c>
      <c r="Q91" s="96">
        <f t="shared" si="3"/>
        <v>4</v>
      </c>
      <c r="R91" s="95"/>
      <c r="S91" s="95"/>
      <c r="T91" s="95">
        <f t="shared" si="4"/>
        <v>4</v>
      </c>
      <c r="U91" s="98">
        <f t="shared" si="5"/>
        <v>8</v>
      </c>
      <c r="AA91" s="252"/>
    </row>
    <row r="92" spans="1:27" ht="48.75" customHeight="1" x14ac:dyDescent="0.2">
      <c r="A92" s="8" t="s">
        <v>395</v>
      </c>
      <c r="B92" s="43">
        <v>27</v>
      </c>
      <c r="C92" s="30" t="s">
        <v>428</v>
      </c>
      <c r="D92" s="16" t="s">
        <v>272</v>
      </c>
      <c r="E92" s="81"/>
      <c r="F92" s="10">
        <v>2</v>
      </c>
      <c r="G92" s="10">
        <v>2</v>
      </c>
      <c r="H92" s="108" t="s">
        <v>503</v>
      </c>
      <c r="I92" s="66" t="s">
        <v>69</v>
      </c>
      <c r="N92" s="95">
        <f t="shared" si="0"/>
        <v>0</v>
      </c>
      <c r="O92" s="95">
        <f t="shared" si="1"/>
        <v>0</v>
      </c>
      <c r="P92" s="95">
        <f t="shared" si="2"/>
        <v>1</v>
      </c>
      <c r="Q92" s="96">
        <f t="shared" si="3"/>
        <v>2</v>
      </c>
      <c r="R92" s="95"/>
      <c r="S92" s="95"/>
      <c r="T92" s="95">
        <f t="shared" si="4"/>
        <v>2</v>
      </c>
      <c r="U92" s="98">
        <f t="shared" si="5"/>
        <v>4</v>
      </c>
    </row>
    <row r="93" spans="1:27" ht="78.75" customHeight="1" x14ac:dyDescent="0.2">
      <c r="A93" s="8" t="s">
        <v>396</v>
      </c>
      <c r="B93" s="43">
        <v>28</v>
      </c>
      <c r="C93" s="30" t="s">
        <v>428</v>
      </c>
      <c r="D93" s="16" t="s">
        <v>107</v>
      </c>
      <c r="E93" s="81"/>
      <c r="F93" s="10">
        <v>2</v>
      </c>
      <c r="G93" s="10">
        <v>1</v>
      </c>
      <c r="H93" s="108" t="s">
        <v>503</v>
      </c>
      <c r="I93" s="66" t="s">
        <v>69</v>
      </c>
      <c r="N93" s="95">
        <f t="shared" si="0"/>
        <v>0</v>
      </c>
      <c r="O93" s="95">
        <f t="shared" si="1"/>
        <v>0</v>
      </c>
      <c r="P93" s="95">
        <f t="shared" si="2"/>
        <v>1</v>
      </c>
      <c r="Q93" s="96">
        <f t="shared" si="3"/>
        <v>1</v>
      </c>
      <c r="R93" s="95"/>
      <c r="S93" s="95"/>
      <c r="T93" s="95">
        <f t="shared" si="4"/>
        <v>1</v>
      </c>
      <c r="U93" s="98">
        <f t="shared" si="5"/>
        <v>2</v>
      </c>
    </row>
    <row r="94" spans="1:27" ht="48.75" customHeight="1" x14ac:dyDescent="0.2">
      <c r="A94" s="8" t="s">
        <v>397</v>
      </c>
      <c r="B94" s="43">
        <v>29</v>
      </c>
      <c r="C94" s="30" t="s">
        <v>428</v>
      </c>
      <c r="D94" s="16" t="s">
        <v>465</v>
      </c>
      <c r="E94" s="81"/>
      <c r="F94" s="10">
        <v>2</v>
      </c>
      <c r="G94" s="10">
        <v>1</v>
      </c>
      <c r="H94" s="108" t="s">
        <v>516</v>
      </c>
      <c r="I94" s="66" t="s">
        <v>69</v>
      </c>
      <c r="N94" s="95">
        <f t="shared" si="0"/>
        <v>0</v>
      </c>
      <c r="O94" s="95">
        <f t="shared" si="1"/>
        <v>0</v>
      </c>
      <c r="P94" s="95">
        <f t="shared" si="2"/>
        <v>1</v>
      </c>
      <c r="Q94" s="96">
        <f t="shared" si="3"/>
        <v>1</v>
      </c>
      <c r="R94" s="95"/>
      <c r="S94" s="95"/>
      <c r="T94" s="95">
        <f t="shared" si="4"/>
        <v>1</v>
      </c>
      <c r="U94" s="98">
        <f t="shared" si="5"/>
        <v>2</v>
      </c>
    </row>
    <row r="95" spans="1:27" ht="12.75" hidden="1" x14ac:dyDescent="0.2">
      <c r="G95" s="10"/>
      <c r="N95" s="95"/>
      <c r="O95" s="95"/>
      <c r="P95" s="95"/>
      <c r="Q95" s="96"/>
      <c r="R95" s="95"/>
      <c r="S95" s="95"/>
      <c r="T95" s="95"/>
      <c r="U95" s="98"/>
    </row>
    <row r="96" spans="1:27" ht="11.25" customHeight="1" x14ac:dyDescent="0.2">
      <c r="A96" s="63" t="s">
        <v>275</v>
      </c>
      <c r="B96" s="64" t="s">
        <v>275</v>
      </c>
      <c r="C96" s="65" t="s">
        <v>418</v>
      </c>
      <c r="D96" s="63" t="s">
        <v>281</v>
      </c>
      <c r="E96" s="63" t="s">
        <v>416</v>
      </c>
      <c r="F96" s="69" t="s">
        <v>417</v>
      </c>
      <c r="G96" s="63" t="s">
        <v>34</v>
      </c>
      <c r="H96" s="106"/>
      <c r="I96" s="79"/>
      <c r="N96" s="95"/>
      <c r="O96" s="95"/>
      <c r="P96" s="95"/>
      <c r="Q96" s="96"/>
      <c r="R96" s="95"/>
      <c r="S96" s="95"/>
      <c r="T96" s="95"/>
      <c r="U96" s="98"/>
    </row>
    <row r="97" spans="1:21" ht="12.75" x14ac:dyDescent="0.2">
      <c r="A97" s="17" t="s">
        <v>398</v>
      </c>
      <c r="B97" s="23"/>
      <c r="C97" s="26"/>
      <c r="D97" s="138" t="s">
        <v>497</v>
      </c>
      <c r="E97" s="138"/>
      <c r="F97" s="139"/>
      <c r="G97" s="138"/>
      <c r="H97" s="106"/>
      <c r="I97" s="79"/>
      <c r="N97" s="95"/>
      <c r="O97" s="95"/>
      <c r="P97" s="95"/>
      <c r="Q97" s="96"/>
      <c r="R97" s="95"/>
      <c r="S97" s="95"/>
      <c r="T97" s="95"/>
      <c r="U97" s="98"/>
    </row>
    <row r="98" spans="1:21" ht="84" customHeight="1" x14ac:dyDescent="0.2">
      <c r="A98" s="17"/>
      <c r="B98" s="23"/>
      <c r="C98" s="27"/>
      <c r="D98" s="335" t="s">
        <v>498</v>
      </c>
      <c r="E98" s="336"/>
      <c r="F98" s="337"/>
      <c r="G98" s="138"/>
      <c r="H98" s="106"/>
      <c r="I98" s="79"/>
      <c r="N98" s="95"/>
      <c r="O98" s="95"/>
      <c r="P98" s="95"/>
      <c r="Q98" s="96"/>
      <c r="R98" s="95"/>
      <c r="S98" s="95"/>
      <c r="T98" s="95"/>
      <c r="U98" s="98"/>
    </row>
    <row r="99" spans="1:21" ht="21.75" customHeight="1" x14ac:dyDescent="0.2">
      <c r="A99" s="17"/>
      <c r="B99" s="23"/>
      <c r="C99" s="33"/>
      <c r="D99" s="331" t="s">
        <v>33</v>
      </c>
      <c r="E99" s="332"/>
      <c r="F99" s="333"/>
      <c r="G99" s="140"/>
      <c r="H99" s="109"/>
      <c r="I99" s="82"/>
      <c r="N99" s="95"/>
      <c r="O99" s="95"/>
      <c r="P99" s="95"/>
      <c r="Q99" s="96"/>
      <c r="R99" s="95"/>
      <c r="S99" s="95"/>
      <c r="T99" s="95"/>
      <c r="U99" s="98"/>
    </row>
    <row r="100" spans="1:21" ht="31.5" customHeight="1" x14ac:dyDescent="0.2">
      <c r="A100" s="12" t="s">
        <v>399</v>
      </c>
      <c r="B100" s="12">
        <v>30</v>
      </c>
      <c r="C100" s="33" t="s">
        <v>428</v>
      </c>
      <c r="D100" s="12" t="s">
        <v>499</v>
      </c>
      <c r="E100" s="14"/>
      <c r="F100" s="10">
        <v>2</v>
      </c>
      <c r="G100" s="10">
        <v>1</v>
      </c>
      <c r="H100" s="104" t="s">
        <v>529</v>
      </c>
      <c r="I100" s="72"/>
      <c r="N100" s="95">
        <f t="shared" si="0"/>
        <v>0</v>
      </c>
      <c r="O100" s="95">
        <f t="shared" si="1"/>
        <v>0</v>
      </c>
      <c r="P100" s="95">
        <f t="shared" si="2"/>
        <v>1</v>
      </c>
      <c r="Q100" s="96">
        <f t="shared" si="3"/>
        <v>1</v>
      </c>
      <c r="R100" s="95"/>
      <c r="S100" s="95"/>
      <c r="T100" s="95">
        <f t="shared" si="4"/>
        <v>1</v>
      </c>
      <c r="U100" s="98">
        <f t="shared" si="5"/>
        <v>2</v>
      </c>
    </row>
    <row r="101" spans="1:21" ht="54.75" customHeight="1" x14ac:dyDescent="0.2">
      <c r="A101" s="12" t="s">
        <v>401</v>
      </c>
      <c r="B101" s="12">
        <v>31</v>
      </c>
      <c r="C101" s="33" t="s">
        <v>428</v>
      </c>
      <c r="D101" s="211" t="s">
        <v>108</v>
      </c>
      <c r="E101" s="14"/>
      <c r="F101" s="10">
        <v>2</v>
      </c>
      <c r="G101" s="10">
        <v>4</v>
      </c>
      <c r="H101" s="103" t="s">
        <v>517</v>
      </c>
      <c r="I101" s="72"/>
      <c r="K101" s="95">
        <f>IF(F101=0,10,0)</f>
        <v>0</v>
      </c>
      <c r="N101" s="95">
        <f t="shared" si="0"/>
        <v>0</v>
      </c>
      <c r="O101" s="95">
        <f t="shared" si="1"/>
        <v>0</v>
      </c>
      <c r="P101" s="95">
        <f t="shared" si="2"/>
        <v>1</v>
      </c>
      <c r="Q101" s="96">
        <f t="shared" si="3"/>
        <v>4</v>
      </c>
      <c r="R101" s="95"/>
      <c r="S101" s="95"/>
      <c r="T101" s="95">
        <f t="shared" si="4"/>
        <v>4</v>
      </c>
      <c r="U101" s="98">
        <f t="shared" si="5"/>
        <v>8</v>
      </c>
    </row>
    <row r="102" spans="1:21" ht="67.5" x14ac:dyDescent="0.2">
      <c r="A102" s="12" t="s">
        <v>402</v>
      </c>
      <c r="B102" s="12">
        <v>32</v>
      </c>
      <c r="C102" s="33" t="s">
        <v>428</v>
      </c>
      <c r="D102" s="211" t="s">
        <v>109</v>
      </c>
      <c r="E102" s="14"/>
      <c r="F102" s="10">
        <v>2</v>
      </c>
      <c r="G102" s="10">
        <v>4</v>
      </c>
      <c r="H102" s="103" t="s">
        <v>537</v>
      </c>
      <c r="I102" s="72"/>
      <c r="K102" s="95">
        <f t="shared" ref="K102:K109" si="6">IF(F102=0,10,0)</f>
        <v>0</v>
      </c>
      <c r="N102" s="95">
        <f t="shared" si="0"/>
        <v>0</v>
      </c>
      <c r="O102" s="95">
        <f t="shared" si="1"/>
        <v>0</v>
      </c>
      <c r="P102" s="95">
        <f t="shared" si="2"/>
        <v>1</v>
      </c>
      <c r="Q102" s="96">
        <f t="shared" si="3"/>
        <v>4</v>
      </c>
      <c r="R102" s="95"/>
      <c r="S102" s="95"/>
      <c r="T102" s="95">
        <f t="shared" si="4"/>
        <v>4</v>
      </c>
      <c r="U102" s="98">
        <f t="shared" si="5"/>
        <v>8</v>
      </c>
    </row>
    <row r="103" spans="1:21" ht="42.75" customHeight="1" x14ac:dyDescent="0.2">
      <c r="A103" s="12" t="s">
        <v>403</v>
      </c>
      <c r="B103" s="12">
        <v>33</v>
      </c>
      <c r="C103" s="33" t="s">
        <v>428</v>
      </c>
      <c r="D103" s="211" t="s">
        <v>110</v>
      </c>
      <c r="E103" s="14"/>
      <c r="F103" s="10">
        <v>2</v>
      </c>
      <c r="G103" s="10">
        <v>4</v>
      </c>
      <c r="H103" s="103" t="s">
        <v>538</v>
      </c>
      <c r="I103" s="72"/>
      <c r="K103" s="95">
        <f>IF(F103=0,10,0)</f>
        <v>0</v>
      </c>
      <c r="N103" s="95">
        <f t="shared" si="0"/>
        <v>0</v>
      </c>
      <c r="O103" s="95">
        <f t="shared" si="1"/>
        <v>0</v>
      </c>
      <c r="P103" s="95">
        <f t="shared" si="2"/>
        <v>1</v>
      </c>
      <c r="Q103" s="96">
        <f t="shared" si="3"/>
        <v>4</v>
      </c>
      <c r="R103" s="95"/>
      <c r="S103" s="95"/>
      <c r="T103" s="95">
        <f t="shared" si="4"/>
        <v>4</v>
      </c>
      <c r="U103" s="98">
        <f t="shared" si="5"/>
        <v>8</v>
      </c>
    </row>
    <row r="104" spans="1:21" ht="54.75" customHeight="1" x14ac:dyDescent="0.2">
      <c r="A104" s="12" t="s">
        <v>404</v>
      </c>
      <c r="B104" s="12">
        <v>34</v>
      </c>
      <c r="C104" s="33" t="s">
        <v>428</v>
      </c>
      <c r="D104" s="211" t="s">
        <v>111</v>
      </c>
      <c r="E104" s="14"/>
      <c r="F104" s="10">
        <v>2</v>
      </c>
      <c r="G104" s="10">
        <v>4</v>
      </c>
      <c r="H104" s="103" t="s">
        <v>539</v>
      </c>
      <c r="I104" s="72"/>
      <c r="K104" s="95">
        <f t="shared" si="6"/>
        <v>0</v>
      </c>
      <c r="N104" s="95">
        <f t="shared" si="0"/>
        <v>0</v>
      </c>
      <c r="O104" s="95">
        <f t="shared" si="1"/>
        <v>0</v>
      </c>
      <c r="P104" s="95">
        <f t="shared" si="2"/>
        <v>1</v>
      </c>
      <c r="Q104" s="96">
        <f t="shared" si="3"/>
        <v>4</v>
      </c>
      <c r="R104" s="95"/>
      <c r="S104" s="95"/>
      <c r="T104" s="95">
        <f t="shared" si="4"/>
        <v>4</v>
      </c>
      <c r="U104" s="98">
        <f t="shared" si="5"/>
        <v>8</v>
      </c>
    </row>
    <row r="105" spans="1:21" ht="43.5" customHeight="1" x14ac:dyDescent="0.2">
      <c r="A105" s="12" t="s">
        <v>405</v>
      </c>
      <c r="B105" s="12">
        <v>35</v>
      </c>
      <c r="C105" s="33" t="s">
        <v>428</v>
      </c>
      <c r="D105" s="210" t="s">
        <v>112</v>
      </c>
      <c r="E105" s="14"/>
      <c r="F105" s="10">
        <v>2</v>
      </c>
      <c r="G105" s="10">
        <v>4</v>
      </c>
      <c r="H105" s="104" t="s">
        <v>540</v>
      </c>
      <c r="I105" s="72"/>
      <c r="K105" s="95">
        <f t="shared" si="6"/>
        <v>0</v>
      </c>
      <c r="N105" s="95">
        <f t="shared" si="0"/>
        <v>0</v>
      </c>
      <c r="O105" s="95">
        <f t="shared" si="1"/>
        <v>0</v>
      </c>
      <c r="P105" s="95">
        <f t="shared" si="2"/>
        <v>1</v>
      </c>
      <c r="Q105" s="96">
        <f t="shared" si="3"/>
        <v>4</v>
      </c>
      <c r="R105" s="95"/>
      <c r="S105" s="95"/>
      <c r="T105" s="95">
        <f t="shared" si="4"/>
        <v>4</v>
      </c>
      <c r="U105" s="98">
        <f t="shared" si="5"/>
        <v>8</v>
      </c>
    </row>
    <row r="106" spans="1:21" ht="57.75" customHeight="1" x14ac:dyDescent="0.2">
      <c r="A106" s="12" t="s">
        <v>406</v>
      </c>
      <c r="B106" s="12">
        <v>36</v>
      </c>
      <c r="C106" s="33" t="s">
        <v>428</v>
      </c>
      <c r="D106" s="211" t="s">
        <v>113</v>
      </c>
      <c r="E106" s="14"/>
      <c r="F106" s="10">
        <v>2</v>
      </c>
      <c r="G106" s="10">
        <v>4</v>
      </c>
      <c r="H106" s="103" t="s">
        <v>538</v>
      </c>
      <c r="I106" s="72"/>
      <c r="K106" s="95">
        <f t="shared" si="6"/>
        <v>0</v>
      </c>
      <c r="N106" s="95">
        <f t="shared" si="0"/>
        <v>0</v>
      </c>
      <c r="O106" s="95">
        <f t="shared" si="1"/>
        <v>0</v>
      </c>
      <c r="P106" s="95">
        <f t="shared" si="2"/>
        <v>1</v>
      </c>
      <c r="Q106" s="96">
        <f t="shared" si="3"/>
        <v>4</v>
      </c>
      <c r="R106" s="95"/>
      <c r="S106" s="95"/>
      <c r="T106" s="95">
        <f t="shared" si="4"/>
        <v>4</v>
      </c>
      <c r="U106" s="98">
        <f t="shared" si="5"/>
        <v>8</v>
      </c>
    </row>
    <row r="107" spans="1:21" ht="50.1" customHeight="1" x14ac:dyDescent="0.2">
      <c r="A107" s="12" t="s">
        <v>407</v>
      </c>
      <c r="B107" s="12">
        <v>37</v>
      </c>
      <c r="C107" s="33" t="s">
        <v>428</v>
      </c>
      <c r="D107" s="211" t="s">
        <v>114</v>
      </c>
      <c r="E107" s="14"/>
      <c r="F107" s="10">
        <v>2</v>
      </c>
      <c r="G107" s="10">
        <v>4</v>
      </c>
      <c r="H107" s="104" t="s">
        <v>529</v>
      </c>
      <c r="I107" s="72"/>
      <c r="K107" s="95">
        <f t="shared" si="6"/>
        <v>0</v>
      </c>
      <c r="N107" s="95">
        <f t="shared" si="0"/>
        <v>0</v>
      </c>
      <c r="O107" s="95">
        <f t="shared" si="1"/>
        <v>0</v>
      </c>
      <c r="P107" s="95">
        <f t="shared" si="2"/>
        <v>1</v>
      </c>
      <c r="Q107" s="96">
        <f t="shared" si="3"/>
        <v>4</v>
      </c>
      <c r="R107" s="95"/>
      <c r="S107" s="95"/>
      <c r="T107" s="95">
        <f t="shared" si="4"/>
        <v>4</v>
      </c>
      <c r="U107" s="98">
        <f t="shared" si="5"/>
        <v>8</v>
      </c>
    </row>
    <row r="108" spans="1:21" ht="50.1" customHeight="1" x14ac:dyDescent="0.2">
      <c r="A108" s="12" t="s">
        <v>408</v>
      </c>
      <c r="B108" s="12">
        <v>38</v>
      </c>
      <c r="C108" s="33" t="s">
        <v>428</v>
      </c>
      <c r="D108" s="16" t="s">
        <v>47</v>
      </c>
      <c r="E108" s="14"/>
      <c r="F108" s="10">
        <v>2</v>
      </c>
      <c r="G108" s="10">
        <v>1</v>
      </c>
      <c r="H108" s="104" t="s">
        <v>529</v>
      </c>
      <c r="I108" s="72"/>
      <c r="K108" s="95"/>
      <c r="N108" s="95">
        <f t="shared" si="0"/>
        <v>0</v>
      </c>
      <c r="O108" s="95">
        <f t="shared" si="1"/>
        <v>0</v>
      </c>
      <c r="P108" s="95">
        <f t="shared" si="2"/>
        <v>1</v>
      </c>
      <c r="Q108" s="96">
        <f t="shared" si="3"/>
        <v>1</v>
      </c>
      <c r="R108" s="95"/>
      <c r="S108" s="95"/>
      <c r="T108" s="95">
        <f t="shared" si="4"/>
        <v>1</v>
      </c>
      <c r="U108" s="98">
        <f t="shared" si="5"/>
        <v>2</v>
      </c>
    </row>
    <row r="109" spans="1:21" ht="60.75" customHeight="1" x14ac:dyDescent="0.2">
      <c r="A109" s="12" t="s">
        <v>409</v>
      </c>
      <c r="B109" s="12">
        <v>39</v>
      </c>
      <c r="C109" s="33" t="s">
        <v>428</v>
      </c>
      <c r="D109" s="211" t="s">
        <v>115</v>
      </c>
      <c r="E109" s="14"/>
      <c r="F109" s="10">
        <v>2</v>
      </c>
      <c r="G109" s="10">
        <v>4</v>
      </c>
      <c r="H109" s="104" t="s">
        <v>529</v>
      </c>
      <c r="I109" s="72"/>
      <c r="K109" s="95">
        <f t="shared" si="6"/>
        <v>0</v>
      </c>
      <c r="N109" s="95">
        <f t="shared" si="0"/>
        <v>0</v>
      </c>
      <c r="O109" s="95">
        <f t="shared" si="1"/>
        <v>0</v>
      </c>
      <c r="P109" s="95">
        <f t="shared" si="2"/>
        <v>1</v>
      </c>
      <c r="Q109" s="96">
        <f t="shared" si="3"/>
        <v>4</v>
      </c>
      <c r="R109" s="95"/>
      <c r="S109" s="95"/>
      <c r="T109" s="95">
        <f t="shared" si="4"/>
        <v>4</v>
      </c>
      <c r="U109" s="98">
        <f t="shared" si="5"/>
        <v>8</v>
      </c>
    </row>
    <row r="110" spans="1:21" ht="57" customHeight="1" x14ac:dyDescent="0.2">
      <c r="A110" s="12" t="s">
        <v>410</v>
      </c>
      <c r="B110" s="12">
        <v>40</v>
      </c>
      <c r="C110" s="33" t="s">
        <v>428</v>
      </c>
      <c r="D110" s="12" t="s">
        <v>48</v>
      </c>
      <c r="E110" s="14"/>
      <c r="F110" s="10">
        <v>2</v>
      </c>
      <c r="G110" s="10">
        <v>2</v>
      </c>
      <c r="H110" s="104" t="s">
        <v>529</v>
      </c>
      <c r="I110" s="72"/>
      <c r="N110" s="95">
        <f t="shared" si="0"/>
        <v>0</v>
      </c>
      <c r="O110" s="95">
        <f t="shared" si="1"/>
        <v>0</v>
      </c>
      <c r="P110" s="95">
        <f t="shared" si="2"/>
        <v>1</v>
      </c>
      <c r="Q110" s="96">
        <f t="shared" si="3"/>
        <v>2</v>
      </c>
      <c r="R110" s="95"/>
      <c r="S110" s="95"/>
      <c r="T110" s="95">
        <f t="shared" si="4"/>
        <v>2</v>
      </c>
      <c r="U110" s="98">
        <f t="shared" si="5"/>
        <v>4</v>
      </c>
    </row>
    <row r="111" spans="1:21" ht="50.1" customHeight="1" x14ac:dyDescent="0.2">
      <c r="A111" s="12" t="s">
        <v>411</v>
      </c>
      <c r="B111" s="12">
        <v>41</v>
      </c>
      <c r="C111" s="33" t="s">
        <v>428</v>
      </c>
      <c r="D111" s="12" t="s">
        <v>500</v>
      </c>
      <c r="E111" s="14"/>
      <c r="F111" s="10">
        <v>2</v>
      </c>
      <c r="G111" s="10">
        <v>1</v>
      </c>
      <c r="H111" s="104" t="s">
        <v>529</v>
      </c>
      <c r="I111" s="72"/>
      <c r="N111" s="95">
        <f t="shared" si="0"/>
        <v>0</v>
      </c>
      <c r="O111" s="95">
        <f t="shared" si="1"/>
        <v>0</v>
      </c>
      <c r="P111" s="95">
        <f t="shared" si="2"/>
        <v>1</v>
      </c>
      <c r="Q111" s="96">
        <f t="shared" si="3"/>
        <v>1</v>
      </c>
      <c r="R111" s="95"/>
      <c r="S111" s="95"/>
      <c r="T111" s="95">
        <f t="shared" si="4"/>
        <v>1</v>
      </c>
      <c r="U111" s="98">
        <f t="shared" si="5"/>
        <v>2</v>
      </c>
    </row>
    <row r="112" spans="1:21" ht="12.75" x14ac:dyDescent="0.2">
      <c r="B112" s="324" t="s">
        <v>259</v>
      </c>
      <c r="C112" s="324"/>
      <c r="D112" s="324"/>
      <c r="E112" s="324"/>
      <c r="F112" s="325"/>
      <c r="G112" s="136"/>
      <c r="H112" s="321"/>
      <c r="I112" s="294"/>
      <c r="N112" s="95"/>
      <c r="O112" s="95"/>
      <c r="P112" s="95"/>
      <c r="Q112" s="96"/>
      <c r="R112" s="95"/>
      <c r="S112" s="95"/>
      <c r="T112" s="95"/>
      <c r="U112" s="98"/>
    </row>
    <row r="113" spans="1:24" ht="11.25" customHeight="1" x14ac:dyDescent="0.2">
      <c r="A113" s="63" t="s">
        <v>275</v>
      </c>
      <c r="B113" s="64" t="s">
        <v>275</v>
      </c>
      <c r="C113" s="65" t="s">
        <v>418</v>
      </c>
      <c r="D113" s="63" t="s">
        <v>281</v>
      </c>
      <c r="E113" s="63" t="s">
        <v>416</v>
      </c>
      <c r="F113" s="69" t="s">
        <v>417</v>
      </c>
      <c r="G113" s="63" t="s">
        <v>34</v>
      </c>
      <c r="H113" s="322"/>
      <c r="I113" s="295"/>
      <c r="N113" s="95"/>
      <c r="O113" s="95"/>
      <c r="P113" s="95"/>
      <c r="Q113" s="96"/>
      <c r="R113" s="95"/>
      <c r="S113" s="95"/>
      <c r="T113" s="95"/>
      <c r="U113" s="98"/>
    </row>
    <row r="114" spans="1:24" ht="12.75" x14ac:dyDescent="0.2">
      <c r="A114" s="17" t="s">
        <v>412</v>
      </c>
      <c r="B114" s="23"/>
      <c r="C114" s="26"/>
      <c r="D114" s="326" t="s">
        <v>13</v>
      </c>
      <c r="E114" s="326"/>
      <c r="F114" s="327"/>
      <c r="G114" s="137"/>
      <c r="H114" s="322"/>
      <c r="I114" s="295"/>
      <c r="N114" s="95"/>
      <c r="O114" s="95"/>
      <c r="P114" s="95"/>
      <c r="Q114" s="96"/>
      <c r="R114" s="95"/>
      <c r="S114" s="95"/>
      <c r="T114" s="95"/>
      <c r="U114" s="98"/>
    </row>
    <row r="115" spans="1:24" ht="34.5" customHeight="1" x14ac:dyDescent="0.2">
      <c r="A115" s="19"/>
      <c r="B115" s="48"/>
      <c r="C115" s="27"/>
      <c r="D115" s="328" t="s">
        <v>501</v>
      </c>
      <c r="E115" s="329"/>
      <c r="F115" s="330"/>
      <c r="G115" s="137"/>
      <c r="H115" s="323"/>
      <c r="I115" s="296"/>
      <c r="N115" s="95"/>
      <c r="O115" s="95"/>
      <c r="P115" s="95"/>
      <c r="Q115" s="96"/>
      <c r="R115" s="95"/>
      <c r="S115" s="95"/>
      <c r="T115" s="95"/>
      <c r="U115" s="98"/>
    </row>
    <row r="116" spans="1:24" ht="54" customHeight="1" x14ac:dyDescent="0.2">
      <c r="A116" s="16" t="s">
        <v>413</v>
      </c>
      <c r="B116" s="16">
        <v>42</v>
      </c>
      <c r="C116" s="34" t="s">
        <v>428</v>
      </c>
      <c r="D116" s="85" t="s">
        <v>116</v>
      </c>
      <c r="E116" s="21"/>
      <c r="F116" s="10">
        <v>2</v>
      </c>
      <c r="G116" s="10">
        <v>2</v>
      </c>
      <c r="H116" s="104" t="s">
        <v>529</v>
      </c>
      <c r="I116" s="72"/>
      <c r="N116" s="95">
        <f t="shared" si="0"/>
        <v>0</v>
      </c>
      <c r="O116" s="95">
        <f t="shared" si="1"/>
        <v>0</v>
      </c>
      <c r="P116" s="95">
        <f t="shared" si="2"/>
        <v>1</v>
      </c>
      <c r="Q116" s="96">
        <f t="shared" si="3"/>
        <v>2</v>
      </c>
      <c r="R116" s="95"/>
      <c r="S116" s="95"/>
      <c r="T116" s="95">
        <f t="shared" si="4"/>
        <v>2</v>
      </c>
      <c r="U116" s="98">
        <f t="shared" si="5"/>
        <v>4</v>
      </c>
    </row>
    <row r="117" spans="1:24" ht="45" x14ac:dyDescent="0.2">
      <c r="A117" s="16" t="s">
        <v>414</v>
      </c>
      <c r="B117" s="16">
        <v>43</v>
      </c>
      <c r="C117" s="34" t="s">
        <v>428</v>
      </c>
      <c r="D117" s="83" t="s">
        <v>15</v>
      </c>
      <c r="E117" s="21"/>
      <c r="F117" s="10">
        <v>2</v>
      </c>
      <c r="G117" s="10">
        <v>1</v>
      </c>
      <c r="H117" s="104" t="s">
        <v>529</v>
      </c>
      <c r="I117" s="72"/>
      <c r="N117" s="95">
        <f t="shared" si="0"/>
        <v>0</v>
      </c>
      <c r="O117" s="95">
        <f t="shared" si="1"/>
        <v>0</v>
      </c>
      <c r="P117" s="95">
        <f t="shared" si="2"/>
        <v>1</v>
      </c>
      <c r="Q117" s="96">
        <f t="shared" si="3"/>
        <v>1</v>
      </c>
      <c r="R117" s="95"/>
      <c r="S117" s="95"/>
      <c r="T117" s="95">
        <f t="shared" si="4"/>
        <v>1</v>
      </c>
      <c r="U117" s="98">
        <f t="shared" si="5"/>
        <v>2</v>
      </c>
    </row>
    <row r="118" spans="1:24" ht="45" x14ac:dyDescent="0.2">
      <c r="A118" s="16" t="s">
        <v>415</v>
      </c>
      <c r="B118" s="16">
        <v>44</v>
      </c>
      <c r="C118" s="34" t="s">
        <v>428</v>
      </c>
      <c r="D118" s="83" t="s">
        <v>14</v>
      </c>
      <c r="E118" s="21"/>
      <c r="F118" s="10">
        <v>2</v>
      </c>
      <c r="G118" s="10">
        <v>1</v>
      </c>
      <c r="H118" s="104" t="s">
        <v>529</v>
      </c>
      <c r="I118" s="72"/>
      <c r="N118" s="95">
        <f t="shared" si="0"/>
        <v>0</v>
      </c>
      <c r="O118" s="95">
        <f t="shared" si="1"/>
        <v>0</v>
      </c>
      <c r="P118" s="95">
        <f t="shared" si="2"/>
        <v>1</v>
      </c>
      <c r="Q118" s="96">
        <f t="shared" si="3"/>
        <v>1</v>
      </c>
      <c r="R118" s="95"/>
      <c r="S118" s="95"/>
      <c r="T118" s="95">
        <f t="shared" si="4"/>
        <v>1</v>
      </c>
      <c r="U118" s="98">
        <f t="shared" si="5"/>
        <v>2</v>
      </c>
    </row>
    <row r="119" spans="1:24" ht="63.75" x14ac:dyDescent="0.2">
      <c r="P119" s="99" t="s">
        <v>143</v>
      </c>
      <c r="Q119" s="96">
        <f>SUM(Q91:Q118)</f>
        <v>49</v>
      </c>
      <c r="R119" s="95"/>
      <c r="S119" s="95"/>
      <c r="T119" s="100" t="s">
        <v>146</v>
      </c>
      <c r="U119" s="102">
        <f>SUM(U91:U118)</f>
        <v>98</v>
      </c>
      <c r="V119" s="99" t="s">
        <v>144</v>
      </c>
      <c r="W119" s="101">
        <f>U119/(Q120*2)</f>
        <v>1</v>
      </c>
      <c r="X119" s="101">
        <f>IF(Q119=0,"NA",W119)</f>
        <v>1</v>
      </c>
    </row>
    <row r="120" spans="1:24" ht="12.75" x14ac:dyDescent="0.2">
      <c r="P120" s="95"/>
      <c r="Q120" s="96">
        <f>IF(Q119=0,1,Q119)</f>
        <v>49</v>
      </c>
      <c r="R120" s="95"/>
      <c r="S120" s="95"/>
      <c r="T120" s="99"/>
      <c r="U120" s="96"/>
      <c r="V120" s="99"/>
      <c r="W120" s="99"/>
      <c r="X120" s="99"/>
    </row>
    <row r="121" spans="1:24" x14ac:dyDescent="0.2">
      <c r="J121" s="57" t="s">
        <v>161</v>
      </c>
      <c r="K121" s="57">
        <f>SUM(K7:K118)</f>
        <v>0</v>
      </c>
    </row>
    <row r="122" spans="1:24" ht="12.75" x14ac:dyDescent="0.2">
      <c r="J122" s="57" t="s">
        <v>162</v>
      </c>
      <c r="K122" s="95" t="b">
        <f>IF(K121&gt;9,"REPROVADO")</f>
        <v>0</v>
      </c>
    </row>
  </sheetData>
  <mergeCells count="67">
    <mergeCell ref="I3:I6"/>
    <mergeCell ref="I9:I12"/>
    <mergeCell ref="I14:I17"/>
    <mergeCell ref="B3:F3"/>
    <mergeCell ref="D5:F5"/>
    <mergeCell ref="D6:F6"/>
    <mergeCell ref="B9:F9"/>
    <mergeCell ref="D11:F11"/>
    <mergeCell ref="D12:F12"/>
    <mergeCell ref="H3:H6"/>
    <mergeCell ref="B5:B6"/>
    <mergeCell ref="H9:H12"/>
    <mergeCell ref="D28:F28"/>
    <mergeCell ref="B31:F31"/>
    <mergeCell ref="B48:F48"/>
    <mergeCell ref="H14:H17"/>
    <mergeCell ref="D16:F16"/>
    <mergeCell ref="B14:F14"/>
    <mergeCell ref="D27:F27"/>
    <mergeCell ref="D17:F17"/>
    <mergeCell ref="H25:H28"/>
    <mergeCell ref="H31:H34"/>
    <mergeCell ref="B20:F20"/>
    <mergeCell ref="D22:F22"/>
    <mergeCell ref="D23:F23"/>
    <mergeCell ref="B25:F25"/>
    <mergeCell ref="D50:F50"/>
    <mergeCell ref="D39:F39"/>
    <mergeCell ref="D33:F33"/>
    <mergeCell ref="D34:F34"/>
    <mergeCell ref="B36:F36"/>
    <mergeCell ref="D38:F38"/>
    <mergeCell ref="D59:F59"/>
    <mergeCell ref="D51:F51"/>
    <mergeCell ref="B62:F62"/>
    <mergeCell ref="D73:F73"/>
    <mergeCell ref="D74:F74"/>
    <mergeCell ref="B71:F71"/>
    <mergeCell ref="D64:F64"/>
    <mergeCell ref="B56:F56"/>
    <mergeCell ref="D58:F58"/>
    <mergeCell ref="D65:F65"/>
    <mergeCell ref="I20:I23"/>
    <mergeCell ref="H20:H23"/>
    <mergeCell ref="I88:I90"/>
    <mergeCell ref="H88:H90"/>
    <mergeCell ref="H36:H39"/>
    <mergeCell ref="I25:I28"/>
    <mergeCell ref="I31:I34"/>
    <mergeCell ref="H61:H65"/>
    <mergeCell ref="H71:H74"/>
    <mergeCell ref="H48:H51"/>
    <mergeCell ref="I71:I74"/>
    <mergeCell ref="I36:I39"/>
    <mergeCell ref="I48:I51"/>
    <mergeCell ref="I61:I65"/>
    <mergeCell ref="I112:I115"/>
    <mergeCell ref="H112:H115"/>
    <mergeCell ref="B112:F112"/>
    <mergeCell ref="B86:F86"/>
    <mergeCell ref="D114:F114"/>
    <mergeCell ref="D115:F115"/>
    <mergeCell ref="D99:F99"/>
    <mergeCell ref="B87:G87"/>
    <mergeCell ref="D89:F89"/>
    <mergeCell ref="D90:F90"/>
    <mergeCell ref="D98:F98"/>
  </mergeCells>
  <phoneticPr fontId="40" type="noConversion"/>
  <dataValidations count="1">
    <dataValidation type="list" allowBlank="1" showInputMessage="1" showErrorMessage="1" errorTitle="Nota" error="Digite um número válido" promptTitle="Nota" prompt="Digite a nota" sqref="F7:F8 F116:F118 F91:F94 F66:F70 F75:F85 F40:F46 F60:F61 F52:F55 F100:F111 F35 F29:F30 F24 F18:F19 F13">
      <formula1>$L$4:$L$7</formula1>
    </dataValidation>
  </dataValidations>
  <pageMargins left="0.51181102362204722" right="0.51181102362204722" top="0.78740157480314965" bottom="0.78740157480314965" header="0.31496062992125984" footer="0.31496062992125984"/>
  <pageSetup paperSize="9" fitToHeight="20" orientation="portrait" r:id="rId1"/>
  <headerFooter>
    <oddFooter>&amp;R&amp;F</oddFooter>
  </headerFooter>
  <rowBreaks count="5" manualBreakCount="5">
    <brk id="19" min="1" max="6" man="1"/>
    <brk id="41" min="1" max="6" man="1"/>
    <brk id="61" min="1" max="6" man="1"/>
    <brk id="79" min="1" max="6" man="1"/>
    <brk id="94" min="1" max="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theme="0" tint="-0.34998626667073579"/>
  </sheetPr>
  <dimension ref="A1:Y270"/>
  <sheetViews>
    <sheetView showGridLines="0" topLeftCell="B31" zoomScaleNormal="100" zoomScaleSheetLayoutView="75" workbookViewId="0">
      <selection activeCell="D7" sqref="D7"/>
    </sheetView>
  </sheetViews>
  <sheetFormatPr defaultColWidth="9.140625" defaultRowHeight="11.25" x14ac:dyDescent="0.2"/>
  <cols>
    <col min="1" max="1" width="7.42578125" style="57" hidden="1" customWidth="1"/>
    <col min="2" max="2" width="4.28515625" style="57" customWidth="1"/>
    <col min="3" max="3" width="7.28515625" style="59" bestFit="1" customWidth="1"/>
    <col min="4" max="5" width="30.7109375" style="57" customWidth="1"/>
    <col min="6" max="6" width="7.28515625" style="57" customWidth="1"/>
    <col min="7" max="7" width="6.85546875" style="57" customWidth="1"/>
    <col min="8" max="11" width="9.140625" style="57" hidden="1" customWidth="1"/>
    <col min="12" max="12" width="12.140625" style="57" hidden="1" customWidth="1"/>
    <col min="13" max="15" width="9.140625" style="57" hidden="1" customWidth="1"/>
    <col min="16" max="16" width="13.28515625" style="57" hidden="1" customWidth="1"/>
    <col min="17" max="25" width="9.140625" style="57" hidden="1" customWidth="1"/>
    <col min="26" max="16384" width="9.140625" style="57"/>
  </cols>
  <sheetData>
    <row r="1" spans="1:24" ht="38.25" customHeight="1" x14ac:dyDescent="0.2">
      <c r="Q1" s="61"/>
    </row>
    <row r="2" spans="1:24" ht="12.75" x14ac:dyDescent="0.2">
      <c r="A2" s="6" t="s">
        <v>560</v>
      </c>
      <c r="B2" s="6" t="s">
        <v>156</v>
      </c>
      <c r="H2" s="61"/>
      <c r="K2" s="95"/>
      <c r="L2" s="95"/>
      <c r="M2" s="95"/>
      <c r="N2" s="95"/>
      <c r="O2" s="95"/>
      <c r="P2" s="95"/>
      <c r="Q2" s="96"/>
      <c r="R2" s="95"/>
      <c r="S2" s="95"/>
      <c r="T2" s="95"/>
      <c r="U2" s="96"/>
      <c r="V2" s="95"/>
      <c r="W2" s="95"/>
      <c r="X2" s="95"/>
    </row>
    <row r="3" spans="1:24" ht="15" customHeight="1" x14ac:dyDescent="0.2">
      <c r="B3" s="347" t="s">
        <v>561</v>
      </c>
      <c r="C3" s="347"/>
      <c r="D3" s="347"/>
      <c r="E3" s="347"/>
      <c r="F3" s="347"/>
      <c r="G3" s="53"/>
      <c r="H3" s="61"/>
      <c r="K3" s="95"/>
      <c r="L3" s="97" t="s">
        <v>135</v>
      </c>
      <c r="M3" s="95"/>
    </row>
    <row r="4" spans="1:24" ht="11.25" customHeight="1" x14ac:dyDescent="0.2">
      <c r="A4" s="63" t="s">
        <v>275</v>
      </c>
      <c r="B4" s="63" t="s">
        <v>275</v>
      </c>
      <c r="C4" s="65" t="s">
        <v>418</v>
      </c>
      <c r="D4" s="63" t="s">
        <v>281</v>
      </c>
      <c r="E4" s="63" t="s">
        <v>416</v>
      </c>
      <c r="F4" s="63" t="s">
        <v>417</v>
      </c>
      <c r="G4" s="63" t="s">
        <v>34</v>
      </c>
      <c r="H4" s="61"/>
      <c r="K4" s="95"/>
      <c r="L4" s="97">
        <v>0</v>
      </c>
      <c r="M4" s="95"/>
    </row>
    <row r="5" spans="1:24" ht="11.25" customHeight="1" x14ac:dyDescent="0.2">
      <c r="A5" s="50" t="s">
        <v>562</v>
      </c>
      <c r="B5" s="317" t="s">
        <v>428</v>
      </c>
      <c r="C5" s="26"/>
      <c r="D5" s="353" t="s">
        <v>864</v>
      </c>
      <c r="E5" s="349"/>
      <c r="F5" s="349"/>
      <c r="G5" s="54"/>
      <c r="H5" s="61"/>
      <c r="J5" s="59"/>
      <c r="K5" s="95"/>
      <c r="L5" s="97">
        <v>1</v>
      </c>
      <c r="M5" s="95"/>
      <c r="N5" s="95" t="s">
        <v>136</v>
      </c>
      <c r="O5" s="95" t="s">
        <v>137</v>
      </c>
      <c r="P5" s="95" t="s">
        <v>138</v>
      </c>
      <c r="Q5" s="96" t="s">
        <v>139</v>
      </c>
      <c r="R5" s="95"/>
      <c r="S5" s="95"/>
      <c r="T5" s="95" t="s">
        <v>140</v>
      </c>
      <c r="U5" s="96" t="s">
        <v>141</v>
      </c>
      <c r="V5" s="95"/>
      <c r="W5" s="95"/>
      <c r="X5" s="95"/>
    </row>
    <row r="6" spans="1:24" ht="36" customHeight="1" x14ac:dyDescent="0.2">
      <c r="A6" s="50"/>
      <c r="B6" s="318"/>
      <c r="C6" s="27"/>
      <c r="D6" s="348" t="s">
        <v>863</v>
      </c>
      <c r="E6" s="349"/>
      <c r="F6" s="349"/>
      <c r="G6" s="54"/>
      <c r="H6" s="61"/>
      <c r="K6" s="95"/>
      <c r="L6" s="97">
        <v>2</v>
      </c>
      <c r="M6" s="95"/>
      <c r="N6" s="95"/>
      <c r="O6" s="95"/>
      <c r="P6" s="95"/>
      <c r="Q6" s="96"/>
      <c r="R6" s="95"/>
      <c r="S6" s="95"/>
      <c r="T6" s="95"/>
      <c r="U6" s="96"/>
      <c r="V6" s="95"/>
      <c r="W6" s="95"/>
      <c r="X6" s="95"/>
    </row>
    <row r="7" spans="1:24" ht="81" customHeight="1" x14ac:dyDescent="0.2">
      <c r="A7" s="8" t="s">
        <v>563</v>
      </c>
      <c r="B7" s="8">
        <v>1</v>
      </c>
      <c r="C7" s="29" t="s">
        <v>428</v>
      </c>
      <c r="D7" s="210" t="s">
        <v>117</v>
      </c>
      <c r="E7" s="84"/>
      <c r="F7" s="35">
        <v>2</v>
      </c>
      <c r="G7" s="10">
        <v>4</v>
      </c>
      <c r="K7" s="95">
        <f>IF(F7=0,10,0)</f>
        <v>0</v>
      </c>
      <c r="L7" s="97" t="s">
        <v>142</v>
      </c>
      <c r="M7" s="95"/>
      <c r="N7" s="95">
        <f>COUNTIF(F7,0)</f>
        <v>0</v>
      </c>
      <c r="O7" s="95">
        <f>COUNTIF(F7,1)</f>
        <v>0</v>
      </c>
      <c r="P7" s="95">
        <f>COUNTIF(F7,2)</f>
        <v>1</v>
      </c>
      <c r="Q7" s="96">
        <f>(SUM(N7:P7))*T7</f>
        <v>4</v>
      </c>
      <c r="R7" s="95"/>
      <c r="S7" s="95"/>
      <c r="T7" s="95">
        <f>G7</f>
        <v>4</v>
      </c>
      <c r="U7" s="98">
        <f>IF(Q7=0,"NA",F7*Q7)</f>
        <v>8</v>
      </c>
      <c r="V7" s="96"/>
      <c r="W7" s="95"/>
      <c r="X7" s="95"/>
    </row>
    <row r="8" spans="1:24" ht="39.950000000000003" customHeight="1" x14ac:dyDescent="0.2">
      <c r="A8" s="8" t="s">
        <v>564</v>
      </c>
      <c r="B8" s="8">
        <v>2</v>
      </c>
      <c r="C8" s="29" t="s">
        <v>428</v>
      </c>
      <c r="D8" s="210" t="s">
        <v>192</v>
      </c>
      <c r="E8" s="84"/>
      <c r="F8" s="35">
        <v>2</v>
      </c>
      <c r="G8" s="10">
        <v>4</v>
      </c>
      <c r="K8" s="95">
        <f>IF(F8=0,10,0)</f>
        <v>0</v>
      </c>
      <c r="L8" s="95"/>
      <c r="M8" s="95"/>
      <c r="N8" s="95">
        <f>COUNTIF(F8,0)</f>
        <v>0</v>
      </c>
      <c r="O8" s="95">
        <f>COUNTIF(F8,1)</f>
        <v>0</v>
      </c>
      <c r="P8" s="95">
        <f>COUNTIF(F8,2)</f>
        <v>1</v>
      </c>
      <c r="Q8" s="96">
        <f>(SUM(N8:P8))*T8</f>
        <v>4</v>
      </c>
      <c r="R8" s="95"/>
      <c r="S8" s="95"/>
      <c r="T8" s="95">
        <f>G8</f>
        <v>4</v>
      </c>
      <c r="U8" s="98">
        <f>IF(Q8=0,"NA",F8*Q8)</f>
        <v>8</v>
      </c>
      <c r="V8" s="95"/>
      <c r="W8" s="95"/>
      <c r="X8" s="95"/>
    </row>
    <row r="9" spans="1:24" ht="39.950000000000003" customHeight="1" x14ac:dyDescent="0.2">
      <c r="A9" s="8" t="s">
        <v>565</v>
      </c>
      <c r="B9" s="8">
        <v>3</v>
      </c>
      <c r="C9" s="29" t="s">
        <v>428</v>
      </c>
      <c r="D9" s="210" t="s">
        <v>118</v>
      </c>
      <c r="E9" s="84"/>
      <c r="F9" s="35">
        <v>2</v>
      </c>
      <c r="G9" s="10">
        <v>4</v>
      </c>
      <c r="K9" s="95">
        <f>IF(F9=0,10,0)</f>
        <v>0</v>
      </c>
      <c r="L9" s="95"/>
      <c r="M9" s="95"/>
      <c r="N9" s="95">
        <f t="shared" ref="N9:N19" si="0">COUNTIF(F9,0)</f>
        <v>0</v>
      </c>
      <c r="O9" s="95">
        <f t="shared" ref="O9:O19" si="1">COUNTIF(F9,1)</f>
        <v>0</v>
      </c>
      <c r="P9" s="95">
        <f t="shared" ref="P9:P19" si="2">COUNTIF(F9,2)</f>
        <v>1</v>
      </c>
      <c r="Q9" s="96">
        <f t="shared" ref="Q9:Q19" si="3">(SUM(N9:P9))*T9</f>
        <v>4</v>
      </c>
      <c r="R9" s="95"/>
      <c r="S9" s="95"/>
      <c r="T9" s="95">
        <f t="shared" ref="T9:T19" si="4">G9</f>
        <v>4</v>
      </c>
      <c r="U9" s="98">
        <f t="shared" ref="U9:U19" si="5">IF(Q9=0,"NA",F9*Q9)</f>
        <v>8</v>
      </c>
      <c r="V9" s="95"/>
      <c r="W9" s="95"/>
      <c r="X9" s="95"/>
    </row>
    <row r="10" spans="1:24" ht="54.75" customHeight="1" x14ac:dyDescent="0.2">
      <c r="A10" s="8" t="s">
        <v>566</v>
      </c>
      <c r="B10" s="8">
        <v>4</v>
      </c>
      <c r="C10" s="29" t="s">
        <v>428</v>
      </c>
      <c r="D10" s="210" t="s">
        <v>119</v>
      </c>
      <c r="E10" s="84"/>
      <c r="F10" s="35">
        <v>2</v>
      </c>
      <c r="G10" s="10">
        <v>4</v>
      </c>
      <c r="K10" s="95">
        <f>IF(F10=0,10,0)</f>
        <v>0</v>
      </c>
      <c r="L10" s="95"/>
      <c r="M10" s="95"/>
      <c r="N10" s="95">
        <f t="shared" si="0"/>
        <v>0</v>
      </c>
      <c r="O10" s="95">
        <f t="shared" si="1"/>
        <v>0</v>
      </c>
      <c r="P10" s="95">
        <f t="shared" si="2"/>
        <v>1</v>
      </c>
      <c r="Q10" s="96">
        <f t="shared" si="3"/>
        <v>4</v>
      </c>
      <c r="R10" s="95"/>
      <c r="S10" s="95"/>
      <c r="T10" s="95">
        <f t="shared" si="4"/>
        <v>4</v>
      </c>
      <c r="U10" s="98">
        <f t="shared" si="5"/>
        <v>8</v>
      </c>
      <c r="V10" s="95"/>
      <c r="W10" s="95"/>
      <c r="X10" s="95"/>
    </row>
    <row r="11" spans="1:24" ht="39.950000000000003" customHeight="1" x14ac:dyDescent="0.2">
      <c r="A11" s="8" t="s">
        <v>567</v>
      </c>
      <c r="B11" s="8">
        <v>5</v>
      </c>
      <c r="C11" s="29" t="s">
        <v>428</v>
      </c>
      <c r="D11" s="12" t="s">
        <v>862</v>
      </c>
      <c r="E11" s="21"/>
      <c r="F11" s="35">
        <v>2</v>
      </c>
      <c r="G11" s="10">
        <v>2</v>
      </c>
      <c r="L11" s="95"/>
      <c r="M11" s="95"/>
      <c r="N11" s="95">
        <f t="shared" si="0"/>
        <v>0</v>
      </c>
      <c r="O11" s="95">
        <f t="shared" si="1"/>
        <v>0</v>
      </c>
      <c r="P11" s="95">
        <f t="shared" si="2"/>
        <v>1</v>
      </c>
      <c r="Q11" s="96">
        <f t="shared" si="3"/>
        <v>2</v>
      </c>
      <c r="R11" s="95"/>
      <c r="S11" s="95"/>
      <c r="T11" s="95">
        <f t="shared" si="4"/>
        <v>2</v>
      </c>
      <c r="U11" s="98">
        <f t="shared" si="5"/>
        <v>4</v>
      </c>
      <c r="V11" s="95"/>
      <c r="W11" s="95"/>
      <c r="X11" s="95"/>
    </row>
    <row r="12" spans="1:24" ht="56.25" x14ac:dyDescent="0.2">
      <c r="A12" s="8" t="s">
        <v>874</v>
      </c>
      <c r="B12" s="8">
        <v>6</v>
      </c>
      <c r="C12" s="29" t="s">
        <v>428</v>
      </c>
      <c r="D12" s="212" t="s">
        <v>892</v>
      </c>
      <c r="E12" s="84"/>
      <c r="F12" s="35">
        <v>2</v>
      </c>
      <c r="G12" s="10">
        <v>4</v>
      </c>
      <c r="K12" s="95">
        <f>IF(F12=0,10,0)</f>
        <v>0</v>
      </c>
      <c r="L12" s="95"/>
      <c r="M12" s="95"/>
      <c r="N12" s="95">
        <f t="shared" si="0"/>
        <v>0</v>
      </c>
      <c r="O12" s="95">
        <f t="shared" si="1"/>
        <v>0</v>
      </c>
      <c r="P12" s="95">
        <f t="shared" si="2"/>
        <v>1</v>
      </c>
      <c r="Q12" s="96">
        <f t="shared" si="3"/>
        <v>4</v>
      </c>
      <c r="R12" s="95"/>
      <c r="S12" s="95"/>
      <c r="T12" s="95">
        <f t="shared" si="4"/>
        <v>4</v>
      </c>
      <c r="U12" s="98">
        <f t="shared" si="5"/>
        <v>8</v>
      </c>
      <c r="V12" s="95"/>
      <c r="W12" s="95"/>
      <c r="X12" s="95"/>
    </row>
    <row r="13" spans="1:24" ht="14.25" customHeight="1" x14ac:dyDescent="0.2">
      <c r="A13" s="50" t="s">
        <v>865</v>
      </c>
      <c r="B13" s="26"/>
      <c r="C13" s="26"/>
      <c r="D13" s="353" t="s">
        <v>871</v>
      </c>
      <c r="E13" s="349"/>
      <c r="F13" s="349"/>
      <c r="G13" s="10"/>
      <c r="H13" s="61"/>
      <c r="K13" s="95"/>
      <c r="L13" s="95"/>
      <c r="M13" s="95"/>
      <c r="N13" s="95"/>
      <c r="O13" s="95"/>
      <c r="P13" s="95"/>
      <c r="Q13" s="96"/>
      <c r="R13" s="95"/>
      <c r="S13" s="95"/>
      <c r="T13" s="95"/>
      <c r="U13" s="98"/>
      <c r="V13" s="95"/>
      <c r="W13" s="95"/>
      <c r="X13" s="95"/>
    </row>
    <row r="14" spans="1:24" ht="15" customHeight="1" x14ac:dyDescent="0.2">
      <c r="A14" s="50"/>
      <c r="B14" s="27"/>
      <c r="C14" s="27"/>
      <c r="D14" s="348" t="s">
        <v>872</v>
      </c>
      <c r="E14" s="349"/>
      <c r="F14" s="349"/>
      <c r="G14" s="10"/>
      <c r="H14" s="61"/>
      <c r="K14" s="95"/>
      <c r="L14" s="95"/>
      <c r="M14" s="95"/>
      <c r="N14" s="95"/>
      <c r="O14" s="95"/>
      <c r="P14" s="95"/>
      <c r="Q14" s="96"/>
      <c r="R14" s="95"/>
      <c r="S14" s="95"/>
      <c r="T14" s="95"/>
      <c r="U14" s="98"/>
      <c r="V14" s="95"/>
      <c r="W14" s="95"/>
      <c r="X14" s="95"/>
    </row>
    <row r="15" spans="1:24" ht="48.75" customHeight="1" x14ac:dyDescent="0.2">
      <c r="A15" s="8" t="s">
        <v>866</v>
      </c>
      <c r="B15" s="8">
        <v>7</v>
      </c>
      <c r="C15" s="29" t="s">
        <v>428</v>
      </c>
      <c r="D15" s="85" t="s">
        <v>16</v>
      </c>
      <c r="E15" s="21"/>
      <c r="F15" s="35">
        <v>2</v>
      </c>
      <c r="G15" s="10">
        <v>1</v>
      </c>
      <c r="K15" s="95"/>
      <c r="L15" s="95"/>
      <c r="M15" s="95"/>
      <c r="N15" s="95">
        <f t="shared" si="0"/>
        <v>0</v>
      </c>
      <c r="O15" s="95">
        <f t="shared" si="1"/>
        <v>0</v>
      </c>
      <c r="P15" s="95">
        <f t="shared" si="2"/>
        <v>1</v>
      </c>
      <c r="Q15" s="96">
        <f t="shared" si="3"/>
        <v>1</v>
      </c>
      <c r="R15" s="95"/>
      <c r="S15" s="95"/>
      <c r="T15" s="95">
        <f t="shared" si="4"/>
        <v>1</v>
      </c>
      <c r="U15" s="98">
        <f t="shared" si="5"/>
        <v>2</v>
      </c>
      <c r="V15" s="95"/>
      <c r="W15" s="95"/>
      <c r="X15" s="95"/>
    </row>
    <row r="16" spans="1:24" ht="48.75" customHeight="1" x14ac:dyDescent="0.2">
      <c r="A16" s="8" t="s">
        <v>867</v>
      </c>
      <c r="B16" s="8">
        <v>8</v>
      </c>
      <c r="C16" s="29" t="s">
        <v>428</v>
      </c>
      <c r="D16" s="85" t="s">
        <v>17</v>
      </c>
      <c r="E16" s="21"/>
      <c r="F16" s="35">
        <v>2</v>
      </c>
      <c r="G16" s="10">
        <v>1</v>
      </c>
      <c r="K16" s="95"/>
      <c r="L16" s="95"/>
      <c r="M16" s="95"/>
      <c r="N16" s="95">
        <f t="shared" si="0"/>
        <v>0</v>
      </c>
      <c r="O16" s="95">
        <f t="shared" si="1"/>
        <v>0</v>
      </c>
      <c r="P16" s="95">
        <f t="shared" si="2"/>
        <v>1</v>
      </c>
      <c r="Q16" s="96">
        <f t="shared" si="3"/>
        <v>1</v>
      </c>
      <c r="R16" s="95"/>
      <c r="S16" s="95"/>
      <c r="T16" s="95">
        <f t="shared" si="4"/>
        <v>1</v>
      </c>
      <c r="U16" s="98">
        <f t="shared" si="5"/>
        <v>2</v>
      </c>
      <c r="V16" s="95"/>
      <c r="W16" s="95"/>
      <c r="X16" s="95"/>
    </row>
    <row r="17" spans="1:24" ht="39.950000000000003" customHeight="1" x14ac:dyDescent="0.2">
      <c r="A17" s="8" t="s">
        <v>868</v>
      </c>
      <c r="B17" s="8">
        <v>9</v>
      </c>
      <c r="C17" s="29" t="s">
        <v>428</v>
      </c>
      <c r="D17" s="85" t="s">
        <v>18</v>
      </c>
      <c r="E17" s="21"/>
      <c r="F17" s="35">
        <v>2</v>
      </c>
      <c r="G17" s="10">
        <v>4</v>
      </c>
      <c r="K17" s="95"/>
      <c r="L17" s="95"/>
      <c r="M17" s="95"/>
      <c r="N17" s="95">
        <f t="shared" si="0"/>
        <v>0</v>
      </c>
      <c r="O17" s="95">
        <f t="shared" si="1"/>
        <v>0</v>
      </c>
      <c r="P17" s="95">
        <f t="shared" si="2"/>
        <v>1</v>
      </c>
      <c r="Q17" s="96">
        <f t="shared" si="3"/>
        <v>4</v>
      </c>
      <c r="R17" s="95"/>
      <c r="S17" s="95"/>
      <c r="T17" s="95">
        <f t="shared" si="4"/>
        <v>4</v>
      </c>
      <c r="U17" s="98">
        <f t="shared" si="5"/>
        <v>8</v>
      </c>
      <c r="V17" s="95"/>
      <c r="W17" s="95"/>
      <c r="X17" s="95"/>
    </row>
    <row r="18" spans="1:24" ht="81.75" customHeight="1" x14ac:dyDescent="0.2">
      <c r="A18" s="8" t="s">
        <v>869</v>
      </c>
      <c r="B18" s="8">
        <v>10</v>
      </c>
      <c r="C18" s="29" t="s">
        <v>428</v>
      </c>
      <c r="D18" s="213" t="s">
        <v>120</v>
      </c>
      <c r="E18" s="21"/>
      <c r="F18" s="35">
        <v>2</v>
      </c>
      <c r="G18" s="10">
        <v>4</v>
      </c>
      <c r="K18" s="95">
        <f>IF(F18=0,10,0)</f>
        <v>0</v>
      </c>
      <c r="L18" s="95"/>
      <c r="M18" s="95"/>
      <c r="N18" s="95">
        <f t="shared" si="0"/>
        <v>0</v>
      </c>
      <c r="O18" s="95">
        <f t="shared" si="1"/>
        <v>0</v>
      </c>
      <c r="P18" s="95">
        <f t="shared" si="2"/>
        <v>1</v>
      </c>
      <c r="Q18" s="96">
        <f t="shared" si="3"/>
        <v>4</v>
      </c>
      <c r="R18" s="95"/>
      <c r="S18" s="95"/>
      <c r="T18" s="95">
        <f t="shared" si="4"/>
        <v>4</v>
      </c>
      <c r="U18" s="98">
        <f t="shared" si="5"/>
        <v>8</v>
      </c>
      <c r="V18" s="95"/>
      <c r="W18" s="95"/>
      <c r="X18" s="95"/>
    </row>
    <row r="19" spans="1:24" ht="60" customHeight="1" x14ac:dyDescent="0.2">
      <c r="A19" s="8" t="s">
        <v>870</v>
      </c>
      <c r="B19" s="8">
        <v>11</v>
      </c>
      <c r="C19" s="29" t="s">
        <v>428</v>
      </c>
      <c r="D19" s="85" t="s">
        <v>6</v>
      </c>
      <c r="E19" s="84"/>
      <c r="F19" s="35">
        <v>2</v>
      </c>
      <c r="G19" s="10">
        <v>4</v>
      </c>
      <c r="K19" s="95"/>
      <c r="L19" s="95"/>
      <c r="M19" s="95"/>
      <c r="N19" s="95">
        <f t="shared" si="0"/>
        <v>0</v>
      </c>
      <c r="O19" s="95">
        <f t="shared" si="1"/>
        <v>0</v>
      </c>
      <c r="P19" s="95">
        <f t="shared" si="2"/>
        <v>1</v>
      </c>
      <c r="Q19" s="96">
        <f t="shared" si="3"/>
        <v>4</v>
      </c>
      <c r="R19" s="95"/>
      <c r="S19" s="95"/>
      <c r="T19" s="95">
        <f t="shared" si="4"/>
        <v>4</v>
      </c>
      <c r="U19" s="98">
        <f t="shared" si="5"/>
        <v>8</v>
      </c>
      <c r="V19" s="95"/>
      <c r="W19" s="95"/>
      <c r="X19" s="95"/>
    </row>
    <row r="20" spans="1:24" ht="24.75" hidden="1" customHeight="1" x14ac:dyDescent="0.2">
      <c r="A20" s="55"/>
      <c r="B20" s="55"/>
      <c r="C20" s="112"/>
      <c r="D20" s="113"/>
      <c r="E20" s="114"/>
      <c r="F20" s="115"/>
      <c r="G20" s="10"/>
      <c r="K20" s="95"/>
      <c r="L20" s="95"/>
      <c r="M20" s="95"/>
      <c r="N20" s="95"/>
      <c r="O20" s="95"/>
      <c r="P20" s="99" t="s">
        <v>143</v>
      </c>
      <c r="Q20" s="96">
        <f>SUM(Q7:Q19)</f>
        <v>36</v>
      </c>
      <c r="R20" s="95"/>
      <c r="S20" s="95"/>
      <c r="T20" s="100" t="s">
        <v>146</v>
      </c>
      <c r="U20" s="102">
        <f>SUM(U7:U19)</f>
        <v>72</v>
      </c>
      <c r="V20" s="99" t="s">
        <v>144</v>
      </c>
      <c r="W20" s="101">
        <f>U20/(Q21*2)</f>
        <v>1</v>
      </c>
      <c r="X20" s="101">
        <f>IF(Q20=0,"NA",W20)</f>
        <v>1</v>
      </c>
    </row>
    <row r="21" spans="1:24" ht="21.75" hidden="1" customHeight="1" x14ac:dyDescent="0.2">
      <c r="A21" s="55"/>
      <c r="B21" s="55"/>
      <c r="C21" s="112"/>
      <c r="D21" s="113"/>
      <c r="E21" s="114"/>
      <c r="F21" s="115"/>
      <c r="G21" s="10"/>
      <c r="K21" s="95"/>
      <c r="L21" s="95"/>
      <c r="M21" s="95"/>
      <c r="N21" s="95"/>
      <c r="O21" s="95"/>
      <c r="P21" s="95"/>
      <c r="Q21" s="96">
        <f>IF(Q20=0,1,Q20)</f>
        <v>36</v>
      </c>
      <c r="R21" s="95"/>
      <c r="S21" s="95"/>
      <c r="T21" s="99"/>
      <c r="U21" s="96"/>
      <c r="V21" s="99"/>
      <c r="W21" s="99"/>
      <c r="X21" s="99"/>
    </row>
    <row r="22" spans="1:24" ht="12.75" x14ac:dyDescent="0.2">
      <c r="A22" s="6" t="s">
        <v>568</v>
      </c>
      <c r="B22" s="6" t="s">
        <v>57</v>
      </c>
      <c r="G22" s="10"/>
      <c r="K22" s="95"/>
      <c r="L22" s="95"/>
      <c r="M22" s="95"/>
      <c r="N22" s="95"/>
      <c r="O22" s="95"/>
      <c r="P22" s="95"/>
      <c r="Q22" s="96"/>
      <c r="R22" s="95"/>
      <c r="S22" s="95"/>
      <c r="T22" s="95"/>
      <c r="U22" s="98"/>
      <c r="V22" s="95"/>
      <c r="W22" s="95"/>
      <c r="X22" s="95"/>
    </row>
    <row r="23" spans="1:24" ht="12.75" x14ac:dyDescent="0.2">
      <c r="B23" s="347" t="s">
        <v>149</v>
      </c>
      <c r="C23" s="347"/>
      <c r="D23" s="347"/>
      <c r="E23" s="347"/>
      <c r="F23" s="351"/>
      <c r="G23" s="53"/>
      <c r="K23" s="95"/>
      <c r="L23" s="95"/>
      <c r="M23" s="95"/>
      <c r="N23" s="95"/>
      <c r="O23" s="95"/>
      <c r="P23" s="95"/>
      <c r="Q23" s="96"/>
      <c r="R23" s="95"/>
      <c r="S23" s="95"/>
      <c r="T23" s="95"/>
      <c r="U23" s="98"/>
      <c r="V23" s="95"/>
      <c r="W23" s="95"/>
      <c r="X23" s="95"/>
    </row>
    <row r="24" spans="1:24" ht="12.75" x14ac:dyDescent="0.2">
      <c r="A24" s="63" t="s">
        <v>275</v>
      </c>
      <c r="B24" s="63" t="s">
        <v>275</v>
      </c>
      <c r="C24" s="65" t="s">
        <v>418</v>
      </c>
      <c r="D24" s="63" t="s">
        <v>281</v>
      </c>
      <c r="E24" s="63" t="s">
        <v>416</v>
      </c>
      <c r="F24" s="69" t="s">
        <v>417</v>
      </c>
      <c r="G24" s="63" t="s">
        <v>34</v>
      </c>
      <c r="K24" s="95"/>
      <c r="L24" s="95"/>
      <c r="M24" s="95"/>
      <c r="N24" s="95"/>
      <c r="O24" s="95"/>
      <c r="P24" s="95"/>
      <c r="Q24" s="96"/>
      <c r="R24" s="95"/>
      <c r="S24" s="95"/>
      <c r="T24" s="95"/>
      <c r="U24" s="98"/>
      <c r="V24" s="95"/>
      <c r="W24" s="95"/>
      <c r="X24" s="95"/>
    </row>
    <row r="25" spans="1:24" ht="12.75" x14ac:dyDescent="0.2">
      <c r="A25" s="50" t="s">
        <v>569</v>
      </c>
      <c r="B25" s="354" t="s">
        <v>572</v>
      </c>
      <c r="C25" s="26"/>
      <c r="D25" s="353" t="s">
        <v>570</v>
      </c>
      <c r="E25" s="349"/>
      <c r="F25" s="350"/>
      <c r="G25" s="54"/>
      <c r="K25" s="95"/>
      <c r="L25" s="95"/>
      <c r="M25" s="95"/>
      <c r="N25" s="95"/>
      <c r="O25" s="95"/>
      <c r="P25" s="95"/>
      <c r="Q25" s="96"/>
      <c r="R25" s="95"/>
      <c r="S25" s="95"/>
      <c r="T25" s="95"/>
      <c r="U25" s="98"/>
      <c r="V25" s="95"/>
      <c r="W25" s="95"/>
      <c r="X25" s="95"/>
    </row>
    <row r="26" spans="1:24" ht="36.75" customHeight="1" x14ac:dyDescent="0.2">
      <c r="A26" s="50"/>
      <c r="B26" s="355"/>
      <c r="C26" s="27"/>
      <c r="D26" s="348" t="s">
        <v>121</v>
      </c>
      <c r="E26" s="349"/>
      <c r="F26" s="350"/>
      <c r="G26" s="54"/>
      <c r="K26" s="95"/>
      <c r="L26" s="95"/>
      <c r="M26" s="95"/>
      <c r="N26" s="95"/>
      <c r="O26" s="95"/>
      <c r="P26" s="95"/>
      <c r="Q26" s="96"/>
      <c r="R26" s="95"/>
      <c r="S26" s="95"/>
      <c r="T26" s="95"/>
      <c r="U26" s="98"/>
      <c r="V26" s="95"/>
      <c r="W26" s="95"/>
      <c r="X26" s="95"/>
    </row>
    <row r="27" spans="1:24" ht="33.75" x14ac:dyDescent="0.2">
      <c r="A27" s="8" t="s">
        <v>571</v>
      </c>
      <c r="B27" s="8">
        <v>1</v>
      </c>
      <c r="C27" s="29" t="s">
        <v>572</v>
      </c>
      <c r="D27" s="12" t="s">
        <v>573</v>
      </c>
      <c r="E27" s="14"/>
      <c r="F27" s="35">
        <v>2</v>
      </c>
      <c r="G27" s="10">
        <v>2</v>
      </c>
      <c r="K27" s="99"/>
      <c r="L27" s="99"/>
      <c r="M27" s="99"/>
      <c r="N27" s="95">
        <f t="shared" ref="N27:N87" si="6">COUNTIF(F27,0)</f>
        <v>0</v>
      </c>
      <c r="O27" s="95">
        <f t="shared" ref="O27:O87" si="7">COUNTIF(F27,1)</f>
        <v>0</v>
      </c>
      <c r="P27" s="95">
        <f t="shared" ref="P27:P87" si="8">COUNTIF(F27,2)</f>
        <v>1</v>
      </c>
      <c r="Q27" s="96">
        <f t="shared" ref="Q27:Q87" si="9">(SUM(N27:P27))*T27</f>
        <v>2</v>
      </c>
      <c r="R27" s="95"/>
      <c r="S27" s="95"/>
      <c r="T27" s="95">
        <f t="shared" ref="T27:T87" si="10">G27</f>
        <v>2</v>
      </c>
      <c r="U27" s="98">
        <f t="shared" ref="U27:U87" si="11">IF(Q27=0,"NA",F27*Q27)</f>
        <v>4</v>
      </c>
      <c r="V27" s="95"/>
      <c r="W27" s="95"/>
      <c r="X27" s="95"/>
    </row>
    <row r="28" spans="1:24" ht="33.75" x14ac:dyDescent="0.2">
      <c r="A28" s="8" t="s">
        <v>574</v>
      </c>
      <c r="B28" s="8">
        <v>2</v>
      </c>
      <c r="C28" s="29" t="s">
        <v>572</v>
      </c>
      <c r="D28" s="12" t="s">
        <v>575</v>
      </c>
      <c r="E28" s="14"/>
      <c r="F28" s="35">
        <v>2</v>
      </c>
      <c r="G28" s="10">
        <v>1</v>
      </c>
      <c r="K28" s="95"/>
      <c r="L28" s="99"/>
      <c r="M28" s="95"/>
      <c r="N28" s="95">
        <f t="shared" si="6"/>
        <v>0</v>
      </c>
      <c r="O28" s="95">
        <f t="shared" si="7"/>
        <v>0</v>
      </c>
      <c r="P28" s="95">
        <f t="shared" si="8"/>
        <v>1</v>
      </c>
      <c r="Q28" s="96">
        <f t="shared" si="9"/>
        <v>1</v>
      </c>
      <c r="R28" s="95"/>
      <c r="S28" s="95"/>
      <c r="T28" s="95">
        <f t="shared" si="10"/>
        <v>1</v>
      </c>
      <c r="U28" s="98">
        <f t="shared" si="11"/>
        <v>2</v>
      </c>
    </row>
    <row r="29" spans="1:24" ht="45" x14ac:dyDescent="0.2">
      <c r="A29" s="8" t="s">
        <v>576</v>
      </c>
      <c r="B29" s="8">
        <v>3</v>
      </c>
      <c r="C29" s="29" t="s">
        <v>572</v>
      </c>
      <c r="D29" s="12" t="s">
        <v>577</v>
      </c>
      <c r="E29" s="14"/>
      <c r="F29" s="35">
        <v>2</v>
      </c>
      <c r="G29" s="10">
        <v>1</v>
      </c>
      <c r="N29" s="95">
        <f t="shared" si="6"/>
        <v>0</v>
      </c>
      <c r="O29" s="95">
        <f t="shared" si="7"/>
        <v>0</v>
      </c>
      <c r="P29" s="95">
        <f t="shared" si="8"/>
        <v>1</v>
      </c>
      <c r="Q29" s="96">
        <f t="shared" si="9"/>
        <v>1</v>
      </c>
      <c r="R29" s="95"/>
      <c r="S29" s="95"/>
      <c r="T29" s="95">
        <f t="shared" si="10"/>
        <v>1</v>
      </c>
      <c r="U29" s="98">
        <f t="shared" si="11"/>
        <v>2</v>
      </c>
    </row>
    <row r="30" spans="1:24" ht="22.5" x14ac:dyDescent="0.2">
      <c r="A30" s="8" t="s">
        <v>578</v>
      </c>
      <c r="B30" s="8">
        <v>4</v>
      </c>
      <c r="C30" s="29" t="s">
        <v>572</v>
      </c>
      <c r="D30" s="12" t="s">
        <v>579</v>
      </c>
      <c r="E30" s="14"/>
      <c r="F30" s="35">
        <v>2</v>
      </c>
      <c r="G30" s="10">
        <v>1</v>
      </c>
      <c r="N30" s="95">
        <f t="shared" si="6"/>
        <v>0</v>
      </c>
      <c r="O30" s="95">
        <f t="shared" si="7"/>
        <v>0</v>
      </c>
      <c r="P30" s="95">
        <f t="shared" si="8"/>
        <v>1</v>
      </c>
      <c r="Q30" s="96">
        <f t="shared" si="9"/>
        <v>1</v>
      </c>
      <c r="R30" s="95"/>
      <c r="S30" s="95"/>
      <c r="T30" s="95">
        <f t="shared" si="10"/>
        <v>1</v>
      </c>
      <c r="U30" s="98">
        <f t="shared" si="11"/>
        <v>2</v>
      </c>
    </row>
    <row r="31" spans="1:24" ht="33.75" x14ac:dyDescent="0.2">
      <c r="A31" s="8" t="s">
        <v>580</v>
      </c>
      <c r="B31" s="8">
        <v>5</v>
      </c>
      <c r="C31" s="29" t="s">
        <v>572</v>
      </c>
      <c r="D31" s="83" t="s">
        <v>581</v>
      </c>
      <c r="E31" s="21"/>
      <c r="F31" s="35">
        <v>2</v>
      </c>
      <c r="G31" s="10">
        <v>1</v>
      </c>
      <c r="N31" s="95">
        <f t="shared" si="6"/>
        <v>0</v>
      </c>
      <c r="O31" s="95">
        <f t="shared" si="7"/>
        <v>0</v>
      </c>
      <c r="P31" s="95">
        <f t="shared" si="8"/>
        <v>1</v>
      </c>
      <c r="Q31" s="96">
        <f t="shared" si="9"/>
        <v>1</v>
      </c>
      <c r="R31" s="95"/>
      <c r="S31" s="95"/>
      <c r="T31" s="95">
        <f t="shared" si="10"/>
        <v>1</v>
      </c>
      <c r="U31" s="98">
        <f t="shared" si="11"/>
        <v>2</v>
      </c>
    </row>
    <row r="32" spans="1:24" ht="45" x14ac:dyDescent="0.2">
      <c r="A32" s="8" t="s">
        <v>582</v>
      </c>
      <c r="B32" s="8">
        <v>6</v>
      </c>
      <c r="C32" s="29" t="s">
        <v>572</v>
      </c>
      <c r="D32" s="83" t="s">
        <v>583</v>
      </c>
      <c r="E32" s="21"/>
      <c r="F32" s="35">
        <v>2</v>
      </c>
      <c r="G32" s="10">
        <v>1</v>
      </c>
      <c r="N32" s="95">
        <f t="shared" si="6"/>
        <v>0</v>
      </c>
      <c r="O32" s="95">
        <f t="shared" si="7"/>
        <v>0</v>
      </c>
      <c r="P32" s="95">
        <f t="shared" si="8"/>
        <v>1</v>
      </c>
      <c r="Q32" s="96">
        <f t="shared" si="9"/>
        <v>1</v>
      </c>
      <c r="R32" s="95"/>
      <c r="S32" s="95"/>
      <c r="T32" s="95">
        <f t="shared" si="10"/>
        <v>1</v>
      </c>
      <c r="U32" s="98">
        <f t="shared" si="11"/>
        <v>2</v>
      </c>
    </row>
    <row r="33" spans="1:24" ht="33.75" x14ac:dyDescent="0.2">
      <c r="A33" s="8" t="s">
        <v>584</v>
      </c>
      <c r="B33" s="8">
        <v>7</v>
      </c>
      <c r="C33" s="29" t="s">
        <v>572</v>
      </c>
      <c r="D33" s="83" t="s">
        <v>585</v>
      </c>
      <c r="E33" s="21"/>
      <c r="F33" s="35">
        <v>2</v>
      </c>
      <c r="G33" s="10">
        <v>1</v>
      </c>
      <c r="N33" s="95">
        <f t="shared" si="6"/>
        <v>0</v>
      </c>
      <c r="O33" s="95">
        <f t="shared" si="7"/>
        <v>0</v>
      </c>
      <c r="P33" s="95">
        <f t="shared" si="8"/>
        <v>1</v>
      </c>
      <c r="Q33" s="96">
        <f t="shared" si="9"/>
        <v>1</v>
      </c>
      <c r="R33" s="95"/>
      <c r="S33" s="95"/>
      <c r="T33" s="95">
        <f t="shared" si="10"/>
        <v>1</v>
      </c>
      <c r="U33" s="98">
        <f t="shared" si="11"/>
        <v>2</v>
      </c>
    </row>
    <row r="34" spans="1:24" ht="90" x14ac:dyDescent="0.2">
      <c r="A34" s="8" t="s">
        <v>586</v>
      </c>
      <c r="B34" s="8">
        <v>8</v>
      </c>
      <c r="C34" s="29" t="s">
        <v>572</v>
      </c>
      <c r="D34" s="83" t="s">
        <v>587</v>
      </c>
      <c r="E34" s="21"/>
      <c r="F34" s="35">
        <v>2</v>
      </c>
      <c r="G34" s="10">
        <v>1</v>
      </c>
      <c r="N34" s="95">
        <f t="shared" si="6"/>
        <v>0</v>
      </c>
      <c r="O34" s="95">
        <f t="shared" si="7"/>
        <v>0</v>
      </c>
      <c r="P34" s="95">
        <f t="shared" si="8"/>
        <v>1</v>
      </c>
      <c r="Q34" s="96">
        <f t="shared" si="9"/>
        <v>1</v>
      </c>
      <c r="R34" s="95"/>
      <c r="S34" s="95"/>
      <c r="T34" s="95">
        <f t="shared" si="10"/>
        <v>1</v>
      </c>
      <c r="U34" s="98">
        <f t="shared" si="11"/>
        <v>2</v>
      </c>
    </row>
    <row r="35" spans="1:24" ht="45" x14ac:dyDescent="0.2">
      <c r="A35" s="8" t="s">
        <v>588</v>
      </c>
      <c r="B35" s="8">
        <v>9</v>
      </c>
      <c r="C35" s="29" t="s">
        <v>572</v>
      </c>
      <c r="D35" s="83" t="s">
        <v>589</v>
      </c>
      <c r="E35" s="21"/>
      <c r="F35" s="35">
        <v>2</v>
      </c>
      <c r="G35" s="10">
        <v>1</v>
      </c>
      <c r="N35" s="95">
        <f t="shared" si="6"/>
        <v>0</v>
      </c>
      <c r="O35" s="95">
        <f t="shared" si="7"/>
        <v>0</v>
      </c>
      <c r="P35" s="95">
        <f t="shared" si="8"/>
        <v>1</v>
      </c>
      <c r="Q35" s="96">
        <f t="shared" si="9"/>
        <v>1</v>
      </c>
      <c r="R35" s="95"/>
      <c r="S35" s="95"/>
      <c r="T35" s="95">
        <f t="shared" si="10"/>
        <v>1</v>
      </c>
      <c r="U35" s="98">
        <f t="shared" si="11"/>
        <v>2</v>
      </c>
    </row>
    <row r="36" spans="1:24" ht="33.75" x14ac:dyDescent="0.2">
      <c r="A36" s="8" t="s">
        <v>590</v>
      </c>
      <c r="B36" s="8">
        <v>10</v>
      </c>
      <c r="C36" s="29" t="s">
        <v>572</v>
      </c>
      <c r="D36" s="83" t="s">
        <v>591</v>
      </c>
      <c r="E36" s="21"/>
      <c r="F36" s="35">
        <v>2</v>
      </c>
      <c r="G36" s="10">
        <v>1</v>
      </c>
      <c r="N36" s="95">
        <f t="shared" si="6"/>
        <v>0</v>
      </c>
      <c r="O36" s="95">
        <f t="shared" si="7"/>
        <v>0</v>
      </c>
      <c r="P36" s="95">
        <f t="shared" si="8"/>
        <v>1</v>
      </c>
      <c r="Q36" s="96">
        <f t="shared" si="9"/>
        <v>1</v>
      </c>
      <c r="R36" s="95"/>
      <c r="S36" s="95"/>
      <c r="T36" s="95">
        <f t="shared" si="10"/>
        <v>1</v>
      </c>
      <c r="U36" s="98">
        <f t="shared" si="11"/>
        <v>2</v>
      </c>
    </row>
    <row r="37" spans="1:24" ht="45" x14ac:dyDescent="0.2">
      <c r="A37" s="8" t="s">
        <v>592</v>
      </c>
      <c r="B37" s="8">
        <v>11</v>
      </c>
      <c r="C37" s="29" t="s">
        <v>572</v>
      </c>
      <c r="D37" s="83" t="s">
        <v>593</v>
      </c>
      <c r="E37" s="21"/>
      <c r="F37" s="35">
        <v>2</v>
      </c>
      <c r="G37" s="10">
        <v>1</v>
      </c>
      <c r="N37" s="95">
        <f t="shared" si="6"/>
        <v>0</v>
      </c>
      <c r="O37" s="95">
        <f t="shared" si="7"/>
        <v>0</v>
      </c>
      <c r="P37" s="95">
        <f t="shared" si="8"/>
        <v>1</v>
      </c>
      <c r="Q37" s="96">
        <f t="shared" si="9"/>
        <v>1</v>
      </c>
      <c r="R37" s="95"/>
      <c r="S37" s="95"/>
      <c r="T37" s="95">
        <f t="shared" si="10"/>
        <v>1</v>
      </c>
      <c r="U37" s="98">
        <f t="shared" si="11"/>
        <v>2</v>
      </c>
    </row>
    <row r="38" spans="1:24" ht="191.25" customHeight="1" x14ac:dyDescent="0.2">
      <c r="A38" s="8" t="s">
        <v>594</v>
      </c>
      <c r="B38" s="8">
        <v>12</v>
      </c>
      <c r="C38" s="29" t="s">
        <v>572</v>
      </c>
      <c r="D38" s="83" t="s">
        <v>595</v>
      </c>
      <c r="E38" s="21"/>
      <c r="F38" s="35">
        <v>2</v>
      </c>
      <c r="G38" s="10">
        <v>1</v>
      </c>
      <c r="N38" s="95">
        <f t="shared" si="6"/>
        <v>0</v>
      </c>
      <c r="O38" s="95">
        <f t="shared" si="7"/>
        <v>0</v>
      </c>
      <c r="P38" s="95">
        <f t="shared" si="8"/>
        <v>1</v>
      </c>
      <c r="Q38" s="96">
        <f t="shared" si="9"/>
        <v>1</v>
      </c>
      <c r="R38" s="95"/>
      <c r="S38" s="95"/>
      <c r="T38" s="95">
        <f t="shared" si="10"/>
        <v>1</v>
      </c>
      <c r="U38" s="98">
        <f t="shared" si="11"/>
        <v>2</v>
      </c>
    </row>
    <row r="39" spans="1:24" ht="33.75" x14ac:dyDescent="0.2">
      <c r="A39" s="8" t="s">
        <v>596</v>
      </c>
      <c r="B39" s="8">
        <v>13</v>
      </c>
      <c r="C39" s="29" t="s">
        <v>572</v>
      </c>
      <c r="D39" s="83" t="s">
        <v>122</v>
      </c>
      <c r="E39" s="21"/>
      <c r="F39" s="35">
        <v>2</v>
      </c>
      <c r="G39" s="10">
        <v>1</v>
      </c>
      <c r="N39" s="95">
        <f t="shared" si="6"/>
        <v>0</v>
      </c>
      <c r="O39" s="95">
        <f t="shared" si="7"/>
        <v>0</v>
      </c>
      <c r="P39" s="95">
        <f t="shared" si="8"/>
        <v>1</v>
      </c>
      <c r="Q39" s="96">
        <f t="shared" si="9"/>
        <v>1</v>
      </c>
      <c r="R39" s="95"/>
      <c r="S39" s="95"/>
      <c r="T39" s="95">
        <f t="shared" si="10"/>
        <v>1</v>
      </c>
      <c r="U39" s="98">
        <f t="shared" si="11"/>
        <v>2</v>
      </c>
    </row>
    <row r="40" spans="1:24" ht="33.75" x14ac:dyDescent="0.2">
      <c r="A40" s="8" t="s">
        <v>597</v>
      </c>
      <c r="B40" s="8">
        <v>14</v>
      </c>
      <c r="C40" s="29" t="s">
        <v>572</v>
      </c>
      <c r="D40" s="83" t="s">
        <v>598</v>
      </c>
      <c r="E40" s="21"/>
      <c r="F40" s="35">
        <v>2</v>
      </c>
      <c r="G40" s="10">
        <v>2</v>
      </c>
      <c r="N40" s="95">
        <f t="shared" si="6"/>
        <v>0</v>
      </c>
      <c r="O40" s="95">
        <f t="shared" si="7"/>
        <v>0</v>
      </c>
      <c r="P40" s="95">
        <f t="shared" si="8"/>
        <v>1</v>
      </c>
      <c r="Q40" s="96">
        <f t="shared" si="9"/>
        <v>2</v>
      </c>
      <c r="R40" s="95"/>
      <c r="S40" s="95"/>
      <c r="T40" s="95">
        <f t="shared" si="10"/>
        <v>2</v>
      </c>
      <c r="U40" s="98">
        <f t="shared" si="11"/>
        <v>4</v>
      </c>
    </row>
    <row r="41" spans="1:24" ht="57.75" customHeight="1" x14ac:dyDescent="0.2">
      <c r="A41" s="8" t="s">
        <v>599</v>
      </c>
      <c r="B41" s="8">
        <v>15</v>
      </c>
      <c r="C41" s="29" t="s">
        <v>572</v>
      </c>
      <c r="D41" s="83" t="s">
        <v>70</v>
      </c>
      <c r="E41" s="21"/>
      <c r="F41" s="35">
        <v>2</v>
      </c>
      <c r="G41" s="10">
        <v>1</v>
      </c>
      <c r="N41" s="95">
        <f t="shared" si="6"/>
        <v>0</v>
      </c>
      <c r="O41" s="95">
        <f t="shared" si="7"/>
        <v>0</v>
      </c>
      <c r="P41" s="95">
        <f t="shared" si="8"/>
        <v>1</v>
      </c>
      <c r="Q41" s="96">
        <f t="shared" si="9"/>
        <v>1</v>
      </c>
      <c r="R41" s="95"/>
      <c r="S41" s="95"/>
      <c r="T41" s="95">
        <f t="shared" si="10"/>
        <v>1</v>
      </c>
      <c r="U41" s="98">
        <f t="shared" si="11"/>
        <v>2</v>
      </c>
    </row>
    <row r="42" spans="1:24" ht="45" x14ac:dyDescent="0.2">
      <c r="A42" s="8" t="s">
        <v>600</v>
      </c>
      <c r="B42" s="8">
        <v>16</v>
      </c>
      <c r="C42" s="29" t="s">
        <v>572</v>
      </c>
      <c r="D42" s="83" t="s">
        <v>601</v>
      </c>
      <c r="E42" s="21"/>
      <c r="F42" s="35">
        <v>2</v>
      </c>
      <c r="G42" s="10">
        <v>1</v>
      </c>
      <c r="N42" s="95">
        <f t="shared" si="6"/>
        <v>0</v>
      </c>
      <c r="O42" s="95">
        <f t="shared" si="7"/>
        <v>0</v>
      </c>
      <c r="P42" s="95">
        <f t="shared" si="8"/>
        <v>1</v>
      </c>
      <c r="Q42" s="96">
        <f t="shared" si="9"/>
        <v>1</v>
      </c>
      <c r="R42" s="95"/>
      <c r="S42" s="95"/>
      <c r="T42" s="95">
        <f t="shared" si="10"/>
        <v>1</v>
      </c>
      <c r="U42" s="98">
        <f t="shared" si="11"/>
        <v>2</v>
      </c>
    </row>
    <row r="43" spans="1:24" ht="45" x14ac:dyDescent="0.2">
      <c r="A43" s="8" t="s">
        <v>602</v>
      </c>
      <c r="B43" s="8">
        <v>17</v>
      </c>
      <c r="C43" s="29" t="s">
        <v>572</v>
      </c>
      <c r="D43" s="83" t="s">
        <v>219</v>
      </c>
      <c r="E43" s="21"/>
      <c r="F43" s="35">
        <v>2</v>
      </c>
      <c r="G43" s="10">
        <v>1</v>
      </c>
      <c r="N43" s="95">
        <f t="shared" si="6"/>
        <v>0</v>
      </c>
      <c r="O43" s="95">
        <f t="shared" si="7"/>
        <v>0</v>
      </c>
      <c r="P43" s="95">
        <f t="shared" si="8"/>
        <v>1</v>
      </c>
      <c r="Q43" s="96">
        <f t="shared" si="9"/>
        <v>1</v>
      </c>
      <c r="R43" s="95"/>
      <c r="S43" s="95"/>
      <c r="T43" s="95">
        <f t="shared" si="10"/>
        <v>1</v>
      </c>
      <c r="U43" s="98">
        <f t="shared" si="11"/>
        <v>2</v>
      </c>
    </row>
    <row r="44" spans="1:24" ht="45" x14ac:dyDescent="0.2">
      <c r="A44" s="8" t="s">
        <v>603</v>
      </c>
      <c r="B44" s="8">
        <v>18</v>
      </c>
      <c r="C44" s="29" t="s">
        <v>572</v>
      </c>
      <c r="D44" s="83" t="s">
        <v>604</v>
      </c>
      <c r="E44" s="21"/>
      <c r="F44" s="35">
        <v>2</v>
      </c>
      <c r="G44" s="10">
        <v>1</v>
      </c>
      <c r="N44" s="95">
        <f t="shared" si="6"/>
        <v>0</v>
      </c>
      <c r="O44" s="95">
        <f t="shared" si="7"/>
        <v>0</v>
      </c>
      <c r="P44" s="95">
        <f t="shared" si="8"/>
        <v>1</v>
      </c>
      <c r="Q44" s="96">
        <f t="shared" si="9"/>
        <v>1</v>
      </c>
      <c r="R44" s="95"/>
      <c r="S44" s="95"/>
      <c r="T44" s="95">
        <f t="shared" si="10"/>
        <v>1</v>
      </c>
      <c r="U44" s="98">
        <f t="shared" si="11"/>
        <v>2</v>
      </c>
      <c r="V44" s="99"/>
      <c r="W44" s="101"/>
      <c r="X44" s="101"/>
    </row>
    <row r="45" spans="1:24" ht="45" x14ac:dyDescent="0.2">
      <c r="A45" s="8" t="s">
        <v>605</v>
      </c>
      <c r="B45" s="8">
        <v>19</v>
      </c>
      <c r="C45" s="29" t="s">
        <v>572</v>
      </c>
      <c r="D45" s="83" t="s">
        <v>606</v>
      </c>
      <c r="E45" s="21"/>
      <c r="F45" s="35">
        <v>2</v>
      </c>
      <c r="G45" s="10">
        <v>1</v>
      </c>
      <c r="N45" s="95">
        <f t="shared" si="6"/>
        <v>0</v>
      </c>
      <c r="O45" s="95">
        <f t="shared" si="7"/>
        <v>0</v>
      </c>
      <c r="P45" s="95">
        <f t="shared" si="8"/>
        <v>1</v>
      </c>
      <c r="Q45" s="96">
        <f t="shared" si="9"/>
        <v>1</v>
      </c>
      <c r="R45" s="95"/>
      <c r="S45" s="95"/>
      <c r="T45" s="95">
        <f t="shared" si="10"/>
        <v>1</v>
      </c>
      <c r="U45" s="98">
        <f t="shared" si="11"/>
        <v>2</v>
      </c>
    </row>
    <row r="46" spans="1:24" ht="33.75" x14ac:dyDescent="0.2">
      <c r="A46" s="8" t="s">
        <v>607</v>
      </c>
      <c r="B46" s="8">
        <v>20</v>
      </c>
      <c r="C46" s="29" t="s">
        <v>572</v>
      </c>
      <c r="D46" s="83" t="s">
        <v>123</v>
      </c>
      <c r="E46" s="21"/>
      <c r="F46" s="35">
        <v>2</v>
      </c>
      <c r="G46" s="10">
        <v>1</v>
      </c>
      <c r="N46" s="95">
        <f t="shared" si="6"/>
        <v>0</v>
      </c>
      <c r="O46" s="95">
        <f t="shared" si="7"/>
        <v>0</v>
      </c>
      <c r="P46" s="95">
        <f t="shared" si="8"/>
        <v>1</v>
      </c>
      <c r="Q46" s="96">
        <f t="shared" si="9"/>
        <v>1</v>
      </c>
      <c r="R46" s="95"/>
      <c r="S46" s="95"/>
      <c r="T46" s="95">
        <f t="shared" si="10"/>
        <v>1</v>
      </c>
      <c r="U46" s="98">
        <f t="shared" si="11"/>
        <v>2</v>
      </c>
    </row>
    <row r="47" spans="1:24" ht="33.75" x14ac:dyDescent="0.2">
      <c r="A47" s="8" t="s">
        <v>608</v>
      </c>
      <c r="B47" s="8">
        <v>21</v>
      </c>
      <c r="C47" s="29" t="s">
        <v>572</v>
      </c>
      <c r="D47" s="83" t="s">
        <v>609</v>
      </c>
      <c r="E47" s="21"/>
      <c r="F47" s="35">
        <v>2</v>
      </c>
      <c r="G47" s="10">
        <v>1</v>
      </c>
      <c r="N47" s="95">
        <f t="shared" si="6"/>
        <v>0</v>
      </c>
      <c r="O47" s="95">
        <f t="shared" si="7"/>
        <v>0</v>
      </c>
      <c r="P47" s="95">
        <f t="shared" si="8"/>
        <v>1</v>
      </c>
      <c r="Q47" s="96">
        <f t="shared" si="9"/>
        <v>1</v>
      </c>
      <c r="R47" s="95"/>
      <c r="S47" s="95"/>
      <c r="T47" s="95">
        <f t="shared" si="10"/>
        <v>1</v>
      </c>
      <c r="U47" s="98">
        <f t="shared" si="11"/>
        <v>2</v>
      </c>
    </row>
    <row r="48" spans="1:24" ht="61.5" customHeight="1" x14ac:dyDescent="0.2">
      <c r="A48" s="8" t="s">
        <v>610</v>
      </c>
      <c r="B48" s="8">
        <v>22</v>
      </c>
      <c r="C48" s="29" t="s">
        <v>572</v>
      </c>
      <c r="D48" s="83" t="s">
        <v>71</v>
      </c>
      <c r="E48" s="21"/>
      <c r="F48" s="35">
        <v>2</v>
      </c>
      <c r="G48" s="10">
        <v>2</v>
      </c>
      <c r="N48" s="95">
        <f t="shared" si="6"/>
        <v>0</v>
      </c>
      <c r="O48" s="95">
        <f t="shared" si="7"/>
        <v>0</v>
      </c>
      <c r="P48" s="95">
        <f t="shared" si="8"/>
        <v>1</v>
      </c>
      <c r="Q48" s="96">
        <f t="shared" si="9"/>
        <v>2</v>
      </c>
      <c r="R48" s="95"/>
      <c r="S48" s="95"/>
      <c r="T48" s="95">
        <f t="shared" si="10"/>
        <v>2</v>
      </c>
      <c r="U48" s="98">
        <f t="shared" si="11"/>
        <v>4</v>
      </c>
    </row>
    <row r="49" spans="1:24" ht="22.5" x14ac:dyDescent="0.2">
      <c r="A49" s="8" t="s">
        <v>611</v>
      </c>
      <c r="B49" s="8">
        <v>23</v>
      </c>
      <c r="C49" s="29" t="s">
        <v>572</v>
      </c>
      <c r="D49" s="83" t="s">
        <v>206</v>
      </c>
      <c r="E49" s="21"/>
      <c r="F49" s="35">
        <v>2</v>
      </c>
      <c r="G49" s="10">
        <v>1</v>
      </c>
      <c r="N49" s="95">
        <f t="shared" si="6"/>
        <v>0</v>
      </c>
      <c r="O49" s="95">
        <f t="shared" si="7"/>
        <v>0</v>
      </c>
      <c r="P49" s="95">
        <f t="shared" si="8"/>
        <v>1</v>
      </c>
      <c r="Q49" s="96">
        <f t="shared" si="9"/>
        <v>1</v>
      </c>
      <c r="R49" s="95"/>
      <c r="S49" s="95"/>
      <c r="T49" s="95">
        <f t="shared" si="10"/>
        <v>1</v>
      </c>
      <c r="U49" s="98">
        <f t="shared" si="11"/>
        <v>2</v>
      </c>
    </row>
    <row r="50" spans="1:24" ht="22.5" x14ac:dyDescent="0.2">
      <c r="A50" s="8" t="s">
        <v>612</v>
      </c>
      <c r="B50" s="8">
        <v>24</v>
      </c>
      <c r="C50" s="29" t="s">
        <v>572</v>
      </c>
      <c r="D50" s="83" t="s">
        <v>72</v>
      </c>
      <c r="E50" s="21"/>
      <c r="F50" s="35">
        <v>2</v>
      </c>
      <c r="G50" s="10">
        <v>2</v>
      </c>
      <c r="N50" s="95">
        <f t="shared" si="6"/>
        <v>0</v>
      </c>
      <c r="O50" s="95">
        <f t="shared" si="7"/>
        <v>0</v>
      </c>
      <c r="P50" s="95">
        <f t="shared" si="8"/>
        <v>1</v>
      </c>
      <c r="Q50" s="96">
        <f t="shared" si="9"/>
        <v>2</v>
      </c>
      <c r="R50" s="95"/>
      <c r="S50" s="95"/>
      <c r="T50" s="95">
        <f t="shared" si="10"/>
        <v>2</v>
      </c>
      <c r="U50" s="98">
        <f t="shared" si="11"/>
        <v>4</v>
      </c>
    </row>
    <row r="51" spans="1:24" ht="78.75" x14ac:dyDescent="0.2">
      <c r="A51" s="8" t="s">
        <v>613</v>
      </c>
      <c r="B51" s="8">
        <v>25</v>
      </c>
      <c r="C51" s="29" t="s">
        <v>572</v>
      </c>
      <c r="D51" s="86" t="s">
        <v>73</v>
      </c>
      <c r="E51" s="21"/>
      <c r="F51" s="35">
        <v>2</v>
      </c>
      <c r="G51" s="10">
        <v>1</v>
      </c>
      <c r="N51" s="95">
        <f t="shared" si="6"/>
        <v>0</v>
      </c>
      <c r="O51" s="95">
        <f t="shared" si="7"/>
        <v>0</v>
      </c>
      <c r="P51" s="95">
        <f t="shared" si="8"/>
        <v>1</v>
      </c>
      <c r="Q51" s="96">
        <f t="shared" si="9"/>
        <v>1</v>
      </c>
      <c r="R51" s="95"/>
      <c r="S51" s="95"/>
      <c r="T51" s="95">
        <f t="shared" si="10"/>
        <v>1</v>
      </c>
      <c r="U51" s="98">
        <f t="shared" si="11"/>
        <v>2</v>
      </c>
    </row>
    <row r="52" spans="1:24" ht="22.5" x14ac:dyDescent="0.2">
      <c r="A52" s="8" t="s">
        <v>614</v>
      </c>
      <c r="B52" s="8">
        <v>26</v>
      </c>
      <c r="C52" s="29" t="s">
        <v>572</v>
      </c>
      <c r="D52" s="83" t="s">
        <v>615</v>
      </c>
      <c r="E52" s="21"/>
      <c r="F52" s="35">
        <v>2</v>
      </c>
      <c r="G52" s="10">
        <v>1</v>
      </c>
      <c r="N52" s="95">
        <f t="shared" si="6"/>
        <v>0</v>
      </c>
      <c r="O52" s="95">
        <f t="shared" si="7"/>
        <v>0</v>
      </c>
      <c r="P52" s="95">
        <f t="shared" si="8"/>
        <v>1</v>
      </c>
      <c r="Q52" s="96">
        <f t="shared" si="9"/>
        <v>1</v>
      </c>
      <c r="R52" s="95"/>
      <c r="S52" s="95"/>
      <c r="T52" s="95">
        <f t="shared" si="10"/>
        <v>1</v>
      </c>
      <c r="U52" s="98">
        <f t="shared" si="11"/>
        <v>2</v>
      </c>
    </row>
    <row r="53" spans="1:24" ht="63.75" hidden="1" customHeight="1" x14ac:dyDescent="0.2">
      <c r="A53" s="55"/>
      <c r="B53" s="55"/>
      <c r="C53" s="112"/>
      <c r="D53" s="116"/>
      <c r="E53" s="117"/>
      <c r="F53" s="115"/>
      <c r="G53" s="10"/>
      <c r="N53" s="95"/>
      <c r="O53" s="95"/>
      <c r="P53" s="99" t="s">
        <v>143</v>
      </c>
      <c r="Q53" s="96">
        <f>SUM(Q27:Q52)</f>
        <v>30</v>
      </c>
      <c r="R53" s="95"/>
      <c r="S53" s="95"/>
      <c r="T53" s="100" t="s">
        <v>146</v>
      </c>
      <c r="U53" s="102">
        <f>SUM(U27:U52)</f>
        <v>60</v>
      </c>
      <c r="V53" s="99" t="s">
        <v>144</v>
      </c>
      <c r="W53" s="101">
        <f>U53/(Q54*2)</f>
        <v>1</v>
      </c>
      <c r="X53" s="101">
        <f>IF(Q53=0,"NA",W53)</f>
        <v>1</v>
      </c>
    </row>
    <row r="54" spans="1:24" ht="12.75" hidden="1" x14ac:dyDescent="0.2">
      <c r="A54" s="55"/>
      <c r="B54" s="55"/>
      <c r="C54" s="112"/>
      <c r="D54" s="116"/>
      <c r="E54" s="117"/>
      <c r="F54" s="115"/>
      <c r="G54" s="10"/>
      <c r="N54" s="95"/>
      <c r="O54" s="95"/>
      <c r="P54" s="95"/>
      <c r="Q54" s="96">
        <f>IF(Q53=0,1,Q53)</f>
        <v>30</v>
      </c>
      <c r="R54" s="95"/>
      <c r="S54" s="95"/>
      <c r="T54" s="99"/>
      <c r="U54" s="96"/>
      <c r="V54" s="99"/>
      <c r="W54" s="99"/>
      <c r="X54" s="99"/>
    </row>
    <row r="55" spans="1:24" ht="12.75" x14ac:dyDescent="0.2">
      <c r="A55" s="6" t="s">
        <v>616</v>
      </c>
      <c r="B55" s="6" t="s">
        <v>58</v>
      </c>
      <c r="G55" s="10"/>
      <c r="N55" s="95"/>
      <c r="O55" s="95"/>
      <c r="P55" s="95"/>
      <c r="Q55" s="96"/>
      <c r="R55" s="95"/>
      <c r="S55" s="95"/>
      <c r="T55" s="95"/>
      <c r="U55" s="98"/>
    </row>
    <row r="56" spans="1:24" ht="12.75" x14ac:dyDescent="0.2">
      <c r="B56" s="347" t="s">
        <v>150</v>
      </c>
      <c r="C56" s="347"/>
      <c r="D56" s="347"/>
      <c r="E56" s="347"/>
      <c r="F56" s="351"/>
      <c r="G56" s="53"/>
      <c r="N56" s="95"/>
      <c r="O56" s="95"/>
      <c r="P56" s="95"/>
      <c r="Q56" s="96"/>
      <c r="R56" s="95"/>
      <c r="S56" s="95"/>
      <c r="T56" s="95"/>
      <c r="U56" s="98"/>
    </row>
    <row r="57" spans="1:24" ht="12.75" x14ac:dyDescent="0.2">
      <c r="A57" s="63" t="s">
        <v>275</v>
      </c>
      <c r="B57" s="63" t="s">
        <v>275</v>
      </c>
      <c r="C57" s="65" t="s">
        <v>418</v>
      </c>
      <c r="D57" s="63" t="s">
        <v>281</v>
      </c>
      <c r="E57" s="63" t="s">
        <v>416</v>
      </c>
      <c r="F57" s="69" t="s">
        <v>417</v>
      </c>
      <c r="G57" s="63" t="s">
        <v>34</v>
      </c>
      <c r="N57" s="95"/>
      <c r="O57" s="95"/>
      <c r="P57" s="95"/>
      <c r="Q57" s="96"/>
      <c r="R57" s="95"/>
      <c r="S57" s="95"/>
      <c r="T57" s="95"/>
      <c r="U57" s="98"/>
    </row>
    <row r="58" spans="1:24" ht="12.75" x14ac:dyDescent="0.2">
      <c r="A58" s="50" t="s">
        <v>617</v>
      </c>
      <c r="B58" s="354" t="s">
        <v>619</v>
      </c>
      <c r="C58" s="26"/>
      <c r="D58" s="353" t="s">
        <v>52</v>
      </c>
      <c r="E58" s="349"/>
      <c r="F58" s="350"/>
      <c r="G58" s="54"/>
      <c r="N58" s="95"/>
      <c r="O58" s="95"/>
      <c r="P58" s="95"/>
      <c r="Q58" s="96"/>
      <c r="R58" s="95"/>
      <c r="S58" s="95"/>
      <c r="T58" s="95"/>
      <c r="U58" s="98"/>
    </row>
    <row r="59" spans="1:24" ht="36.75" customHeight="1" x14ac:dyDescent="0.2">
      <c r="A59" s="50"/>
      <c r="B59" s="355"/>
      <c r="C59" s="27"/>
      <c r="D59" s="348" t="s">
        <v>124</v>
      </c>
      <c r="E59" s="349"/>
      <c r="F59" s="350"/>
      <c r="G59" s="54"/>
      <c r="N59" s="95"/>
      <c r="O59" s="95"/>
      <c r="P59" s="95"/>
      <c r="Q59" s="96"/>
      <c r="R59" s="95"/>
      <c r="S59" s="95"/>
      <c r="T59" s="95"/>
      <c r="U59" s="98"/>
    </row>
    <row r="60" spans="1:24" ht="67.5" x14ac:dyDescent="0.2">
      <c r="A60" s="8" t="s">
        <v>618</v>
      </c>
      <c r="B60" s="8">
        <v>1</v>
      </c>
      <c r="C60" s="29" t="s">
        <v>619</v>
      </c>
      <c r="D60" s="12" t="s">
        <v>78</v>
      </c>
      <c r="E60" s="14"/>
      <c r="F60" s="35">
        <v>2</v>
      </c>
      <c r="G60" s="10">
        <v>2</v>
      </c>
      <c r="N60" s="95">
        <f t="shared" si="6"/>
        <v>0</v>
      </c>
      <c r="O60" s="95">
        <f t="shared" si="7"/>
        <v>0</v>
      </c>
      <c r="P60" s="95">
        <f t="shared" si="8"/>
        <v>1</v>
      </c>
      <c r="Q60" s="96">
        <f t="shared" si="9"/>
        <v>2</v>
      </c>
      <c r="R60" s="95"/>
      <c r="S60" s="95"/>
      <c r="T60" s="95">
        <f t="shared" si="10"/>
        <v>2</v>
      </c>
      <c r="U60" s="98">
        <f t="shared" si="11"/>
        <v>4</v>
      </c>
    </row>
    <row r="61" spans="1:24" ht="45" x14ac:dyDescent="0.2">
      <c r="A61" s="8" t="s">
        <v>620</v>
      </c>
      <c r="B61" s="8">
        <v>2</v>
      </c>
      <c r="C61" s="29" t="s">
        <v>619</v>
      </c>
      <c r="D61" s="12" t="s">
        <v>621</v>
      </c>
      <c r="E61" s="14"/>
      <c r="F61" s="35">
        <v>2</v>
      </c>
      <c r="G61" s="10">
        <v>2</v>
      </c>
      <c r="N61" s="95">
        <f t="shared" si="6"/>
        <v>0</v>
      </c>
      <c r="O61" s="95">
        <f t="shared" si="7"/>
        <v>0</v>
      </c>
      <c r="P61" s="95">
        <f t="shared" si="8"/>
        <v>1</v>
      </c>
      <c r="Q61" s="96">
        <f t="shared" si="9"/>
        <v>2</v>
      </c>
      <c r="R61" s="95"/>
      <c r="S61" s="95"/>
      <c r="T61" s="95">
        <f t="shared" si="10"/>
        <v>2</v>
      </c>
      <c r="U61" s="98">
        <f t="shared" si="11"/>
        <v>4</v>
      </c>
    </row>
    <row r="62" spans="1:24" ht="22.5" x14ac:dyDescent="0.2">
      <c r="A62" s="8" t="s">
        <v>622</v>
      </c>
      <c r="B62" s="8">
        <v>3</v>
      </c>
      <c r="C62" s="29" t="s">
        <v>619</v>
      </c>
      <c r="D62" s="12" t="s">
        <v>623</v>
      </c>
      <c r="E62" s="14"/>
      <c r="F62" s="35">
        <v>2</v>
      </c>
      <c r="G62" s="10">
        <v>1</v>
      </c>
      <c r="N62" s="95">
        <f t="shared" si="6"/>
        <v>0</v>
      </c>
      <c r="O62" s="95">
        <f t="shared" si="7"/>
        <v>0</v>
      </c>
      <c r="P62" s="95">
        <f t="shared" si="8"/>
        <v>1</v>
      </c>
      <c r="Q62" s="96">
        <f t="shared" si="9"/>
        <v>1</v>
      </c>
      <c r="R62" s="95"/>
      <c r="S62" s="95"/>
      <c r="T62" s="95">
        <f t="shared" si="10"/>
        <v>1</v>
      </c>
      <c r="U62" s="98">
        <f t="shared" si="11"/>
        <v>2</v>
      </c>
    </row>
    <row r="63" spans="1:24" ht="22.5" x14ac:dyDescent="0.2">
      <c r="A63" s="8" t="s">
        <v>624</v>
      </c>
      <c r="B63" s="8">
        <v>4</v>
      </c>
      <c r="C63" s="29" t="s">
        <v>619</v>
      </c>
      <c r="D63" s="83" t="s">
        <v>625</v>
      </c>
      <c r="E63" s="21"/>
      <c r="F63" s="35">
        <v>2</v>
      </c>
      <c r="G63" s="10">
        <v>1</v>
      </c>
      <c r="N63" s="95">
        <f t="shared" si="6"/>
        <v>0</v>
      </c>
      <c r="O63" s="95">
        <f t="shared" si="7"/>
        <v>0</v>
      </c>
      <c r="P63" s="95">
        <f t="shared" si="8"/>
        <v>1</v>
      </c>
      <c r="Q63" s="96">
        <f t="shared" si="9"/>
        <v>1</v>
      </c>
      <c r="R63" s="95"/>
      <c r="S63" s="95"/>
      <c r="T63" s="95">
        <f t="shared" si="10"/>
        <v>1</v>
      </c>
      <c r="U63" s="98">
        <f t="shared" si="11"/>
        <v>2</v>
      </c>
    </row>
    <row r="64" spans="1:24" ht="22.5" x14ac:dyDescent="0.2">
      <c r="A64" s="8" t="s">
        <v>626</v>
      </c>
      <c r="B64" s="8">
        <v>5</v>
      </c>
      <c r="C64" s="29" t="s">
        <v>619</v>
      </c>
      <c r="D64" s="83" t="s">
        <v>627</v>
      </c>
      <c r="E64" s="21"/>
      <c r="F64" s="35">
        <v>2</v>
      </c>
      <c r="G64" s="10">
        <v>1</v>
      </c>
      <c r="N64" s="95">
        <f t="shared" si="6"/>
        <v>0</v>
      </c>
      <c r="O64" s="95">
        <f t="shared" si="7"/>
        <v>0</v>
      </c>
      <c r="P64" s="95">
        <f t="shared" si="8"/>
        <v>1</v>
      </c>
      <c r="Q64" s="96">
        <f t="shared" si="9"/>
        <v>1</v>
      </c>
      <c r="R64" s="95"/>
      <c r="S64" s="95"/>
      <c r="T64" s="95">
        <f t="shared" si="10"/>
        <v>1</v>
      </c>
      <c r="U64" s="98">
        <f t="shared" si="11"/>
        <v>2</v>
      </c>
    </row>
    <row r="65" spans="1:21" ht="56.25" x14ac:dyDescent="0.2">
      <c r="A65" s="8" t="s">
        <v>628</v>
      </c>
      <c r="B65" s="8">
        <v>6</v>
      </c>
      <c r="C65" s="29" t="s">
        <v>619</v>
      </c>
      <c r="D65" s="83" t="s">
        <v>629</v>
      </c>
      <c r="E65" s="21"/>
      <c r="F65" s="35">
        <v>2</v>
      </c>
      <c r="G65" s="10">
        <v>1</v>
      </c>
      <c r="N65" s="95">
        <f t="shared" si="6"/>
        <v>0</v>
      </c>
      <c r="O65" s="95">
        <f t="shared" si="7"/>
        <v>0</v>
      </c>
      <c r="P65" s="95">
        <f t="shared" si="8"/>
        <v>1</v>
      </c>
      <c r="Q65" s="96">
        <f t="shared" si="9"/>
        <v>1</v>
      </c>
      <c r="R65" s="95"/>
      <c r="S65" s="95"/>
      <c r="T65" s="95">
        <f t="shared" si="10"/>
        <v>1</v>
      </c>
      <c r="U65" s="98">
        <f t="shared" si="11"/>
        <v>2</v>
      </c>
    </row>
    <row r="66" spans="1:21" ht="33.75" x14ac:dyDescent="0.2">
      <c r="A66" s="8" t="s">
        <v>630</v>
      </c>
      <c r="B66" s="8">
        <v>7</v>
      </c>
      <c r="C66" s="29" t="s">
        <v>619</v>
      </c>
      <c r="D66" s="83" t="s">
        <v>631</v>
      </c>
      <c r="E66" s="21"/>
      <c r="F66" s="35">
        <v>2</v>
      </c>
      <c r="G66" s="10">
        <v>1</v>
      </c>
      <c r="N66" s="95">
        <f t="shared" si="6"/>
        <v>0</v>
      </c>
      <c r="O66" s="95">
        <f t="shared" si="7"/>
        <v>0</v>
      </c>
      <c r="P66" s="95">
        <f t="shared" si="8"/>
        <v>1</v>
      </c>
      <c r="Q66" s="96">
        <f t="shared" si="9"/>
        <v>1</v>
      </c>
      <c r="R66" s="95"/>
      <c r="S66" s="95"/>
      <c r="T66" s="95">
        <f t="shared" si="10"/>
        <v>1</v>
      </c>
      <c r="U66" s="98">
        <f t="shared" si="11"/>
        <v>2</v>
      </c>
    </row>
    <row r="67" spans="1:21" ht="33.75" x14ac:dyDescent="0.2">
      <c r="A67" s="8" t="s">
        <v>632</v>
      </c>
      <c r="B67" s="8">
        <v>8</v>
      </c>
      <c r="C67" s="29" t="s">
        <v>619</v>
      </c>
      <c r="D67" s="83" t="s">
        <v>633</v>
      </c>
      <c r="E67" s="21"/>
      <c r="F67" s="35">
        <v>2</v>
      </c>
      <c r="G67" s="10">
        <v>1</v>
      </c>
      <c r="N67" s="95">
        <f t="shared" si="6"/>
        <v>0</v>
      </c>
      <c r="O67" s="95">
        <f t="shared" si="7"/>
        <v>0</v>
      </c>
      <c r="P67" s="95">
        <f t="shared" si="8"/>
        <v>1</v>
      </c>
      <c r="Q67" s="96">
        <f t="shared" si="9"/>
        <v>1</v>
      </c>
      <c r="R67" s="95"/>
      <c r="S67" s="95"/>
      <c r="T67" s="95">
        <f t="shared" si="10"/>
        <v>1</v>
      </c>
      <c r="U67" s="98">
        <f t="shared" si="11"/>
        <v>2</v>
      </c>
    </row>
    <row r="68" spans="1:21" ht="22.5" x14ac:dyDescent="0.2">
      <c r="A68" s="8" t="s">
        <v>634</v>
      </c>
      <c r="B68" s="8">
        <v>9</v>
      </c>
      <c r="C68" s="29" t="s">
        <v>619</v>
      </c>
      <c r="D68" s="83" t="s">
        <v>635</v>
      </c>
      <c r="E68" s="21"/>
      <c r="F68" s="35">
        <v>2</v>
      </c>
      <c r="G68" s="10">
        <v>1</v>
      </c>
      <c r="N68" s="95">
        <f t="shared" si="6"/>
        <v>0</v>
      </c>
      <c r="O68" s="95">
        <f t="shared" si="7"/>
        <v>0</v>
      </c>
      <c r="P68" s="95">
        <f t="shared" si="8"/>
        <v>1</v>
      </c>
      <c r="Q68" s="96">
        <f t="shared" si="9"/>
        <v>1</v>
      </c>
      <c r="R68" s="95"/>
      <c r="S68" s="95"/>
      <c r="T68" s="95">
        <f t="shared" si="10"/>
        <v>1</v>
      </c>
      <c r="U68" s="98">
        <f t="shared" si="11"/>
        <v>2</v>
      </c>
    </row>
    <row r="69" spans="1:21" ht="22.5" x14ac:dyDescent="0.2">
      <c r="A69" s="8" t="s">
        <v>636</v>
      </c>
      <c r="B69" s="8">
        <v>10</v>
      </c>
      <c r="C69" s="29" t="s">
        <v>619</v>
      </c>
      <c r="D69" s="83" t="s">
        <v>637</v>
      </c>
      <c r="E69" s="21"/>
      <c r="F69" s="35">
        <v>2</v>
      </c>
      <c r="G69" s="10">
        <v>1</v>
      </c>
      <c r="N69" s="95">
        <f t="shared" si="6"/>
        <v>0</v>
      </c>
      <c r="O69" s="95">
        <f t="shared" si="7"/>
        <v>0</v>
      </c>
      <c r="P69" s="95">
        <f t="shared" si="8"/>
        <v>1</v>
      </c>
      <c r="Q69" s="96">
        <f t="shared" si="9"/>
        <v>1</v>
      </c>
      <c r="R69" s="95"/>
      <c r="S69" s="95"/>
      <c r="T69" s="95">
        <f t="shared" si="10"/>
        <v>1</v>
      </c>
      <c r="U69" s="98">
        <f t="shared" si="11"/>
        <v>2</v>
      </c>
    </row>
    <row r="70" spans="1:21" ht="33.75" x14ac:dyDescent="0.2">
      <c r="A70" s="8" t="s">
        <v>638</v>
      </c>
      <c r="B70" s="8">
        <v>11</v>
      </c>
      <c r="C70" s="29" t="s">
        <v>619</v>
      </c>
      <c r="D70" s="83" t="s">
        <v>639</v>
      </c>
      <c r="E70" s="21"/>
      <c r="F70" s="35">
        <v>2</v>
      </c>
      <c r="G70" s="10">
        <v>1</v>
      </c>
      <c r="N70" s="95">
        <f t="shared" si="6"/>
        <v>0</v>
      </c>
      <c r="O70" s="95">
        <f t="shared" si="7"/>
        <v>0</v>
      </c>
      <c r="P70" s="95">
        <f t="shared" si="8"/>
        <v>1</v>
      </c>
      <c r="Q70" s="96">
        <f t="shared" si="9"/>
        <v>1</v>
      </c>
      <c r="R70" s="95"/>
      <c r="S70" s="95"/>
      <c r="T70" s="95">
        <f t="shared" si="10"/>
        <v>1</v>
      </c>
      <c r="U70" s="98">
        <f t="shared" si="11"/>
        <v>2</v>
      </c>
    </row>
    <row r="71" spans="1:21" ht="22.5" x14ac:dyDescent="0.2">
      <c r="A71" s="8" t="s">
        <v>640</v>
      </c>
      <c r="B71" s="8">
        <v>12</v>
      </c>
      <c r="C71" s="29" t="s">
        <v>619</v>
      </c>
      <c r="D71" s="83" t="s">
        <v>641</v>
      </c>
      <c r="E71" s="21"/>
      <c r="F71" s="35">
        <v>2</v>
      </c>
      <c r="G71" s="10">
        <v>1</v>
      </c>
      <c r="N71" s="95">
        <f t="shared" si="6"/>
        <v>0</v>
      </c>
      <c r="O71" s="95">
        <f t="shared" si="7"/>
        <v>0</v>
      </c>
      <c r="P71" s="95">
        <f t="shared" si="8"/>
        <v>1</v>
      </c>
      <c r="Q71" s="96">
        <f t="shared" si="9"/>
        <v>1</v>
      </c>
      <c r="R71" s="95"/>
      <c r="S71" s="95"/>
      <c r="T71" s="95">
        <f t="shared" si="10"/>
        <v>1</v>
      </c>
      <c r="U71" s="98">
        <f t="shared" si="11"/>
        <v>2</v>
      </c>
    </row>
    <row r="72" spans="1:21" ht="22.5" x14ac:dyDescent="0.2">
      <c r="A72" s="8" t="s">
        <v>642</v>
      </c>
      <c r="B72" s="8">
        <v>13</v>
      </c>
      <c r="C72" s="29" t="s">
        <v>619</v>
      </c>
      <c r="D72" s="83" t="s">
        <v>643</v>
      </c>
      <c r="E72" s="21"/>
      <c r="F72" s="35">
        <v>2</v>
      </c>
      <c r="G72" s="10">
        <v>1</v>
      </c>
      <c r="N72" s="95">
        <f t="shared" si="6"/>
        <v>0</v>
      </c>
      <c r="O72" s="95">
        <f t="shared" si="7"/>
        <v>0</v>
      </c>
      <c r="P72" s="95">
        <f t="shared" si="8"/>
        <v>1</v>
      </c>
      <c r="Q72" s="96">
        <f t="shared" si="9"/>
        <v>1</v>
      </c>
      <c r="R72" s="95"/>
      <c r="S72" s="95"/>
      <c r="T72" s="95">
        <f t="shared" si="10"/>
        <v>1</v>
      </c>
      <c r="U72" s="98">
        <f t="shared" si="11"/>
        <v>2</v>
      </c>
    </row>
    <row r="73" spans="1:21" ht="22.5" x14ac:dyDescent="0.2">
      <c r="A73" s="8" t="s">
        <v>644</v>
      </c>
      <c r="B73" s="8">
        <v>14</v>
      </c>
      <c r="C73" s="29" t="s">
        <v>619</v>
      </c>
      <c r="D73" s="83" t="s">
        <v>645</v>
      </c>
      <c r="E73" s="21"/>
      <c r="F73" s="35">
        <v>2</v>
      </c>
      <c r="G73" s="10">
        <v>1</v>
      </c>
      <c r="N73" s="95">
        <f t="shared" si="6"/>
        <v>0</v>
      </c>
      <c r="O73" s="95">
        <f t="shared" si="7"/>
        <v>0</v>
      </c>
      <c r="P73" s="95">
        <f t="shared" si="8"/>
        <v>1</v>
      </c>
      <c r="Q73" s="96">
        <f t="shared" si="9"/>
        <v>1</v>
      </c>
      <c r="R73" s="95"/>
      <c r="S73" s="95"/>
      <c r="T73" s="95">
        <f t="shared" si="10"/>
        <v>1</v>
      </c>
      <c r="U73" s="98">
        <f t="shared" si="11"/>
        <v>2</v>
      </c>
    </row>
    <row r="74" spans="1:21" ht="22.5" x14ac:dyDescent="0.2">
      <c r="A74" s="8" t="s">
        <v>646</v>
      </c>
      <c r="B74" s="8">
        <v>15</v>
      </c>
      <c r="C74" s="29" t="s">
        <v>619</v>
      </c>
      <c r="D74" s="83" t="s">
        <v>647</v>
      </c>
      <c r="E74" s="21"/>
      <c r="F74" s="35">
        <v>2</v>
      </c>
      <c r="G74" s="10">
        <v>1</v>
      </c>
      <c r="N74" s="95">
        <f t="shared" si="6"/>
        <v>0</v>
      </c>
      <c r="O74" s="95">
        <f t="shared" si="7"/>
        <v>0</v>
      </c>
      <c r="P74" s="95">
        <f t="shared" si="8"/>
        <v>1</v>
      </c>
      <c r="Q74" s="96">
        <f t="shared" si="9"/>
        <v>1</v>
      </c>
      <c r="R74" s="95"/>
      <c r="S74" s="95"/>
      <c r="T74" s="95">
        <f t="shared" si="10"/>
        <v>1</v>
      </c>
      <c r="U74" s="98">
        <f t="shared" si="11"/>
        <v>2</v>
      </c>
    </row>
    <row r="75" spans="1:21" ht="22.5" x14ac:dyDescent="0.2">
      <c r="A75" s="8" t="s">
        <v>648</v>
      </c>
      <c r="B75" s="8">
        <v>16</v>
      </c>
      <c r="C75" s="29" t="s">
        <v>619</v>
      </c>
      <c r="D75" s="83" t="s">
        <v>649</v>
      </c>
      <c r="E75" s="21"/>
      <c r="F75" s="35">
        <v>2</v>
      </c>
      <c r="G75" s="10">
        <v>1</v>
      </c>
      <c r="N75" s="95">
        <f t="shared" si="6"/>
        <v>0</v>
      </c>
      <c r="O75" s="95">
        <f t="shared" si="7"/>
        <v>0</v>
      </c>
      <c r="P75" s="95">
        <f t="shared" si="8"/>
        <v>1</v>
      </c>
      <c r="Q75" s="96">
        <f t="shared" si="9"/>
        <v>1</v>
      </c>
      <c r="R75" s="95"/>
      <c r="S75" s="95"/>
      <c r="T75" s="95">
        <f t="shared" si="10"/>
        <v>1</v>
      </c>
      <c r="U75" s="98">
        <f t="shared" si="11"/>
        <v>2</v>
      </c>
    </row>
    <row r="76" spans="1:21" ht="33.75" x14ac:dyDescent="0.2">
      <c r="A76" s="8" t="s">
        <v>650</v>
      </c>
      <c r="B76" s="8">
        <v>17</v>
      </c>
      <c r="C76" s="29" t="s">
        <v>619</v>
      </c>
      <c r="D76" s="83" t="s">
        <v>74</v>
      </c>
      <c r="E76" s="21"/>
      <c r="F76" s="35">
        <v>2</v>
      </c>
      <c r="G76" s="10">
        <v>1</v>
      </c>
      <c r="N76" s="95">
        <f t="shared" si="6"/>
        <v>0</v>
      </c>
      <c r="O76" s="95">
        <f t="shared" si="7"/>
        <v>0</v>
      </c>
      <c r="P76" s="95">
        <f t="shared" si="8"/>
        <v>1</v>
      </c>
      <c r="Q76" s="96">
        <f t="shared" si="9"/>
        <v>1</v>
      </c>
      <c r="R76" s="95"/>
      <c r="S76" s="95"/>
      <c r="T76" s="95">
        <f t="shared" si="10"/>
        <v>1</v>
      </c>
      <c r="U76" s="98">
        <f t="shared" si="11"/>
        <v>2</v>
      </c>
    </row>
    <row r="77" spans="1:21" ht="33.75" x14ac:dyDescent="0.2">
      <c r="A77" s="8" t="s">
        <v>651</v>
      </c>
      <c r="B77" s="8">
        <v>18</v>
      </c>
      <c r="C77" s="29" t="s">
        <v>619</v>
      </c>
      <c r="D77" s="83" t="s">
        <v>79</v>
      </c>
      <c r="E77" s="21"/>
      <c r="F77" s="35">
        <v>2</v>
      </c>
      <c r="G77" s="10">
        <v>1</v>
      </c>
      <c r="N77" s="95">
        <f t="shared" si="6"/>
        <v>0</v>
      </c>
      <c r="O77" s="95">
        <f t="shared" si="7"/>
        <v>0</v>
      </c>
      <c r="P77" s="95">
        <f t="shared" si="8"/>
        <v>1</v>
      </c>
      <c r="Q77" s="96">
        <f t="shared" si="9"/>
        <v>1</v>
      </c>
      <c r="R77" s="95"/>
      <c r="S77" s="95"/>
      <c r="T77" s="95">
        <f t="shared" si="10"/>
        <v>1</v>
      </c>
      <c r="U77" s="98">
        <f t="shared" si="11"/>
        <v>2</v>
      </c>
    </row>
    <row r="78" spans="1:21" ht="22.5" x14ac:dyDescent="0.2">
      <c r="A78" s="8" t="s">
        <v>652</v>
      </c>
      <c r="B78" s="8">
        <v>19</v>
      </c>
      <c r="C78" s="29" t="s">
        <v>619</v>
      </c>
      <c r="D78" s="83" t="s">
        <v>653</v>
      </c>
      <c r="E78" s="21"/>
      <c r="F78" s="35">
        <v>2</v>
      </c>
      <c r="G78" s="10">
        <v>1</v>
      </c>
      <c r="N78" s="95">
        <f t="shared" si="6"/>
        <v>0</v>
      </c>
      <c r="O78" s="95">
        <f t="shared" si="7"/>
        <v>0</v>
      </c>
      <c r="P78" s="95">
        <f t="shared" si="8"/>
        <v>1</v>
      </c>
      <c r="Q78" s="96">
        <f t="shared" si="9"/>
        <v>1</v>
      </c>
      <c r="R78" s="95"/>
      <c r="S78" s="95"/>
      <c r="T78" s="95">
        <f t="shared" si="10"/>
        <v>1</v>
      </c>
      <c r="U78" s="98">
        <f t="shared" si="11"/>
        <v>2</v>
      </c>
    </row>
    <row r="79" spans="1:21" ht="12.75" x14ac:dyDescent="0.2">
      <c r="A79" s="8" t="s">
        <v>654</v>
      </c>
      <c r="B79" s="8">
        <v>20</v>
      </c>
      <c r="C79" s="29" t="s">
        <v>619</v>
      </c>
      <c r="D79" s="83" t="s">
        <v>655</v>
      </c>
      <c r="E79" s="21"/>
      <c r="F79" s="35">
        <v>2</v>
      </c>
      <c r="G79" s="10">
        <v>1</v>
      </c>
      <c r="N79" s="95">
        <f t="shared" si="6"/>
        <v>0</v>
      </c>
      <c r="O79" s="95">
        <f t="shared" si="7"/>
        <v>0</v>
      </c>
      <c r="P79" s="95">
        <f t="shared" si="8"/>
        <v>1</v>
      </c>
      <c r="Q79" s="96">
        <f t="shared" si="9"/>
        <v>1</v>
      </c>
      <c r="R79" s="95"/>
      <c r="S79" s="95"/>
      <c r="T79" s="95">
        <f t="shared" si="10"/>
        <v>1</v>
      </c>
      <c r="U79" s="98">
        <f t="shared" si="11"/>
        <v>2</v>
      </c>
    </row>
    <row r="80" spans="1:21" ht="22.5" x14ac:dyDescent="0.2">
      <c r="A80" s="8" t="s">
        <v>656</v>
      </c>
      <c r="B80" s="8">
        <v>21</v>
      </c>
      <c r="C80" s="29" t="s">
        <v>619</v>
      </c>
      <c r="D80" s="83" t="s">
        <v>125</v>
      </c>
      <c r="E80" s="21"/>
      <c r="F80" s="35">
        <v>2</v>
      </c>
      <c r="G80" s="10">
        <v>1</v>
      </c>
      <c r="N80" s="95">
        <f t="shared" si="6"/>
        <v>0</v>
      </c>
      <c r="O80" s="95">
        <f t="shared" si="7"/>
        <v>0</v>
      </c>
      <c r="P80" s="95">
        <f t="shared" si="8"/>
        <v>1</v>
      </c>
      <c r="Q80" s="96">
        <f t="shared" si="9"/>
        <v>1</v>
      </c>
      <c r="R80" s="95"/>
      <c r="S80" s="95"/>
      <c r="T80" s="95">
        <f t="shared" si="10"/>
        <v>1</v>
      </c>
      <c r="U80" s="98">
        <f t="shared" si="11"/>
        <v>2</v>
      </c>
    </row>
    <row r="81" spans="1:21" ht="33.75" x14ac:dyDescent="0.2">
      <c r="A81" s="8" t="s">
        <v>657</v>
      </c>
      <c r="B81" s="8">
        <v>22</v>
      </c>
      <c r="C81" s="29" t="s">
        <v>619</v>
      </c>
      <c r="D81" s="83" t="s">
        <v>658</v>
      </c>
      <c r="E81" s="21"/>
      <c r="F81" s="35">
        <v>2</v>
      </c>
      <c r="G81" s="10">
        <v>1</v>
      </c>
      <c r="N81" s="95">
        <f t="shared" si="6"/>
        <v>0</v>
      </c>
      <c r="O81" s="95">
        <f t="shared" si="7"/>
        <v>0</v>
      </c>
      <c r="P81" s="95">
        <f t="shared" si="8"/>
        <v>1</v>
      </c>
      <c r="Q81" s="96">
        <f t="shared" si="9"/>
        <v>1</v>
      </c>
      <c r="R81" s="95"/>
      <c r="S81" s="95"/>
      <c r="T81" s="95">
        <f t="shared" si="10"/>
        <v>1</v>
      </c>
      <c r="U81" s="98">
        <f t="shared" si="11"/>
        <v>2</v>
      </c>
    </row>
    <row r="82" spans="1:21" ht="22.5" x14ac:dyDescent="0.2">
      <c r="A82" s="8" t="s">
        <v>659</v>
      </c>
      <c r="B82" s="8">
        <v>23</v>
      </c>
      <c r="C82" s="29" t="s">
        <v>619</v>
      </c>
      <c r="D82" s="83" t="s">
        <v>75</v>
      </c>
      <c r="E82" s="21"/>
      <c r="F82" s="35">
        <v>2</v>
      </c>
      <c r="G82" s="10">
        <v>1</v>
      </c>
      <c r="N82" s="95">
        <f t="shared" si="6"/>
        <v>0</v>
      </c>
      <c r="O82" s="95">
        <f t="shared" si="7"/>
        <v>0</v>
      </c>
      <c r="P82" s="95">
        <f t="shared" si="8"/>
        <v>1</v>
      </c>
      <c r="Q82" s="96">
        <f t="shared" si="9"/>
        <v>1</v>
      </c>
      <c r="R82" s="95"/>
      <c r="S82" s="95"/>
      <c r="T82" s="95">
        <f t="shared" si="10"/>
        <v>1</v>
      </c>
      <c r="U82" s="98">
        <f t="shared" si="11"/>
        <v>2</v>
      </c>
    </row>
    <row r="83" spans="1:21" ht="33.75" x14ac:dyDescent="0.2">
      <c r="A83" s="8" t="s">
        <v>660</v>
      </c>
      <c r="B83" s="8">
        <v>24</v>
      </c>
      <c r="C83" s="29" t="s">
        <v>619</v>
      </c>
      <c r="D83" s="83" t="s">
        <v>661</v>
      </c>
      <c r="E83" s="21"/>
      <c r="F83" s="35">
        <v>2</v>
      </c>
      <c r="G83" s="10">
        <v>1</v>
      </c>
      <c r="N83" s="95">
        <f t="shared" si="6"/>
        <v>0</v>
      </c>
      <c r="O83" s="95">
        <f t="shared" si="7"/>
        <v>0</v>
      </c>
      <c r="P83" s="95">
        <f t="shared" si="8"/>
        <v>1</v>
      </c>
      <c r="Q83" s="96">
        <f t="shared" si="9"/>
        <v>1</v>
      </c>
      <c r="R83" s="95"/>
      <c r="S83" s="95"/>
      <c r="T83" s="95">
        <f t="shared" si="10"/>
        <v>1</v>
      </c>
      <c r="U83" s="98">
        <f t="shared" si="11"/>
        <v>2</v>
      </c>
    </row>
    <row r="84" spans="1:21" ht="12.75" x14ac:dyDescent="0.2">
      <c r="A84" s="8" t="s">
        <v>662</v>
      </c>
      <c r="B84" s="8">
        <v>25</v>
      </c>
      <c r="C84" s="29" t="s">
        <v>619</v>
      </c>
      <c r="D84" s="83" t="s">
        <v>663</v>
      </c>
      <c r="E84" s="21"/>
      <c r="F84" s="35">
        <v>2</v>
      </c>
      <c r="G84" s="10">
        <v>1</v>
      </c>
      <c r="N84" s="95">
        <f t="shared" si="6"/>
        <v>0</v>
      </c>
      <c r="O84" s="95">
        <f t="shared" si="7"/>
        <v>0</v>
      </c>
      <c r="P84" s="95">
        <f t="shared" si="8"/>
        <v>1</v>
      </c>
      <c r="Q84" s="96">
        <f t="shared" si="9"/>
        <v>1</v>
      </c>
      <c r="R84" s="95"/>
      <c r="S84" s="95"/>
      <c r="T84" s="95">
        <f t="shared" si="10"/>
        <v>1</v>
      </c>
      <c r="U84" s="98">
        <f t="shared" si="11"/>
        <v>2</v>
      </c>
    </row>
    <row r="85" spans="1:21" ht="12.75" x14ac:dyDescent="0.2">
      <c r="A85" s="8" t="s">
        <v>664</v>
      </c>
      <c r="B85" s="8">
        <v>26</v>
      </c>
      <c r="C85" s="29" t="s">
        <v>619</v>
      </c>
      <c r="D85" s="83" t="s">
        <v>665</v>
      </c>
      <c r="E85" s="21"/>
      <c r="F85" s="35">
        <v>2</v>
      </c>
      <c r="G85" s="10">
        <v>1</v>
      </c>
      <c r="N85" s="95">
        <f t="shared" si="6"/>
        <v>0</v>
      </c>
      <c r="O85" s="95">
        <f t="shared" si="7"/>
        <v>0</v>
      </c>
      <c r="P85" s="95">
        <f t="shared" si="8"/>
        <v>1</v>
      </c>
      <c r="Q85" s="96">
        <f t="shared" si="9"/>
        <v>1</v>
      </c>
      <c r="R85" s="95"/>
      <c r="S85" s="95"/>
      <c r="T85" s="95">
        <f t="shared" si="10"/>
        <v>1</v>
      </c>
      <c r="U85" s="98">
        <f t="shared" si="11"/>
        <v>2</v>
      </c>
    </row>
    <row r="86" spans="1:21" ht="22.5" x14ac:dyDescent="0.2">
      <c r="A86" s="8" t="s">
        <v>666</v>
      </c>
      <c r="B86" s="8">
        <v>27</v>
      </c>
      <c r="C86" s="29" t="s">
        <v>619</v>
      </c>
      <c r="D86" s="83" t="s">
        <v>273</v>
      </c>
      <c r="E86" s="253"/>
      <c r="F86" s="35">
        <v>2</v>
      </c>
      <c r="G86" s="10">
        <v>1</v>
      </c>
      <c r="N86" s="95">
        <f t="shared" si="6"/>
        <v>0</v>
      </c>
      <c r="O86" s="95">
        <f t="shared" si="7"/>
        <v>0</v>
      </c>
      <c r="P86" s="95">
        <f t="shared" si="8"/>
        <v>1</v>
      </c>
      <c r="Q86" s="96">
        <f t="shared" si="9"/>
        <v>1</v>
      </c>
      <c r="R86" s="95"/>
      <c r="S86" s="95"/>
      <c r="T86" s="95">
        <f t="shared" si="10"/>
        <v>1</v>
      </c>
      <c r="U86" s="98">
        <f t="shared" si="11"/>
        <v>2</v>
      </c>
    </row>
    <row r="87" spans="1:21" ht="33.75" x14ac:dyDescent="0.2">
      <c r="A87" s="8" t="s">
        <v>667</v>
      </c>
      <c r="B87" s="8">
        <v>28</v>
      </c>
      <c r="C87" s="29" t="s">
        <v>619</v>
      </c>
      <c r="D87" s="83" t="s">
        <v>668</v>
      </c>
      <c r="E87" s="21"/>
      <c r="F87" s="35">
        <v>2</v>
      </c>
      <c r="G87" s="10">
        <v>1</v>
      </c>
      <c r="N87" s="95">
        <f t="shared" si="6"/>
        <v>0</v>
      </c>
      <c r="O87" s="95">
        <f t="shared" si="7"/>
        <v>0</v>
      </c>
      <c r="P87" s="95">
        <f t="shared" si="8"/>
        <v>1</v>
      </c>
      <c r="Q87" s="96">
        <f t="shared" si="9"/>
        <v>1</v>
      </c>
      <c r="R87" s="95"/>
      <c r="S87" s="95"/>
      <c r="T87" s="95">
        <f t="shared" si="10"/>
        <v>1</v>
      </c>
      <c r="U87" s="98">
        <f t="shared" si="11"/>
        <v>2</v>
      </c>
    </row>
    <row r="88" spans="1:21" ht="22.5" x14ac:dyDescent="0.2">
      <c r="A88" s="8" t="s">
        <v>669</v>
      </c>
      <c r="B88" s="8">
        <v>29</v>
      </c>
      <c r="C88" s="29" t="s">
        <v>619</v>
      </c>
      <c r="D88" s="83" t="s">
        <v>670</v>
      </c>
      <c r="E88" s="21"/>
      <c r="F88" s="35">
        <v>2</v>
      </c>
      <c r="G88" s="10">
        <v>1</v>
      </c>
      <c r="N88" s="95">
        <f t="shared" ref="N88:N155" si="12">COUNTIF(F88,0)</f>
        <v>0</v>
      </c>
      <c r="O88" s="95">
        <f t="shared" ref="O88:O155" si="13">COUNTIF(F88,1)</f>
        <v>0</v>
      </c>
      <c r="P88" s="95">
        <f t="shared" ref="P88:P155" si="14">COUNTIF(F88,2)</f>
        <v>1</v>
      </c>
      <c r="Q88" s="96">
        <f t="shared" ref="Q88:Q155" si="15">(SUM(N88:P88))*T88</f>
        <v>1</v>
      </c>
      <c r="R88" s="95"/>
      <c r="S88" s="95"/>
      <c r="T88" s="95">
        <f t="shared" ref="T88:T155" si="16">G88</f>
        <v>1</v>
      </c>
      <c r="U88" s="98">
        <f t="shared" ref="U88:U155" si="17">IF(Q88=0,"NA",F88*Q88)</f>
        <v>2</v>
      </c>
    </row>
    <row r="89" spans="1:21" ht="22.5" x14ac:dyDescent="0.2">
      <c r="A89" s="8" t="s">
        <v>671</v>
      </c>
      <c r="B89" s="8">
        <v>30</v>
      </c>
      <c r="C89" s="29" t="s">
        <v>619</v>
      </c>
      <c r="D89" s="83" t="s">
        <v>672</v>
      </c>
      <c r="E89" s="21"/>
      <c r="F89" s="35">
        <v>2</v>
      </c>
      <c r="G89" s="10">
        <v>1</v>
      </c>
      <c r="N89" s="95">
        <f t="shared" si="12"/>
        <v>0</v>
      </c>
      <c r="O89" s="95">
        <f t="shared" si="13"/>
        <v>0</v>
      </c>
      <c r="P89" s="95">
        <f t="shared" si="14"/>
        <v>1</v>
      </c>
      <c r="Q89" s="96">
        <f t="shared" si="15"/>
        <v>1</v>
      </c>
      <c r="R89" s="95"/>
      <c r="S89" s="95"/>
      <c r="T89" s="95">
        <f t="shared" si="16"/>
        <v>1</v>
      </c>
      <c r="U89" s="98">
        <f t="shared" si="17"/>
        <v>2</v>
      </c>
    </row>
    <row r="90" spans="1:21" ht="45" x14ac:dyDescent="0.2">
      <c r="A90" s="8" t="s">
        <v>673</v>
      </c>
      <c r="B90" s="8">
        <v>31</v>
      </c>
      <c r="C90" s="29" t="s">
        <v>619</v>
      </c>
      <c r="D90" s="83" t="s">
        <v>674</v>
      </c>
      <c r="E90" s="21"/>
      <c r="F90" s="35">
        <v>2</v>
      </c>
      <c r="G90" s="10">
        <v>1</v>
      </c>
      <c r="N90" s="95">
        <f t="shared" si="12"/>
        <v>0</v>
      </c>
      <c r="O90" s="95">
        <f t="shared" si="13"/>
        <v>0</v>
      </c>
      <c r="P90" s="95">
        <f t="shared" si="14"/>
        <v>1</v>
      </c>
      <c r="Q90" s="96">
        <f t="shared" si="15"/>
        <v>1</v>
      </c>
      <c r="R90" s="95"/>
      <c r="S90" s="95"/>
      <c r="T90" s="95">
        <f t="shared" si="16"/>
        <v>1</v>
      </c>
      <c r="U90" s="98">
        <f t="shared" si="17"/>
        <v>2</v>
      </c>
    </row>
    <row r="91" spans="1:21" ht="33.75" x14ac:dyDescent="0.2">
      <c r="A91" s="8" t="s">
        <v>675</v>
      </c>
      <c r="B91" s="8">
        <v>32</v>
      </c>
      <c r="C91" s="29" t="s">
        <v>619</v>
      </c>
      <c r="D91" s="83" t="s">
        <v>676</v>
      </c>
      <c r="E91" s="21"/>
      <c r="F91" s="35">
        <v>2</v>
      </c>
      <c r="G91" s="10">
        <v>1</v>
      </c>
      <c r="N91" s="95">
        <f t="shared" si="12"/>
        <v>0</v>
      </c>
      <c r="O91" s="95">
        <f t="shared" si="13"/>
        <v>0</v>
      </c>
      <c r="P91" s="95">
        <f t="shared" si="14"/>
        <v>1</v>
      </c>
      <c r="Q91" s="96">
        <f t="shared" si="15"/>
        <v>1</v>
      </c>
      <c r="R91" s="95"/>
      <c r="S91" s="95"/>
      <c r="T91" s="95">
        <f t="shared" si="16"/>
        <v>1</v>
      </c>
      <c r="U91" s="98">
        <f t="shared" si="17"/>
        <v>2</v>
      </c>
    </row>
    <row r="92" spans="1:21" ht="22.5" x14ac:dyDescent="0.2">
      <c r="A92" s="8" t="s">
        <v>677</v>
      </c>
      <c r="B92" s="8">
        <v>33</v>
      </c>
      <c r="C92" s="29" t="s">
        <v>619</v>
      </c>
      <c r="D92" s="83" t="s">
        <v>678</v>
      </c>
      <c r="E92" s="21"/>
      <c r="F92" s="35">
        <v>2</v>
      </c>
      <c r="G92" s="10">
        <v>1</v>
      </c>
      <c r="N92" s="95">
        <f t="shared" si="12"/>
        <v>0</v>
      </c>
      <c r="O92" s="95">
        <f t="shared" si="13"/>
        <v>0</v>
      </c>
      <c r="P92" s="95">
        <f t="shared" si="14"/>
        <v>1</v>
      </c>
      <c r="Q92" s="96">
        <f t="shared" si="15"/>
        <v>1</v>
      </c>
      <c r="R92" s="95"/>
      <c r="S92" s="95"/>
      <c r="T92" s="95">
        <f t="shared" si="16"/>
        <v>1</v>
      </c>
      <c r="U92" s="98">
        <f t="shared" si="17"/>
        <v>2</v>
      </c>
    </row>
    <row r="93" spans="1:21" ht="33.75" x14ac:dyDescent="0.2">
      <c r="A93" s="8" t="s">
        <v>679</v>
      </c>
      <c r="B93" s="8">
        <v>34</v>
      </c>
      <c r="C93" s="29" t="s">
        <v>619</v>
      </c>
      <c r="D93" s="83" t="s">
        <v>680</v>
      </c>
      <c r="E93" s="21"/>
      <c r="F93" s="35">
        <v>2</v>
      </c>
      <c r="G93" s="10">
        <v>1</v>
      </c>
      <c r="N93" s="95">
        <f t="shared" si="12"/>
        <v>0</v>
      </c>
      <c r="O93" s="95">
        <f t="shared" si="13"/>
        <v>0</v>
      </c>
      <c r="P93" s="95">
        <f t="shared" si="14"/>
        <v>1</v>
      </c>
      <c r="Q93" s="96">
        <f t="shared" si="15"/>
        <v>1</v>
      </c>
      <c r="R93" s="95"/>
      <c r="S93" s="95"/>
      <c r="T93" s="95">
        <f t="shared" si="16"/>
        <v>1</v>
      </c>
      <c r="U93" s="98">
        <f t="shared" si="17"/>
        <v>2</v>
      </c>
    </row>
    <row r="94" spans="1:21" ht="22.5" x14ac:dyDescent="0.2">
      <c r="A94" s="8" t="s">
        <v>681</v>
      </c>
      <c r="B94" s="8">
        <v>35</v>
      </c>
      <c r="C94" s="29" t="s">
        <v>619</v>
      </c>
      <c r="D94" s="83" t="s">
        <v>682</v>
      </c>
      <c r="E94" s="21"/>
      <c r="F94" s="35">
        <v>2</v>
      </c>
      <c r="G94" s="10">
        <v>1</v>
      </c>
      <c r="N94" s="95">
        <f t="shared" si="12"/>
        <v>0</v>
      </c>
      <c r="O94" s="95">
        <f t="shared" si="13"/>
        <v>0</v>
      </c>
      <c r="P94" s="95">
        <f t="shared" si="14"/>
        <v>1</v>
      </c>
      <c r="Q94" s="96">
        <f t="shared" si="15"/>
        <v>1</v>
      </c>
      <c r="R94" s="95"/>
      <c r="S94" s="95"/>
      <c r="T94" s="95">
        <f t="shared" si="16"/>
        <v>1</v>
      </c>
      <c r="U94" s="98">
        <f t="shared" si="17"/>
        <v>2</v>
      </c>
    </row>
    <row r="95" spans="1:21" ht="33.75" x14ac:dyDescent="0.2">
      <c r="A95" s="8" t="s">
        <v>683</v>
      </c>
      <c r="B95" s="8">
        <v>36</v>
      </c>
      <c r="C95" s="29" t="s">
        <v>619</v>
      </c>
      <c r="D95" s="83" t="s">
        <v>684</v>
      </c>
      <c r="E95" s="21"/>
      <c r="F95" s="35">
        <v>2</v>
      </c>
      <c r="G95" s="10">
        <v>1</v>
      </c>
      <c r="N95" s="95">
        <f t="shared" si="12"/>
        <v>0</v>
      </c>
      <c r="O95" s="95">
        <f t="shared" si="13"/>
        <v>0</v>
      </c>
      <c r="P95" s="95">
        <f t="shared" si="14"/>
        <v>1</v>
      </c>
      <c r="Q95" s="96">
        <f t="shared" si="15"/>
        <v>1</v>
      </c>
      <c r="R95" s="95"/>
      <c r="S95" s="95"/>
      <c r="T95" s="95">
        <f t="shared" si="16"/>
        <v>1</v>
      </c>
      <c r="U95" s="98">
        <f t="shared" si="17"/>
        <v>2</v>
      </c>
    </row>
    <row r="96" spans="1:21" ht="22.5" x14ac:dyDescent="0.2">
      <c r="A96" s="8" t="s">
        <v>685</v>
      </c>
      <c r="B96" s="8">
        <v>37</v>
      </c>
      <c r="C96" s="29" t="s">
        <v>619</v>
      </c>
      <c r="D96" s="83" t="s">
        <v>686</v>
      </c>
      <c r="E96" s="21"/>
      <c r="F96" s="35">
        <v>2</v>
      </c>
      <c r="G96" s="10">
        <v>1</v>
      </c>
      <c r="N96" s="95">
        <f t="shared" si="12"/>
        <v>0</v>
      </c>
      <c r="O96" s="95">
        <f t="shared" si="13"/>
        <v>0</v>
      </c>
      <c r="P96" s="95">
        <f t="shared" si="14"/>
        <v>1</v>
      </c>
      <c r="Q96" s="96">
        <f t="shared" si="15"/>
        <v>1</v>
      </c>
      <c r="R96" s="95"/>
      <c r="S96" s="95"/>
      <c r="T96" s="95">
        <f t="shared" si="16"/>
        <v>1</v>
      </c>
      <c r="U96" s="98">
        <f t="shared" si="17"/>
        <v>2</v>
      </c>
    </row>
    <row r="97" spans="1:24" ht="22.5" x14ac:dyDescent="0.2">
      <c r="A97" s="8" t="s">
        <v>687</v>
      </c>
      <c r="B97" s="8">
        <v>38</v>
      </c>
      <c r="C97" s="29" t="s">
        <v>619</v>
      </c>
      <c r="D97" s="83" t="s">
        <v>688</v>
      </c>
      <c r="E97" s="21"/>
      <c r="F97" s="35">
        <v>2</v>
      </c>
      <c r="G97" s="10">
        <v>1</v>
      </c>
      <c r="N97" s="95">
        <f t="shared" si="12"/>
        <v>0</v>
      </c>
      <c r="O97" s="95">
        <f t="shared" si="13"/>
        <v>0</v>
      </c>
      <c r="P97" s="95">
        <f t="shared" si="14"/>
        <v>1</v>
      </c>
      <c r="Q97" s="96">
        <f t="shared" si="15"/>
        <v>1</v>
      </c>
      <c r="R97" s="95"/>
      <c r="S97" s="95"/>
      <c r="T97" s="95">
        <f t="shared" si="16"/>
        <v>1</v>
      </c>
      <c r="U97" s="98">
        <f t="shared" si="17"/>
        <v>2</v>
      </c>
    </row>
    <row r="98" spans="1:24" ht="56.25" x14ac:dyDescent="0.2">
      <c r="A98" s="8" t="s">
        <v>690</v>
      </c>
      <c r="B98" s="8">
        <v>39</v>
      </c>
      <c r="C98" s="29" t="s">
        <v>619</v>
      </c>
      <c r="D98" s="83" t="s">
        <v>691</v>
      </c>
      <c r="E98" s="21"/>
      <c r="F98" s="35">
        <v>2</v>
      </c>
      <c r="G98" s="10">
        <v>1</v>
      </c>
      <c r="N98" s="95">
        <f t="shared" si="12"/>
        <v>0</v>
      </c>
      <c r="O98" s="95">
        <f t="shared" si="13"/>
        <v>0</v>
      </c>
      <c r="P98" s="95">
        <f t="shared" si="14"/>
        <v>1</v>
      </c>
      <c r="Q98" s="96">
        <f t="shared" si="15"/>
        <v>1</v>
      </c>
      <c r="R98" s="95"/>
      <c r="S98" s="95"/>
      <c r="T98" s="95">
        <f t="shared" si="16"/>
        <v>1</v>
      </c>
      <c r="U98" s="98">
        <f t="shared" si="17"/>
        <v>2</v>
      </c>
    </row>
    <row r="99" spans="1:24" ht="33.75" x14ac:dyDescent="0.2">
      <c r="A99" s="8" t="s">
        <v>692</v>
      </c>
      <c r="B99" s="8">
        <v>40</v>
      </c>
      <c r="C99" s="29" t="s">
        <v>619</v>
      </c>
      <c r="D99" s="83" t="s">
        <v>693</v>
      </c>
      <c r="E99" s="21"/>
      <c r="F99" s="35">
        <v>2</v>
      </c>
      <c r="G99" s="10">
        <v>1</v>
      </c>
      <c r="N99" s="95">
        <f t="shared" si="12"/>
        <v>0</v>
      </c>
      <c r="O99" s="95">
        <f t="shared" si="13"/>
        <v>0</v>
      </c>
      <c r="P99" s="95">
        <f t="shared" si="14"/>
        <v>1</v>
      </c>
      <c r="Q99" s="96">
        <f t="shared" si="15"/>
        <v>1</v>
      </c>
      <c r="R99" s="95"/>
      <c r="S99" s="95"/>
      <c r="T99" s="95">
        <f t="shared" si="16"/>
        <v>1</v>
      </c>
      <c r="U99" s="98">
        <f t="shared" si="17"/>
        <v>2</v>
      </c>
    </row>
    <row r="100" spans="1:24" ht="45" x14ac:dyDescent="0.2">
      <c r="A100" s="8" t="s">
        <v>694</v>
      </c>
      <c r="B100" s="8">
        <v>41</v>
      </c>
      <c r="C100" s="29" t="s">
        <v>619</v>
      </c>
      <c r="D100" s="83" t="s">
        <v>695</v>
      </c>
      <c r="E100" s="21"/>
      <c r="F100" s="35">
        <v>2</v>
      </c>
      <c r="G100" s="10">
        <v>1</v>
      </c>
      <c r="N100" s="95">
        <f t="shared" si="12"/>
        <v>0</v>
      </c>
      <c r="O100" s="95">
        <f t="shared" si="13"/>
        <v>0</v>
      </c>
      <c r="P100" s="95">
        <f t="shared" si="14"/>
        <v>1</v>
      </c>
      <c r="Q100" s="96">
        <f t="shared" si="15"/>
        <v>1</v>
      </c>
      <c r="R100" s="95"/>
      <c r="S100" s="95"/>
      <c r="T100" s="95">
        <f t="shared" si="16"/>
        <v>1</v>
      </c>
      <c r="U100" s="98">
        <f t="shared" si="17"/>
        <v>2</v>
      </c>
    </row>
    <row r="101" spans="1:24" ht="45" x14ac:dyDescent="0.2">
      <c r="A101" s="8" t="s">
        <v>696</v>
      </c>
      <c r="B101" s="8">
        <v>42</v>
      </c>
      <c r="C101" s="29" t="s">
        <v>619</v>
      </c>
      <c r="D101" s="83" t="s">
        <v>697</v>
      </c>
      <c r="E101" s="21"/>
      <c r="F101" s="35">
        <v>2</v>
      </c>
      <c r="G101" s="10">
        <v>1</v>
      </c>
      <c r="N101" s="95">
        <f t="shared" si="12"/>
        <v>0</v>
      </c>
      <c r="O101" s="95">
        <f t="shared" si="13"/>
        <v>0</v>
      </c>
      <c r="P101" s="95">
        <f t="shared" si="14"/>
        <v>1</v>
      </c>
      <c r="Q101" s="96">
        <f t="shared" si="15"/>
        <v>1</v>
      </c>
      <c r="R101" s="95"/>
      <c r="S101" s="95"/>
      <c r="T101" s="95">
        <f t="shared" si="16"/>
        <v>1</v>
      </c>
      <c r="U101" s="98">
        <f t="shared" si="17"/>
        <v>2</v>
      </c>
    </row>
    <row r="102" spans="1:24" ht="45" x14ac:dyDescent="0.2">
      <c r="A102" s="8" t="s">
        <v>698</v>
      </c>
      <c r="B102" s="8">
        <v>43</v>
      </c>
      <c r="C102" s="29" t="s">
        <v>619</v>
      </c>
      <c r="D102" s="83" t="s">
        <v>699</v>
      </c>
      <c r="E102" s="21"/>
      <c r="F102" s="35">
        <v>2</v>
      </c>
      <c r="G102" s="10">
        <v>1</v>
      </c>
      <c r="N102" s="95">
        <f t="shared" si="12"/>
        <v>0</v>
      </c>
      <c r="O102" s="95">
        <f t="shared" si="13"/>
        <v>0</v>
      </c>
      <c r="P102" s="95">
        <f t="shared" si="14"/>
        <v>1</v>
      </c>
      <c r="Q102" s="96">
        <f t="shared" si="15"/>
        <v>1</v>
      </c>
      <c r="R102" s="95"/>
      <c r="S102" s="95"/>
      <c r="T102" s="95">
        <f t="shared" si="16"/>
        <v>1</v>
      </c>
      <c r="U102" s="98">
        <f t="shared" si="17"/>
        <v>2</v>
      </c>
    </row>
    <row r="103" spans="1:24" ht="45" x14ac:dyDescent="0.2">
      <c r="A103" s="8" t="s">
        <v>700</v>
      </c>
      <c r="B103" s="8">
        <v>44</v>
      </c>
      <c r="C103" s="29" t="s">
        <v>619</v>
      </c>
      <c r="D103" s="83" t="s">
        <v>701</v>
      </c>
      <c r="E103" s="21"/>
      <c r="F103" s="35">
        <v>2</v>
      </c>
      <c r="G103" s="10">
        <v>1</v>
      </c>
      <c r="N103" s="95">
        <f t="shared" si="12"/>
        <v>0</v>
      </c>
      <c r="O103" s="95">
        <f t="shared" si="13"/>
        <v>0</v>
      </c>
      <c r="P103" s="95">
        <f t="shared" si="14"/>
        <v>1</v>
      </c>
      <c r="Q103" s="96">
        <f t="shared" si="15"/>
        <v>1</v>
      </c>
      <c r="R103" s="95"/>
      <c r="S103" s="95"/>
      <c r="T103" s="95">
        <f t="shared" si="16"/>
        <v>1</v>
      </c>
      <c r="U103" s="98">
        <f t="shared" si="17"/>
        <v>2</v>
      </c>
    </row>
    <row r="104" spans="1:24" ht="33.75" x14ac:dyDescent="0.2">
      <c r="A104" s="8" t="s">
        <v>702</v>
      </c>
      <c r="B104" s="8">
        <v>45</v>
      </c>
      <c r="C104" s="29" t="s">
        <v>619</v>
      </c>
      <c r="D104" s="83" t="s">
        <v>703</v>
      </c>
      <c r="E104" s="21"/>
      <c r="F104" s="35">
        <v>2</v>
      </c>
      <c r="G104" s="10">
        <v>1</v>
      </c>
      <c r="N104" s="95">
        <f t="shared" si="12"/>
        <v>0</v>
      </c>
      <c r="O104" s="95">
        <f t="shared" si="13"/>
        <v>0</v>
      </c>
      <c r="P104" s="95">
        <f t="shared" si="14"/>
        <v>1</v>
      </c>
      <c r="Q104" s="96">
        <f t="shared" si="15"/>
        <v>1</v>
      </c>
      <c r="R104" s="95"/>
      <c r="S104" s="95"/>
      <c r="T104" s="95">
        <f t="shared" si="16"/>
        <v>1</v>
      </c>
      <c r="U104" s="98">
        <f t="shared" si="17"/>
        <v>2</v>
      </c>
    </row>
    <row r="105" spans="1:24" ht="33.75" x14ac:dyDescent="0.2">
      <c r="A105" s="8" t="s">
        <v>704</v>
      </c>
      <c r="B105" s="8">
        <v>46</v>
      </c>
      <c r="C105" s="29" t="s">
        <v>619</v>
      </c>
      <c r="D105" s="83" t="s">
        <v>705</v>
      </c>
      <c r="E105" s="21"/>
      <c r="F105" s="35">
        <v>2</v>
      </c>
      <c r="G105" s="10">
        <v>1</v>
      </c>
      <c r="N105" s="95">
        <f t="shared" si="12"/>
        <v>0</v>
      </c>
      <c r="O105" s="95">
        <f t="shared" si="13"/>
        <v>0</v>
      </c>
      <c r="P105" s="95">
        <f t="shared" si="14"/>
        <v>1</v>
      </c>
      <c r="Q105" s="96">
        <f t="shared" si="15"/>
        <v>1</v>
      </c>
      <c r="R105" s="95"/>
      <c r="S105" s="95"/>
      <c r="T105" s="95">
        <f t="shared" si="16"/>
        <v>1</v>
      </c>
      <c r="U105" s="98">
        <f t="shared" si="17"/>
        <v>2</v>
      </c>
    </row>
    <row r="106" spans="1:24" ht="33.75" x14ac:dyDescent="0.2">
      <c r="A106" s="8" t="s">
        <v>706</v>
      </c>
      <c r="B106" s="8">
        <v>47</v>
      </c>
      <c r="C106" s="29" t="s">
        <v>619</v>
      </c>
      <c r="D106" s="83" t="s">
        <v>707</v>
      </c>
      <c r="E106" s="21"/>
      <c r="F106" s="35">
        <v>2</v>
      </c>
      <c r="G106" s="10">
        <v>1</v>
      </c>
      <c r="N106" s="95">
        <f t="shared" si="12"/>
        <v>0</v>
      </c>
      <c r="O106" s="95">
        <f t="shared" si="13"/>
        <v>0</v>
      </c>
      <c r="P106" s="95">
        <f t="shared" si="14"/>
        <v>1</v>
      </c>
      <c r="Q106" s="96">
        <f t="shared" si="15"/>
        <v>1</v>
      </c>
      <c r="R106" s="95"/>
      <c r="S106" s="95"/>
      <c r="T106" s="95">
        <f t="shared" si="16"/>
        <v>1</v>
      </c>
      <c r="U106" s="98">
        <f t="shared" si="17"/>
        <v>2</v>
      </c>
    </row>
    <row r="107" spans="1:24" ht="33.75" x14ac:dyDescent="0.2">
      <c r="A107" s="8" t="s">
        <v>708</v>
      </c>
      <c r="B107" s="8">
        <v>48</v>
      </c>
      <c r="C107" s="29" t="s">
        <v>619</v>
      </c>
      <c r="D107" s="83" t="s">
        <v>709</v>
      </c>
      <c r="E107" s="21"/>
      <c r="F107" s="35">
        <v>2</v>
      </c>
      <c r="G107" s="10">
        <v>1</v>
      </c>
      <c r="N107" s="95">
        <f t="shared" si="12"/>
        <v>0</v>
      </c>
      <c r="O107" s="95">
        <f t="shared" si="13"/>
        <v>0</v>
      </c>
      <c r="P107" s="95">
        <f t="shared" si="14"/>
        <v>1</v>
      </c>
      <c r="Q107" s="96">
        <f t="shared" si="15"/>
        <v>1</v>
      </c>
      <c r="R107" s="95"/>
      <c r="S107" s="95"/>
      <c r="T107" s="95">
        <f t="shared" si="16"/>
        <v>1</v>
      </c>
      <c r="U107" s="98">
        <f t="shared" si="17"/>
        <v>2</v>
      </c>
    </row>
    <row r="108" spans="1:24" ht="22.5" x14ac:dyDescent="0.2">
      <c r="A108" s="8" t="s">
        <v>710</v>
      </c>
      <c r="B108" s="8">
        <v>49</v>
      </c>
      <c r="C108" s="29" t="s">
        <v>619</v>
      </c>
      <c r="D108" s="83" t="s">
        <v>711</v>
      </c>
      <c r="E108" s="21"/>
      <c r="F108" s="35">
        <v>2</v>
      </c>
      <c r="G108" s="10">
        <v>1</v>
      </c>
      <c r="N108" s="95">
        <f t="shared" si="12"/>
        <v>0</v>
      </c>
      <c r="O108" s="95">
        <f t="shared" si="13"/>
        <v>0</v>
      </c>
      <c r="P108" s="95">
        <f t="shared" si="14"/>
        <v>1</v>
      </c>
      <c r="Q108" s="96">
        <f t="shared" si="15"/>
        <v>1</v>
      </c>
      <c r="R108" s="95"/>
      <c r="S108" s="95"/>
      <c r="T108" s="95">
        <f t="shared" si="16"/>
        <v>1</v>
      </c>
      <c r="U108" s="98">
        <f t="shared" si="17"/>
        <v>2</v>
      </c>
    </row>
    <row r="109" spans="1:24" ht="45" x14ac:dyDescent="0.2">
      <c r="A109" s="8" t="s">
        <v>712</v>
      </c>
      <c r="B109" s="8">
        <v>50</v>
      </c>
      <c r="C109" s="29" t="s">
        <v>619</v>
      </c>
      <c r="D109" s="83" t="s">
        <v>601</v>
      </c>
      <c r="E109" s="21"/>
      <c r="F109" s="35">
        <v>2</v>
      </c>
      <c r="G109" s="10">
        <v>1</v>
      </c>
      <c r="N109" s="95">
        <f t="shared" si="12"/>
        <v>0</v>
      </c>
      <c r="O109" s="95">
        <f t="shared" si="13"/>
        <v>0</v>
      </c>
      <c r="P109" s="95">
        <f t="shared" si="14"/>
        <v>1</v>
      </c>
      <c r="Q109" s="96">
        <f t="shared" si="15"/>
        <v>1</v>
      </c>
      <c r="R109" s="95"/>
      <c r="S109" s="95"/>
      <c r="T109" s="95">
        <f t="shared" si="16"/>
        <v>1</v>
      </c>
      <c r="U109" s="98">
        <f t="shared" si="17"/>
        <v>2</v>
      </c>
    </row>
    <row r="110" spans="1:24" ht="63.75" hidden="1" x14ac:dyDescent="0.2">
      <c r="A110" s="55"/>
      <c r="B110" s="55"/>
      <c r="C110" s="112"/>
      <c r="D110" s="116"/>
      <c r="E110" s="117"/>
      <c r="F110" s="115"/>
      <c r="G110" s="10"/>
      <c r="N110" s="95"/>
      <c r="O110" s="95"/>
      <c r="P110" s="99" t="s">
        <v>143</v>
      </c>
      <c r="Q110" s="96">
        <f>SUM(Q60:Q109)</f>
        <v>52</v>
      </c>
      <c r="R110" s="95"/>
      <c r="S110" s="95"/>
      <c r="T110" s="100" t="s">
        <v>146</v>
      </c>
      <c r="U110" s="102">
        <f>SUM(U60:U109)</f>
        <v>104</v>
      </c>
      <c r="V110" s="99" t="s">
        <v>144</v>
      </c>
      <c r="W110" s="101">
        <f>U110/(Q111*2)</f>
        <v>1</v>
      </c>
      <c r="X110" s="101">
        <f>IF(Q110=0,"NA",W110)</f>
        <v>1</v>
      </c>
    </row>
    <row r="111" spans="1:24" ht="12.75" hidden="1" x14ac:dyDescent="0.2">
      <c r="A111" s="55"/>
      <c r="B111" s="55"/>
      <c r="C111" s="112"/>
      <c r="D111" s="116"/>
      <c r="E111" s="117"/>
      <c r="F111" s="115"/>
      <c r="G111" s="10"/>
      <c r="N111" s="95"/>
      <c r="O111" s="95"/>
      <c r="P111" s="95"/>
      <c r="Q111" s="96">
        <f>IF(Q110=0,1,Q110)</f>
        <v>52</v>
      </c>
      <c r="R111" s="95"/>
      <c r="S111" s="95"/>
      <c r="T111" s="99"/>
      <c r="U111" s="96"/>
      <c r="V111" s="99"/>
      <c r="W111" s="99"/>
      <c r="X111" s="99"/>
    </row>
    <row r="112" spans="1:24" ht="12.75" x14ac:dyDescent="0.2">
      <c r="A112" s="6" t="s">
        <v>713</v>
      </c>
      <c r="B112" s="6" t="s">
        <v>59</v>
      </c>
      <c r="G112" s="10"/>
      <c r="N112" s="95"/>
      <c r="O112" s="95"/>
      <c r="P112" s="95"/>
      <c r="Q112" s="96"/>
      <c r="R112" s="95"/>
      <c r="S112" s="95"/>
      <c r="T112" s="95"/>
      <c r="U112" s="98"/>
    </row>
    <row r="113" spans="1:21" ht="12.75" x14ac:dyDescent="0.2">
      <c r="B113" s="347" t="s">
        <v>151</v>
      </c>
      <c r="C113" s="347"/>
      <c r="D113" s="347"/>
      <c r="E113" s="347"/>
      <c r="F113" s="351"/>
      <c r="G113" s="53"/>
      <c r="N113" s="95"/>
      <c r="O113" s="95"/>
      <c r="P113" s="95"/>
      <c r="Q113" s="96"/>
      <c r="R113" s="95"/>
      <c r="S113" s="95"/>
      <c r="T113" s="95"/>
      <c r="U113" s="98"/>
    </row>
    <row r="114" spans="1:21" ht="12.75" x14ac:dyDescent="0.2">
      <c r="A114" s="63" t="s">
        <v>275</v>
      </c>
      <c r="B114" s="63" t="s">
        <v>275</v>
      </c>
      <c r="C114" s="65" t="s">
        <v>418</v>
      </c>
      <c r="D114" s="63" t="s">
        <v>281</v>
      </c>
      <c r="E114" s="63" t="s">
        <v>416</v>
      </c>
      <c r="F114" s="69" t="s">
        <v>417</v>
      </c>
      <c r="G114" s="63" t="s">
        <v>34</v>
      </c>
      <c r="N114" s="95"/>
      <c r="O114" s="95"/>
      <c r="P114" s="95"/>
      <c r="Q114" s="96"/>
      <c r="R114" s="95"/>
      <c r="S114" s="95"/>
      <c r="T114" s="95"/>
      <c r="U114" s="98"/>
    </row>
    <row r="115" spans="1:21" ht="12.75" x14ac:dyDescent="0.2">
      <c r="A115" s="50" t="s">
        <v>714</v>
      </c>
      <c r="B115" s="354" t="s">
        <v>717</v>
      </c>
      <c r="C115" s="26"/>
      <c r="D115" s="353" t="s">
        <v>53</v>
      </c>
      <c r="E115" s="349"/>
      <c r="F115" s="350"/>
      <c r="G115" s="54"/>
      <c r="N115" s="95"/>
      <c r="O115" s="95"/>
      <c r="P115" s="95"/>
      <c r="Q115" s="96"/>
      <c r="R115" s="95"/>
      <c r="S115" s="95"/>
      <c r="T115" s="95"/>
      <c r="U115" s="98"/>
    </row>
    <row r="116" spans="1:21" ht="37.5" customHeight="1" x14ac:dyDescent="0.2">
      <c r="A116" s="50"/>
      <c r="B116" s="355"/>
      <c r="C116" s="27"/>
      <c r="D116" s="348" t="s">
        <v>715</v>
      </c>
      <c r="E116" s="349"/>
      <c r="F116" s="350"/>
      <c r="G116" s="54"/>
      <c r="N116" s="95"/>
      <c r="O116" s="95"/>
      <c r="P116" s="95"/>
      <c r="Q116" s="96"/>
      <c r="R116" s="95"/>
      <c r="S116" s="95"/>
      <c r="T116" s="95"/>
      <c r="U116" s="98"/>
    </row>
    <row r="117" spans="1:21" ht="33.75" x14ac:dyDescent="0.2">
      <c r="A117" s="8" t="s">
        <v>716</v>
      </c>
      <c r="B117" s="8">
        <v>1</v>
      </c>
      <c r="C117" s="29" t="s">
        <v>717</v>
      </c>
      <c r="D117" s="12" t="s">
        <v>718</v>
      </c>
      <c r="E117" s="14"/>
      <c r="F117" s="35">
        <v>2</v>
      </c>
      <c r="G117" s="10">
        <v>2</v>
      </c>
      <c r="N117" s="95">
        <f t="shared" si="12"/>
        <v>0</v>
      </c>
      <c r="O117" s="95">
        <f t="shared" si="13"/>
        <v>0</v>
      </c>
      <c r="P117" s="95">
        <f t="shared" si="14"/>
        <v>1</v>
      </c>
      <c r="Q117" s="96">
        <f t="shared" si="15"/>
        <v>2</v>
      </c>
      <c r="R117" s="95"/>
      <c r="S117" s="95"/>
      <c r="T117" s="95">
        <f t="shared" si="16"/>
        <v>2</v>
      </c>
      <c r="U117" s="98">
        <f t="shared" si="17"/>
        <v>4</v>
      </c>
    </row>
    <row r="118" spans="1:21" ht="45" x14ac:dyDescent="0.2">
      <c r="A118" s="8" t="s">
        <v>719</v>
      </c>
      <c r="B118" s="8">
        <v>2</v>
      </c>
      <c r="C118" s="29" t="s">
        <v>717</v>
      </c>
      <c r="D118" s="12" t="s">
        <v>720</v>
      </c>
      <c r="E118" s="14"/>
      <c r="F118" s="35">
        <v>2</v>
      </c>
      <c r="G118" s="10">
        <v>2</v>
      </c>
      <c r="N118" s="95">
        <f t="shared" si="12"/>
        <v>0</v>
      </c>
      <c r="O118" s="95">
        <f t="shared" si="13"/>
        <v>0</v>
      </c>
      <c r="P118" s="95">
        <f t="shared" si="14"/>
        <v>1</v>
      </c>
      <c r="Q118" s="96">
        <f t="shared" si="15"/>
        <v>2</v>
      </c>
      <c r="R118" s="95"/>
      <c r="S118" s="95"/>
      <c r="T118" s="95">
        <f t="shared" si="16"/>
        <v>2</v>
      </c>
      <c r="U118" s="98">
        <f t="shared" si="17"/>
        <v>4</v>
      </c>
    </row>
    <row r="119" spans="1:21" ht="33.75" x14ac:dyDescent="0.2">
      <c r="A119" s="8" t="s">
        <v>721</v>
      </c>
      <c r="B119" s="8">
        <v>3</v>
      </c>
      <c r="C119" s="29" t="s">
        <v>717</v>
      </c>
      <c r="D119" s="12" t="s">
        <v>722</v>
      </c>
      <c r="E119" s="14"/>
      <c r="F119" s="35">
        <v>2</v>
      </c>
      <c r="G119" s="10">
        <v>2</v>
      </c>
      <c r="N119" s="95">
        <f t="shared" si="12"/>
        <v>0</v>
      </c>
      <c r="O119" s="95">
        <f t="shared" si="13"/>
        <v>0</v>
      </c>
      <c r="P119" s="95">
        <f t="shared" si="14"/>
        <v>1</v>
      </c>
      <c r="Q119" s="96">
        <f t="shared" si="15"/>
        <v>2</v>
      </c>
      <c r="R119" s="95"/>
      <c r="S119" s="95"/>
      <c r="T119" s="95">
        <f t="shared" si="16"/>
        <v>2</v>
      </c>
      <c r="U119" s="98">
        <f t="shared" si="17"/>
        <v>4</v>
      </c>
    </row>
    <row r="120" spans="1:21" ht="33.75" x14ac:dyDescent="0.2">
      <c r="A120" s="8" t="s">
        <v>723</v>
      </c>
      <c r="B120" s="8">
        <v>4</v>
      </c>
      <c r="C120" s="29" t="s">
        <v>717</v>
      </c>
      <c r="D120" s="12" t="s">
        <v>724</v>
      </c>
      <c r="E120" s="14"/>
      <c r="F120" s="35">
        <v>2</v>
      </c>
      <c r="G120" s="10">
        <v>1</v>
      </c>
      <c r="N120" s="95">
        <f t="shared" si="12"/>
        <v>0</v>
      </c>
      <c r="O120" s="95">
        <f t="shared" si="13"/>
        <v>0</v>
      </c>
      <c r="P120" s="95">
        <f t="shared" si="14"/>
        <v>1</v>
      </c>
      <c r="Q120" s="96">
        <f t="shared" si="15"/>
        <v>1</v>
      </c>
      <c r="R120" s="95"/>
      <c r="S120" s="95"/>
      <c r="T120" s="95">
        <f t="shared" si="16"/>
        <v>1</v>
      </c>
      <c r="U120" s="98">
        <f t="shared" si="17"/>
        <v>2</v>
      </c>
    </row>
    <row r="121" spans="1:21" ht="22.5" x14ac:dyDescent="0.2">
      <c r="A121" s="8" t="s">
        <v>725</v>
      </c>
      <c r="B121" s="8">
        <v>5</v>
      </c>
      <c r="C121" s="29" t="s">
        <v>717</v>
      </c>
      <c r="D121" s="83" t="s">
        <v>726</v>
      </c>
      <c r="E121" s="21"/>
      <c r="F121" s="35">
        <v>2</v>
      </c>
      <c r="G121" s="10">
        <v>1</v>
      </c>
      <c r="N121" s="95">
        <f t="shared" si="12"/>
        <v>0</v>
      </c>
      <c r="O121" s="95">
        <f t="shared" si="13"/>
        <v>0</v>
      </c>
      <c r="P121" s="95">
        <f t="shared" si="14"/>
        <v>1</v>
      </c>
      <c r="Q121" s="96">
        <f t="shared" si="15"/>
        <v>1</v>
      </c>
      <c r="R121" s="95"/>
      <c r="S121" s="95"/>
      <c r="T121" s="95">
        <f t="shared" si="16"/>
        <v>1</v>
      </c>
      <c r="U121" s="98">
        <f t="shared" si="17"/>
        <v>2</v>
      </c>
    </row>
    <row r="122" spans="1:21" ht="22.5" x14ac:dyDescent="0.2">
      <c r="A122" s="8" t="s">
        <v>727</v>
      </c>
      <c r="B122" s="8">
        <v>6</v>
      </c>
      <c r="C122" s="29" t="s">
        <v>717</v>
      </c>
      <c r="D122" s="83" t="s">
        <v>728</v>
      </c>
      <c r="E122" s="21"/>
      <c r="F122" s="35">
        <v>2</v>
      </c>
      <c r="G122" s="10">
        <v>1</v>
      </c>
      <c r="N122" s="95">
        <f t="shared" si="12"/>
        <v>0</v>
      </c>
      <c r="O122" s="95">
        <f t="shared" si="13"/>
        <v>0</v>
      </c>
      <c r="P122" s="95">
        <f t="shared" si="14"/>
        <v>1</v>
      </c>
      <c r="Q122" s="96">
        <f t="shared" si="15"/>
        <v>1</v>
      </c>
      <c r="R122" s="95"/>
      <c r="S122" s="95"/>
      <c r="T122" s="95">
        <f t="shared" si="16"/>
        <v>1</v>
      </c>
      <c r="U122" s="98">
        <f t="shared" si="17"/>
        <v>2</v>
      </c>
    </row>
    <row r="123" spans="1:21" ht="22.5" x14ac:dyDescent="0.2">
      <c r="A123" s="8" t="s">
        <v>729</v>
      </c>
      <c r="B123" s="8">
        <v>7</v>
      </c>
      <c r="C123" s="29" t="s">
        <v>717</v>
      </c>
      <c r="D123" s="83" t="s">
        <v>730</v>
      </c>
      <c r="E123" s="21"/>
      <c r="F123" s="35">
        <v>2</v>
      </c>
      <c r="G123" s="10">
        <v>1</v>
      </c>
      <c r="N123" s="95">
        <f t="shared" si="12"/>
        <v>0</v>
      </c>
      <c r="O123" s="95">
        <f t="shared" si="13"/>
        <v>0</v>
      </c>
      <c r="P123" s="95">
        <f t="shared" si="14"/>
        <v>1</v>
      </c>
      <c r="Q123" s="96">
        <f t="shared" si="15"/>
        <v>1</v>
      </c>
      <c r="R123" s="95"/>
      <c r="S123" s="95"/>
      <c r="T123" s="95">
        <f t="shared" si="16"/>
        <v>1</v>
      </c>
      <c r="U123" s="98">
        <f t="shared" si="17"/>
        <v>2</v>
      </c>
    </row>
    <row r="124" spans="1:21" ht="22.5" x14ac:dyDescent="0.2">
      <c r="A124" s="8" t="s">
        <v>731</v>
      </c>
      <c r="B124" s="8">
        <v>8</v>
      </c>
      <c r="C124" s="29" t="s">
        <v>717</v>
      </c>
      <c r="D124" s="83" t="s">
        <v>732</v>
      </c>
      <c r="E124" s="21"/>
      <c r="F124" s="35">
        <v>2</v>
      </c>
      <c r="G124" s="10">
        <v>1</v>
      </c>
      <c r="N124" s="95">
        <f t="shared" si="12"/>
        <v>0</v>
      </c>
      <c r="O124" s="95">
        <f t="shared" si="13"/>
        <v>0</v>
      </c>
      <c r="P124" s="95">
        <f t="shared" si="14"/>
        <v>1</v>
      </c>
      <c r="Q124" s="96">
        <f t="shared" si="15"/>
        <v>1</v>
      </c>
      <c r="R124" s="95"/>
      <c r="S124" s="95"/>
      <c r="T124" s="95">
        <f t="shared" si="16"/>
        <v>1</v>
      </c>
      <c r="U124" s="98">
        <f t="shared" si="17"/>
        <v>2</v>
      </c>
    </row>
    <row r="125" spans="1:21" ht="33.75" x14ac:dyDescent="0.2">
      <c r="A125" s="8" t="s">
        <v>733</v>
      </c>
      <c r="B125" s="8">
        <v>9</v>
      </c>
      <c r="C125" s="29" t="s">
        <v>717</v>
      </c>
      <c r="D125" s="83" t="s">
        <v>734</v>
      </c>
      <c r="E125" s="21"/>
      <c r="F125" s="35">
        <v>2</v>
      </c>
      <c r="G125" s="10">
        <v>1</v>
      </c>
      <c r="N125" s="95">
        <f t="shared" si="12"/>
        <v>0</v>
      </c>
      <c r="O125" s="95">
        <f t="shared" si="13"/>
        <v>0</v>
      </c>
      <c r="P125" s="95">
        <f t="shared" si="14"/>
        <v>1</v>
      </c>
      <c r="Q125" s="96">
        <f t="shared" si="15"/>
        <v>1</v>
      </c>
      <c r="R125" s="95"/>
      <c r="S125" s="95"/>
      <c r="T125" s="95">
        <f t="shared" si="16"/>
        <v>1</v>
      </c>
      <c r="U125" s="98">
        <f t="shared" si="17"/>
        <v>2</v>
      </c>
    </row>
    <row r="126" spans="1:21" ht="22.5" x14ac:dyDescent="0.2">
      <c r="A126" s="8" t="s">
        <v>735</v>
      </c>
      <c r="B126" s="8">
        <v>10</v>
      </c>
      <c r="C126" s="29" t="s">
        <v>717</v>
      </c>
      <c r="D126" s="83" t="s">
        <v>736</v>
      </c>
      <c r="E126" s="21"/>
      <c r="F126" s="35">
        <v>2</v>
      </c>
      <c r="G126" s="10">
        <v>1</v>
      </c>
      <c r="N126" s="95">
        <f t="shared" si="12"/>
        <v>0</v>
      </c>
      <c r="O126" s="95">
        <f t="shared" si="13"/>
        <v>0</v>
      </c>
      <c r="P126" s="95">
        <f t="shared" si="14"/>
        <v>1</v>
      </c>
      <c r="Q126" s="96">
        <f t="shared" si="15"/>
        <v>1</v>
      </c>
      <c r="R126" s="95"/>
      <c r="S126" s="95"/>
      <c r="T126" s="95">
        <f t="shared" si="16"/>
        <v>1</v>
      </c>
      <c r="U126" s="98">
        <f t="shared" si="17"/>
        <v>2</v>
      </c>
    </row>
    <row r="127" spans="1:21" ht="22.5" x14ac:dyDescent="0.2">
      <c r="A127" s="8" t="s">
        <v>737</v>
      </c>
      <c r="B127" s="8">
        <v>11</v>
      </c>
      <c r="C127" s="29" t="s">
        <v>717</v>
      </c>
      <c r="D127" s="83" t="s">
        <v>738</v>
      </c>
      <c r="E127" s="21"/>
      <c r="F127" s="35">
        <v>2</v>
      </c>
      <c r="G127" s="10">
        <v>1</v>
      </c>
      <c r="N127" s="95">
        <f t="shared" si="12"/>
        <v>0</v>
      </c>
      <c r="O127" s="95">
        <f t="shared" si="13"/>
        <v>0</v>
      </c>
      <c r="P127" s="95">
        <f t="shared" si="14"/>
        <v>1</v>
      </c>
      <c r="Q127" s="96">
        <f t="shared" si="15"/>
        <v>1</v>
      </c>
      <c r="R127" s="95"/>
      <c r="S127" s="95"/>
      <c r="T127" s="95">
        <f t="shared" si="16"/>
        <v>1</v>
      </c>
      <c r="U127" s="98">
        <f t="shared" si="17"/>
        <v>2</v>
      </c>
    </row>
    <row r="128" spans="1:21" ht="22.5" x14ac:dyDescent="0.2">
      <c r="A128" s="8" t="s">
        <v>739</v>
      </c>
      <c r="B128" s="8">
        <v>12</v>
      </c>
      <c r="C128" s="29" t="s">
        <v>717</v>
      </c>
      <c r="D128" s="83" t="s">
        <v>262</v>
      </c>
      <c r="E128" s="141"/>
      <c r="F128" s="35">
        <v>2</v>
      </c>
      <c r="G128" s="10">
        <v>1</v>
      </c>
      <c r="N128" s="95">
        <f t="shared" si="12"/>
        <v>0</v>
      </c>
      <c r="O128" s="95">
        <f t="shared" si="13"/>
        <v>0</v>
      </c>
      <c r="P128" s="95">
        <f t="shared" si="14"/>
        <v>1</v>
      </c>
      <c r="Q128" s="96">
        <f t="shared" si="15"/>
        <v>1</v>
      </c>
      <c r="R128" s="95"/>
      <c r="S128" s="95"/>
      <c r="T128" s="95">
        <f t="shared" si="16"/>
        <v>1</v>
      </c>
      <c r="U128" s="98">
        <f t="shared" si="17"/>
        <v>2</v>
      </c>
    </row>
    <row r="129" spans="1:24" ht="22.5" x14ac:dyDescent="0.2">
      <c r="A129" s="8" t="s">
        <v>740</v>
      </c>
      <c r="B129" s="8">
        <v>13</v>
      </c>
      <c r="C129" s="29" t="s">
        <v>717</v>
      </c>
      <c r="D129" s="83" t="s">
        <v>126</v>
      </c>
      <c r="E129" s="21"/>
      <c r="F129" s="35">
        <v>2</v>
      </c>
      <c r="G129" s="10">
        <v>1</v>
      </c>
      <c r="N129" s="95">
        <f t="shared" si="12"/>
        <v>0</v>
      </c>
      <c r="O129" s="95">
        <f t="shared" si="13"/>
        <v>0</v>
      </c>
      <c r="P129" s="95">
        <f t="shared" si="14"/>
        <v>1</v>
      </c>
      <c r="Q129" s="96">
        <f t="shared" si="15"/>
        <v>1</v>
      </c>
      <c r="R129" s="95"/>
      <c r="S129" s="95"/>
      <c r="T129" s="95">
        <f t="shared" si="16"/>
        <v>1</v>
      </c>
      <c r="U129" s="98">
        <f t="shared" si="17"/>
        <v>2</v>
      </c>
    </row>
    <row r="130" spans="1:24" ht="12.75" x14ac:dyDescent="0.2">
      <c r="A130" s="8"/>
      <c r="B130" s="8">
        <v>14</v>
      </c>
      <c r="C130" s="29" t="s">
        <v>717</v>
      </c>
      <c r="D130" s="83" t="s">
        <v>76</v>
      </c>
      <c r="E130" s="21"/>
      <c r="F130" s="35">
        <v>2</v>
      </c>
      <c r="G130" s="10">
        <v>1</v>
      </c>
      <c r="N130" s="95">
        <f t="shared" si="12"/>
        <v>0</v>
      </c>
      <c r="O130" s="95">
        <f t="shared" si="13"/>
        <v>0</v>
      </c>
      <c r="P130" s="95">
        <f t="shared" si="14"/>
        <v>1</v>
      </c>
      <c r="Q130" s="96">
        <f t="shared" si="15"/>
        <v>1</v>
      </c>
      <c r="R130" s="95"/>
      <c r="S130" s="95"/>
      <c r="T130" s="95">
        <f t="shared" si="16"/>
        <v>1</v>
      </c>
      <c r="U130" s="98">
        <f t="shared" si="17"/>
        <v>2</v>
      </c>
    </row>
    <row r="131" spans="1:24" ht="12.75" x14ac:dyDescent="0.2">
      <c r="A131" s="8"/>
      <c r="B131" s="8">
        <v>15</v>
      </c>
      <c r="C131" s="29" t="s">
        <v>717</v>
      </c>
      <c r="D131" s="83" t="s">
        <v>77</v>
      </c>
      <c r="E131" s="21"/>
      <c r="F131" s="35">
        <v>2</v>
      </c>
      <c r="G131" s="10">
        <v>2</v>
      </c>
      <c r="N131" s="95">
        <f t="shared" si="12"/>
        <v>0</v>
      </c>
      <c r="O131" s="95">
        <f t="shared" si="13"/>
        <v>0</v>
      </c>
      <c r="P131" s="95">
        <f t="shared" si="14"/>
        <v>1</v>
      </c>
      <c r="Q131" s="96">
        <f t="shared" si="15"/>
        <v>2</v>
      </c>
      <c r="R131" s="95"/>
      <c r="S131" s="95"/>
      <c r="T131" s="95">
        <f t="shared" si="16"/>
        <v>2</v>
      </c>
      <c r="U131" s="98">
        <f t="shared" si="17"/>
        <v>4</v>
      </c>
    </row>
    <row r="132" spans="1:24" ht="63.75" hidden="1" x14ac:dyDescent="0.2">
      <c r="A132" s="55"/>
      <c r="B132" s="55"/>
      <c r="C132" s="112"/>
      <c r="D132" s="116"/>
      <c r="E132" s="117"/>
      <c r="F132" s="115"/>
      <c r="G132" s="10"/>
      <c r="N132" s="95"/>
      <c r="O132" s="95"/>
      <c r="P132" s="99" t="s">
        <v>143</v>
      </c>
      <c r="Q132" s="96">
        <f>SUM(Q117:Q131)</f>
        <v>19</v>
      </c>
      <c r="R132" s="95"/>
      <c r="S132" s="95"/>
      <c r="T132" s="100" t="s">
        <v>146</v>
      </c>
      <c r="U132" s="102">
        <f>SUM(U117:U131)</f>
        <v>38</v>
      </c>
      <c r="V132" s="99" t="s">
        <v>144</v>
      </c>
      <c r="W132" s="101">
        <f>U132/(Q133*2)</f>
        <v>1</v>
      </c>
      <c r="X132" s="101">
        <f>IF(Q132=0,"NA",W132)</f>
        <v>1</v>
      </c>
    </row>
    <row r="133" spans="1:24" ht="12.75" hidden="1" x14ac:dyDescent="0.2">
      <c r="A133" s="55"/>
      <c r="B133" s="55"/>
      <c r="C133" s="112"/>
      <c r="D133" s="116"/>
      <c r="E133" s="117"/>
      <c r="F133" s="115"/>
      <c r="G133" s="10"/>
      <c r="N133" s="95"/>
      <c r="O133" s="95"/>
      <c r="P133" s="95"/>
      <c r="Q133" s="96">
        <f>IF(Q132=0,1,Q132)</f>
        <v>19</v>
      </c>
      <c r="R133" s="95"/>
      <c r="S133" s="95"/>
      <c r="T133" s="99"/>
      <c r="U133" s="96"/>
      <c r="V133" s="99"/>
      <c r="W133" s="99"/>
      <c r="X133" s="99"/>
    </row>
    <row r="134" spans="1:24" ht="12.75" x14ac:dyDescent="0.2">
      <c r="A134" s="6" t="s">
        <v>741</v>
      </c>
      <c r="B134" s="6" t="s">
        <v>741</v>
      </c>
      <c r="G134" s="10"/>
      <c r="N134" s="95"/>
      <c r="O134" s="95"/>
      <c r="P134" s="95"/>
      <c r="Q134" s="96"/>
      <c r="R134" s="95"/>
      <c r="S134" s="95"/>
      <c r="T134" s="95"/>
      <c r="U134" s="98"/>
    </row>
    <row r="135" spans="1:24" ht="12.75" x14ac:dyDescent="0.2">
      <c r="B135" s="347" t="s">
        <v>152</v>
      </c>
      <c r="C135" s="347"/>
      <c r="D135" s="347"/>
      <c r="E135" s="347"/>
      <c r="F135" s="351"/>
      <c r="G135" s="53"/>
      <c r="N135" s="95"/>
      <c r="O135" s="95"/>
      <c r="P135" s="95"/>
      <c r="Q135" s="96"/>
      <c r="R135" s="95"/>
      <c r="S135" s="95"/>
      <c r="T135" s="95"/>
      <c r="U135" s="98"/>
    </row>
    <row r="136" spans="1:24" ht="12.75" x14ac:dyDescent="0.2">
      <c r="A136" s="63" t="s">
        <v>275</v>
      </c>
      <c r="B136" s="63" t="s">
        <v>275</v>
      </c>
      <c r="C136" s="65" t="s">
        <v>418</v>
      </c>
      <c r="D136" s="63" t="s">
        <v>281</v>
      </c>
      <c r="E136" s="63" t="s">
        <v>416</v>
      </c>
      <c r="F136" s="69" t="s">
        <v>417</v>
      </c>
      <c r="G136" s="63" t="s">
        <v>34</v>
      </c>
      <c r="N136" s="95"/>
      <c r="O136" s="95"/>
      <c r="P136" s="95"/>
      <c r="Q136" s="96"/>
      <c r="R136" s="95"/>
      <c r="S136" s="95"/>
      <c r="T136" s="95"/>
      <c r="U136" s="98"/>
    </row>
    <row r="137" spans="1:24" ht="12.75" x14ac:dyDescent="0.2">
      <c r="A137" s="50" t="s">
        <v>742</v>
      </c>
      <c r="B137" s="354" t="s">
        <v>745</v>
      </c>
      <c r="C137" s="26"/>
      <c r="D137" s="353" t="s">
        <v>54</v>
      </c>
      <c r="E137" s="349"/>
      <c r="F137" s="350"/>
      <c r="G137" s="54"/>
      <c r="N137" s="95"/>
      <c r="O137" s="95"/>
      <c r="P137" s="95"/>
      <c r="Q137" s="96"/>
      <c r="R137" s="95"/>
      <c r="S137" s="95"/>
      <c r="T137" s="95"/>
      <c r="U137" s="98"/>
    </row>
    <row r="138" spans="1:24" ht="37.5" customHeight="1" x14ac:dyDescent="0.2">
      <c r="A138" s="50"/>
      <c r="B138" s="355"/>
      <c r="C138" s="27"/>
      <c r="D138" s="348" t="s">
        <v>743</v>
      </c>
      <c r="E138" s="349"/>
      <c r="F138" s="350"/>
      <c r="G138" s="54"/>
      <c r="N138" s="95"/>
      <c r="O138" s="95"/>
      <c r="P138" s="95"/>
      <c r="Q138" s="96"/>
      <c r="R138" s="95"/>
      <c r="S138" s="95"/>
      <c r="T138" s="95"/>
      <c r="U138" s="98"/>
    </row>
    <row r="139" spans="1:24" ht="33.75" x14ac:dyDescent="0.2">
      <c r="A139" s="8" t="s">
        <v>744</v>
      </c>
      <c r="B139" s="8">
        <v>1</v>
      </c>
      <c r="C139" s="29" t="s">
        <v>745</v>
      </c>
      <c r="D139" s="12" t="s">
        <v>746</v>
      </c>
      <c r="E139" s="14"/>
      <c r="F139" s="35">
        <v>2</v>
      </c>
      <c r="G139" s="10">
        <v>2</v>
      </c>
      <c r="N139" s="95">
        <f t="shared" si="12"/>
        <v>0</v>
      </c>
      <c r="O139" s="95">
        <f t="shared" si="13"/>
        <v>0</v>
      </c>
      <c r="P139" s="95">
        <f t="shared" si="14"/>
        <v>1</v>
      </c>
      <c r="Q139" s="96">
        <f t="shared" si="15"/>
        <v>2</v>
      </c>
      <c r="R139" s="95"/>
      <c r="S139" s="95"/>
      <c r="T139" s="95">
        <f t="shared" si="16"/>
        <v>2</v>
      </c>
      <c r="U139" s="98">
        <f t="shared" si="17"/>
        <v>4</v>
      </c>
    </row>
    <row r="140" spans="1:24" ht="22.5" x14ac:dyDescent="0.2">
      <c r="A140" s="8" t="s">
        <v>747</v>
      </c>
      <c r="B140" s="8">
        <v>2</v>
      </c>
      <c r="C140" s="29" t="s">
        <v>745</v>
      </c>
      <c r="D140" s="12" t="s">
        <v>748</v>
      </c>
      <c r="E140" s="14"/>
      <c r="F140" s="35">
        <v>2</v>
      </c>
      <c r="G140" s="10">
        <v>1</v>
      </c>
      <c r="N140" s="95">
        <f t="shared" si="12"/>
        <v>0</v>
      </c>
      <c r="O140" s="95">
        <f t="shared" si="13"/>
        <v>0</v>
      </c>
      <c r="P140" s="95">
        <f t="shared" si="14"/>
        <v>1</v>
      </c>
      <c r="Q140" s="96">
        <f t="shared" si="15"/>
        <v>1</v>
      </c>
      <c r="R140" s="95"/>
      <c r="S140" s="95"/>
      <c r="T140" s="95">
        <f t="shared" si="16"/>
        <v>1</v>
      </c>
      <c r="U140" s="98">
        <f t="shared" si="17"/>
        <v>2</v>
      </c>
    </row>
    <row r="141" spans="1:24" ht="33.75" x14ac:dyDescent="0.2">
      <c r="A141" s="8" t="s">
        <v>749</v>
      </c>
      <c r="B141" s="8">
        <v>3</v>
      </c>
      <c r="C141" s="29" t="s">
        <v>745</v>
      </c>
      <c r="D141" s="12" t="s">
        <v>581</v>
      </c>
      <c r="E141" s="14"/>
      <c r="F141" s="35">
        <v>2</v>
      </c>
      <c r="G141" s="10">
        <v>1</v>
      </c>
      <c r="N141" s="95">
        <f t="shared" si="12"/>
        <v>0</v>
      </c>
      <c r="O141" s="95">
        <f t="shared" si="13"/>
        <v>0</v>
      </c>
      <c r="P141" s="95">
        <f t="shared" si="14"/>
        <v>1</v>
      </c>
      <c r="Q141" s="96">
        <f t="shared" si="15"/>
        <v>1</v>
      </c>
      <c r="R141" s="95"/>
      <c r="S141" s="95"/>
      <c r="T141" s="95">
        <f t="shared" si="16"/>
        <v>1</v>
      </c>
      <c r="U141" s="98">
        <f t="shared" si="17"/>
        <v>2</v>
      </c>
    </row>
    <row r="142" spans="1:24" ht="56.25" x14ac:dyDescent="0.2">
      <c r="A142" s="8" t="s">
        <v>750</v>
      </c>
      <c r="B142" s="8">
        <v>4</v>
      </c>
      <c r="C142" s="29" t="s">
        <v>745</v>
      </c>
      <c r="D142" s="12" t="s">
        <v>751</v>
      </c>
      <c r="E142" s="14"/>
      <c r="F142" s="35">
        <v>2</v>
      </c>
      <c r="G142" s="10">
        <v>1</v>
      </c>
      <c r="N142" s="95">
        <f t="shared" si="12"/>
        <v>0</v>
      </c>
      <c r="O142" s="95">
        <f t="shared" si="13"/>
        <v>0</v>
      </c>
      <c r="P142" s="95">
        <f t="shared" si="14"/>
        <v>1</v>
      </c>
      <c r="Q142" s="96">
        <f t="shared" si="15"/>
        <v>1</v>
      </c>
      <c r="R142" s="95"/>
      <c r="S142" s="95"/>
      <c r="T142" s="95">
        <f t="shared" si="16"/>
        <v>1</v>
      </c>
      <c r="U142" s="98">
        <f t="shared" si="17"/>
        <v>2</v>
      </c>
    </row>
    <row r="143" spans="1:24" ht="45" x14ac:dyDescent="0.2">
      <c r="A143" s="8" t="s">
        <v>752</v>
      </c>
      <c r="B143" s="8">
        <v>5</v>
      </c>
      <c r="C143" s="29" t="s">
        <v>745</v>
      </c>
      <c r="D143" s="83" t="s">
        <v>753</v>
      </c>
      <c r="E143" s="21"/>
      <c r="F143" s="35">
        <v>2</v>
      </c>
      <c r="G143" s="10">
        <v>1</v>
      </c>
      <c r="N143" s="95">
        <f t="shared" si="12"/>
        <v>0</v>
      </c>
      <c r="O143" s="95">
        <f t="shared" si="13"/>
        <v>0</v>
      </c>
      <c r="P143" s="95">
        <f t="shared" si="14"/>
        <v>1</v>
      </c>
      <c r="Q143" s="96">
        <f t="shared" si="15"/>
        <v>1</v>
      </c>
      <c r="R143" s="95"/>
      <c r="S143" s="95"/>
      <c r="T143" s="95">
        <f t="shared" si="16"/>
        <v>1</v>
      </c>
      <c r="U143" s="98">
        <f t="shared" si="17"/>
        <v>2</v>
      </c>
    </row>
    <row r="144" spans="1:24" ht="33.75" x14ac:dyDescent="0.2">
      <c r="A144" s="8" t="s">
        <v>754</v>
      </c>
      <c r="B144" s="8">
        <v>6</v>
      </c>
      <c r="C144" s="29" t="s">
        <v>745</v>
      </c>
      <c r="D144" s="83" t="s">
        <v>263</v>
      </c>
      <c r="E144" s="21"/>
      <c r="F144" s="35">
        <v>2</v>
      </c>
      <c r="G144" s="10">
        <v>1</v>
      </c>
      <c r="N144" s="95">
        <f t="shared" si="12"/>
        <v>0</v>
      </c>
      <c r="O144" s="95">
        <f t="shared" si="13"/>
        <v>0</v>
      </c>
      <c r="P144" s="95">
        <f t="shared" si="14"/>
        <v>1</v>
      </c>
      <c r="Q144" s="96">
        <f t="shared" si="15"/>
        <v>1</v>
      </c>
      <c r="R144" s="95"/>
      <c r="S144" s="95"/>
      <c r="T144" s="95">
        <f t="shared" si="16"/>
        <v>1</v>
      </c>
      <c r="U144" s="98">
        <f t="shared" si="17"/>
        <v>2</v>
      </c>
    </row>
    <row r="145" spans="1:24" ht="33.75" x14ac:dyDescent="0.2">
      <c r="A145" s="8" t="s">
        <v>755</v>
      </c>
      <c r="B145" s="8">
        <v>7</v>
      </c>
      <c r="C145" s="29" t="s">
        <v>745</v>
      </c>
      <c r="D145" s="83" t="s">
        <v>756</v>
      </c>
      <c r="E145" s="21"/>
      <c r="F145" s="35">
        <v>2</v>
      </c>
      <c r="G145" s="10">
        <v>1</v>
      </c>
      <c r="N145" s="95">
        <f t="shared" si="12"/>
        <v>0</v>
      </c>
      <c r="O145" s="95">
        <f t="shared" si="13"/>
        <v>0</v>
      </c>
      <c r="P145" s="95">
        <f t="shared" si="14"/>
        <v>1</v>
      </c>
      <c r="Q145" s="96">
        <f t="shared" si="15"/>
        <v>1</v>
      </c>
      <c r="R145" s="95"/>
      <c r="S145" s="95"/>
      <c r="T145" s="95">
        <f t="shared" si="16"/>
        <v>1</v>
      </c>
      <c r="U145" s="98">
        <f t="shared" si="17"/>
        <v>2</v>
      </c>
    </row>
    <row r="146" spans="1:24" ht="22.5" x14ac:dyDescent="0.2">
      <c r="A146" s="8" t="s">
        <v>757</v>
      </c>
      <c r="B146" s="8">
        <v>8</v>
      </c>
      <c r="C146" s="29" t="s">
        <v>745</v>
      </c>
      <c r="D146" s="83" t="s">
        <v>758</v>
      </c>
      <c r="E146" s="21"/>
      <c r="F146" s="35">
        <v>2</v>
      </c>
      <c r="G146" s="10">
        <v>1</v>
      </c>
      <c r="N146" s="95">
        <f t="shared" si="12"/>
        <v>0</v>
      </c>
      <c r="O146" s="95">
        <f t="shared" si="13"/>
        <v>0</v>
      </c>
      <c r="P146" s="95">
        <f t="shared" si="14"/>
        <v>1</v>
      </c>
      <c r="Q146" s="96">
        <f t="shared" si="15"/>
        <v>1</v>
      </c>
      <c r="R146" s="95"/>
      <c r="S146" s="95"/>
      <c r="T146" s="95">
        <f t="shared" si="16"/>
        <v>1</v>
      </c>
      <c r="U146" s="98">
        <f t="shared" si="17"/>
        <v>2</v>
      </c>
    </row>
    <row r="147" spans="1:24" ht="22.5" x14ac:dyDescent="0.2">
      <c r="A147" s="8" t="s">
        <v>759</v>
      </c>
      <c r="B147" s="8">
        <v>9</v>
      </c>
      <c r="C147" s="29" t="s">
        <v>745</v>
      </c>
      <c r="D147" s="83" t="s">
        <v>760</v>
      </c>
      <c r="E147" s="21"/>
      <c r="F147" s="35">
        <v>2</v>
      </c>
      <c r="G147" s="10">
        <v>1</v>
      </c>
      <c r="N147" s="95">
        <f t="shared" si="12"/>
        <v>0</v>
      </c>
      <c r="O147" s="95">
        <f t="shared" si="13"/>
        <v>0</v>
      </c>
      <c r="P147" s="95">
        <f t="shared" si="14"/>
        <v>1</v>
      </c>
      <c r="Q147" s="96">
        <f t="shared" si="15"/>
        <v>1</v>
      </c>
      <c r="R147" s="95"/>
      <c r="S147" s="95"/>
      <c r="T147" s="95">
        <f t="shared" si="16"/>
        <v>1</v>
      </c>
      <c r="U147" s="98">
        <f t="shared" si="17"/>
        <v>2</v>
      </c>
    </row>
    <row r="148" spans="1:24" ht="33.75" x14ac:dyDescent="0.2">
      <c r="A148" s="8" t="s">
        <v>761</v>
      </c>
      <c r="B148" s="8">
        <v>10</v>
      </c>
      <c r="C148" s="29" t="s">
        <v>745</v>
      </c>
      <c r="D148" s="83" t="s">
        <v>762</v>
      </c>
      <c r="E148" s="21"/>
      <c r="F148" s="35">
        <v>2</v>
      </c>
      <c r="G148" s="10">
        <v>1</v>
      </c>
      <c r="N148" s="95">
        <f t="shared" si="12"/>
        <v>0</v>
      </c>
      <c r="O148" s="95">
        <f t="shared" si="13"/>
        <v>0</v>
      </c>
      <c r="P148" s="95">
        <f t="shared" si="14"/>
        <v>1</v>
      </c>
      <c r="Q148" s="96">
        <f t="shared" si="15"/>
        <v>1</v>
      </c>
      <c r="R148" s="95"/>
      <c r="S148" s="95"/>
      <c r="T148" s="95">
        <f t="shared" si="16"/>
        <v>1</v>
      </c>
      <c r="U148" s="98">
        <f t="shared" si="17"/>
        <v>2</v>
      </c>
    </row>
    <row r="149" spans="1:24" ht="45" x14ac:dyDescent="0.2">
      <c r="A149" s="8" t="s">
        <v>763</v>
      </c>
      <c r="B149" s="8">
        <v>11</v>
      </c>
      <c r="C149" s="29" t="s">
        <v>745</v>
      </c>
      <c r="D149" s="83" t="s">
        <v>764</v>
      </c>
      <c r="E149" s="21"/>
      <c r="F149" s="35">
        <v>2</v>
      </c>
      <c r="G149" s="10">
        <v>1</v>
      </c>
      <c r="N149" s="95">
        <f t="shared" si="12"/>
        <v>0</v>
      </c>
      <c r="O149" s="95">
        <f t="shared" si="13"/>
        <v>0</v>
      </c>
      <c r="P149" s="95">
        <f t="shared" si="14"/>
        <v>1</v>
      </c>
      <c r="Q149" s="96">
        <f t="shared" si="15"/>
        <v>1</v>
      </c>
      <c r="R149" s="95"/>
      <c r="S149" s="95"/>
      <c r="T149" s="95">
        <f t="shared" si="16"/>
        <v>1</v>
      </c>
      <c r="U149" s="98">
        <f t="shared" si="17"/>
        <v>2</v>
      </c>
    </row>
    <row r="150" spans="1:24" ht="33.75" x14ac:dyDescent="0.2">
      <c r="A150" s="8" t="s">
        <v>765</v>
      </c>
      <c r="B150" s="8">
        <v>12</v>
      </c>
      <c r="C150" s="29" t="s">
        <v>745</v>
      </c>
      <c r="D150" s="83" t="s">
        <v>766</v>
      </c>
      <c r="E150" s="21"/>
      <c r="F150" s="35">
        <v>2</v>
      </c>
      <c r="G150" s="10">
        <v>1</v>
      </c>
      <c r="N150" s="95">
        <f t="shared" si="12"/>
        <v>0</v>
      </c>
      <c r="O150" s="95">
        <f t="shared" si="13"/>
        <v>0</v>
      </c>
      <c r="P150" s="95">
        <f t="shared" si="14"/>
        <v>1</v>
      </c>
      <c r="Q150" s="96">
        <f t="shared" si="15"/>
        <v>1</v>
      </c>
      <c r="R150" s="95"/>
      <c r="S150" s="95"/>
      <c r="T150" s="95">
        <f t="shared" si="16"/>
        <v>1</v>
      </c>
      <c r="U150" s="98">
        <f t="shared" si="17"/>
        <v>2</v>
      </c>
    </row>
    <row r="151" spans="1:24" ht="22.5" x14ac:dyDescent="0.2">
      <c r="A151" s="8" t="s">
        <v>767</v>
      </c>
      <c r="B151" s="8">
        <v>13</v>
      </c>
      <c r="C151" s="29" t="s">
        <v>745</v>
      </c>
      <c r="D151" s="83" t="s">
        <v>768</v>
      </c>
      <c r="E151" s="21"/>
      <c r="F151" s="35">
        <v>2</v>
      </c>
      <c r="G151" s="10">
        <v>1</v>
      </c>
      <c r="N151" s="95">
        <f t="shared" si="12"/>
        <v>0</v>
      </c>
      <c r="O151" s="95">
        <f t="shared" si="13"/>
        <v>0</v>
      </c>
      <c r="P151" s="95">
        <f t="shared" si="14"/>
        <v>1</v>
      </c>
      <c r="Q151" s="96">
        <f t="shared" si="15"/>
        <v>1</v>
      </c>
      <c r="R151" s="95"/>
      <c r="S151" s="95"/>
      <c r="T151" s="95">
        <f t="shared" si="16"/>
        <v>1</v>
      </c>
      <c r="U151" s="98">
        <f t="shared" si="17"/>
        <v>2</v>
      </c>
    </row>
    <row r="152" spans="1:24" ht="33.75" x14ac:dyDescent="0.2">
      <c r="A152" s="8" t="s">
        <v>769</v>
      </c>
      <c r="B152" s="8">
        <v>14</v>
      </c>
      <c r="C152" s="29" t="s">
        <v>745</v>
      </c>
      <c r="D152" s="83" t="s">
        <v>770</v>
      </c>
      <c r="E152" s="21"/>
      <c r="F152" s="35">
        <v>2</v>
      </c>
      <c r="G152" s="10">
        <v>1</v>
      </c>
      <c r="N152" s="95">
        <f t="shared" si="12"/>
        <v>0</v>
      </c>
      <c r="O152" s="95">
        <f t="shared" si="13"/>
        <v>0</v>
      </c>
      <c r="P152" s="95">
        <f t="shared" si="14"/>
        <v>1</v>
      </c>
      <c r="Q152" s="96">
        <f t="shared" si="15"/>
        <v>1</v>
      </c>
      <c r="R152" s="95"/>
      <c r="S152" s="95"/>
      <c r="T152" s="95">
        <f t="shared" si="16"/>
        <v>1</v>
      </c>
      <c r="U152" s="98">
        <f t="shared" si="17"/>
        <v>2</v>
      </c>
    </row>
    <row r="153" spans="1:24" ht="45" x14ac:dyDescent="0.2">
      <c r="A153" s="8" t="s">
        <v>771</v>
      </c>
      <c r="B153" s="8">
        <v>15</v>
      </c>
      <c r="C153" s="29" t="s">
        <v>745</v>
      </c>
      <c r="D153" s="83" t="s">
        <v>772</v>
      </c>
      <c r="E153" s="21"/>
      <c r="F153" s="35">
        <v>2</v>
      </c>
      <c r="G153" s="10">
        <v>1</v>
      </c>
      <c r="N153" s="95">
        <f t="shared" si="12"/>
        <v>0</v>
      </c>
      <c r="O153" s="95">
        <f t="shared" si="13"/>
        <v>0</v>
      </c>
      <c r="P153" s="95">
        <f t="shared" si="14"/>
        <v>1</v>
      </c>
      <c r="Q153" s="96">
        <f t="shared" si="15"/>
        <v>1</v>
      </c>
      <c r="R153" s="95"/>
      <c r="S153" s="95"/>
      <c r="T153" s="95">
        <f t="shared" si="16"/>
        <v>1</v>
      </c>
      <c r="U153" s="98">
        <f t="shared" si="17"/>
        <v>2</v>
      </c>
    </row>
    <row r="154" spans="1:24" ht="45" x14ac:dyDescent="0.2">
      <c r="A154" s="8" t="s">
        <v>773</v>
      </c>
      <c r="B154" s="8">
        <v>16</v>
      </c>
      <c r="C154" s="29" t="s">
        <v>745</v>
      </c>
      <c r="D154" s="83" t="s">
        <v>774</v>
      </c>
      <c r="E154" s="21"/>
      <c r="F154" s="35">
        <v>2</v>
      </c>
      <c r="G154" s="10">
        <v>1</v>
      </c>
      <c r="N154" s="95">
        <f t="shared" si="12"/>
        <v>0</v>
      </c>
      <c r="O154" s="95">
        <f t="shared" si="13"/>
        <v>0</v>
      </c>
      <c r="P154" s="95">
        <f t="shared" si="14"/>
        <v>1</v>
      </c>
      <c r="Q154" s="96">
        <f t="shared" si="15"/>
        <v>1</v>
      </c>
      <c r="R154" s="95"/>
      <c r="S154" s="95"/>
      <c r="T154" s="95">
        <f t="shared" si="16"/>
        <v>1</v>
      </c>
      <c r="U154" s="98">
        <f t="shared" si="17"/>
        <v>2</v>
      </c>
    </row>
    <row r="155" spans="1:24" ht="22.5" x14ac:dyDescent="0.2">
      <c r="A155" s="8" t="s">
        <v>775</v>
      </c>
      <c r="B155" s="8">
        <v>17</v>
      </c>
      <c r="C155" s="29" t="s">
        <v>745</v>
      </c>
      <c r="D155" s="83" t="s">
        <v>776</v>
      </c>
      <c r="E155" s="21"/>
      <c r="F155" s="35">
        <v>2</v>
      </c>
      <c r="G155" s="10">
        <v>1</v>
      </c>
      <c r="N155" s="95">
        <f t="shared" si="12"/>
        <v>0</v>
      </c>
      <c r="O155" s="95">
        <f t="shared" si="13"/>
        <v>0</v>
      </c>
      <c r="P155" s="95">
        <f t="shared" si="14"/>
        <v>1</v>
      </c>
      <c r="Q155" s="96">
        <f t="shared" si="15"/>
        <v>1</v>
      </c>
      <c r="R155" s="95"/>
      <c r="S155" s="95"/>
      <c r="T155" s="95">
        <f t="shared" si="16"/>
        <v>1</v>
      </c>
      <c r="U155" s="98">
        <f t="shared" si="17"/>
        <v>2</v>
      </c>
    </row>
    <row r="156" spans="1:24" ht="33.75" x14ac:dyDescent="0.2">
      <c r="A156" s="8" t="s">
        <v>777</v>
      </c>
      <c r="B156" s="8">
        <v>18</v>
      </c>
      <c r="C156" s="29" t="s">
        <v>745</v>
      </c>
      <c r="D156" s="83" t="s">
        <v>778</v>
      </c>
      <c r="E156" s="21"/>
      <c r="F156" s="35">
        <v>2</v>
      </c>
      <c r="G156" s="10">
        <v>1</v>
      </c>
      <c r="N156" s="95">
        <f t="shared" ref="N156:N237" si="18">COUNTIF(F156,0)</f>
        <v>0</v>
      </c>
      <c r="O156" s="95">
        <f t="shared" ref="O156:O237" si="19">COUNTIF(F156,1)</f>
        <v>0</v>
      </c>
      <c r="P156" s="95">
        <f t="shared" ref="P156:P237" si="20">COUNTIF(F156,2)</f>
        <v>1</v>
      </c>
      <c r="Q156" s="96">
        <f t="shared" ref="Q156:Q237" si="21">(SUM(N156:P156))*T156</f>
        <v>1</v>
      </c>
      <c r="R156" s="95"/>
      <c r="S156" s="95"/>
      <c r="T156" s="95">
        <f t="shared" ref="T156:T237" si="22">G156</f>
        <v>1</v>
      </c>
      <c r="U156" s="98">
        <f t="shared" ref="U156:U237" si="23">IF(Q156=0,"NA",F156*Q156)</f>
        <v>2</v>
      </c>
    </row>
    <row r="157" spans="1:24" ht="63.75" hidden="1" x14ac:dyDescent="0.2">
      <c r="A157" s="55"/>
      <c r="B157" s="55"/>
      <c r="C157" s="112"/>
      <c r="D157" s="116"/>
      <c r="E157" s="117"/>
      <c r="F157" s="35" t="s">
        <v>142</v>
      </c>
      <c r="G157" s="10"/>
      <c r="N157" s="95"/>
      <c r="O157" s="95"/>
      <c r="P157" s="99" t="s">
        <v>143</v>
      </c>
      <c r="Q157" s="96">
        <f>SUM(Q139:Q156)</f>
        <v>19</v>
      </c>
      <c r="R157" s="95"/>
      <c r="S157" s="95"/>
      <c r="T157" s="100" t="s">
        <v>146</v>
      </c>
      <c r="U157" s="102">
        <f>SUM(U139:U156)</f>
        <v>38</v>
      </c>
      <c r="V157" s="99" t="s">
        <v>144</v>
      </c>
      <c r="W157" s="101">
        <f>U157/(Q158*2)</f>
        <v>1</v>
      </c>
      <c r="X157" s="101">
        <f>IF(Q157=0,"NA",W157)</f>
        <v>1</v>
      </c>
    </row>
    <row r="158" spans="1:24" ht="12.75" hidden="1" x14ac:dyDescent="0.2">
      <c r="A158" s="55"/>
      <c r="B158" s="55"/>
      <c r="C158" s="112"/>
      <c r="D158" s="116"/>
      <c r="E158" s="117"/>
      <c r="F158" s="35" t="s">
        <v>142</v>
      </c>
      <c r="G158" s="10"/>
      <c r="N158" s="95"/>
      <c r="O158" s="95"/>
      <c r="P158" s="95"/>
      <c r="Q158" s="96">
        <f>IF(Q157=0,1,Q157)</f>
        <v>19</v>
      </c>
      <c r="R158" s="95"/>
      <c r="S158" s="95"/>
      <c r="T158" s="99"/>
      <c r="U158" s="96"/>
      <c r="V158" s="99"/>
      <c r="W158" s="99"/>
      <c r="X158" s="99"/>
    </row>
    <row r="159" spans="1:24" ht="15" customHeight="1" x14ac:dyDescent="0.2">
      <c r="A159" s="6" t="s">
        <v>779</v>
      </c>
      <c r="B159" s="6" t="s">
        <v>779</v>
      </c>
      <c r="G159" s="10"/>
      <c r="N159" s="95"/>
      <c r="O159" s="95"/>
      <c r="P159" s="95"/>
      <c r="Q159" s="96"/>
      <c r="R159" s="95"/>
      <c r="S159" s="95"/>
      <c r="T159" s="95"/>
      <c r="U159" s="98"/>
    </row>
    <row r="160" spans="1:24" ht="16.5" customHeight="1" x14ac:dyDescent="0.2">
      <c r="B160" s="347" t="s">
        <v>153</v>
      </c>
      <c r="C160" s="347"/>
      <c r="D160" s="347"/>
      <c r="E160" s="347"/>
      <c r="F160" s="351"/>
      <c r="G160" s="53"/>
      <c r="N160" s="95"/>
      <c r="O160" s="95"/>
      <c r="P160" s="95"/>
      <c r="Q160" s="96"/>
      <c r="R160" s="95"/>
      <c r="S160" s="95"/>
      <c r="T160" s="95"/>
      <c r="U160" s="98"/>
    </row>
    <row r="161" spans="1:21" ht="12.75" x14ac:dyDescent="0.2">
      <c r="A161" s="63" t="s">
        <v>275</v>
      </c>
      <c r="B161" s="63" t="s">
        <v>275</v>
      </c>
      <c r="C161" s="65" t="s">
        <v>418</v>
      </c>
      <c r="D161" s="63" t="s">
        <v>281</v>
      </c>
      <c r="E161" s="63" t="s">
        <v>416</v>
      </c>
      <c r="F161" s="69" t="s">
        <v>417</v>
      </c>
      <c r="G161" s="63" t="s">
        <v>34</v>
      </c>
      <c r="N161" s="95"/>
      <c r="O161" s="95"/>
      <c r="P161" s="95"/>
      <c r="Q161" s="96"/>
      <c r="R161" s="95"/>
      <c r="S161" s="95"/>
      <c r="T161" s="95"/>
      <c r="U161" s="98"/>
    </row>
    <row r="162" spans="1:21" ht="12.75" x14ac:dyDescent="0.2">
      <c r="A162" s="50" t="s">
        <v>780</v>
      </c>
      <c r="B162" s="354" t="s">
        <v>786</v>
      </c>
      <c r="C162" s="26"/>
      <c r="D162" s="353" t="s">
        <v>55</v>
      </c>
      <c r="E162" s="349"/>
      <c r="F162" s="350"/>
      <c r="G162" s="54"/>
      <c r="N162" s="95"/>
      <c r="O162" s="95"/>
      <c r="P162" s="95"/>
      <c r="Q162" s="96"/>
      <c r="R162" s="95"/>
      <c r="S162" s="95"/>
      <c r="T162" s="95"/>
      <c r="U162" s="98"/>
    </row>
    <row r="163" spans="1:21" ht="29.25" customHeight="1" x14ac:dyDescent="0.2">
      <c r="A163" s="50"/>
      <c r="B163" s="355"/>
      <c r="C163" s="27"/>
      <c r="D163" s="348" t="s">
        <v>781</v>
      </c>
      <c r="E163" s="349"/>
      <c r="F163" s="350"/>
      <c r="G163" s="54"/>
      <c r="N163" s="95"/>
      <c r="O163" s="95"/>
      <c r="P163" s="95"/>
      <c r="Q163" s="96"/>
      <c r="R163" s="95"/>
      <c r="S163" s="95"/>
      <c r="T163" s="95"/>
      <c r="U163" s="98"/>
    </row>
    <row r="164" spans="1:21" ht="62.25" customHeight="1" x14ac:dyDescent="0.2">
      <c r="A164" s="8" t="s">
        <v>782</v>
      </c>
      <c r="B164" s="8">
        <v>1</v>
      </c>
      <c r="C164" s="29" t="s">
        <v>783</v>
      </c>
      <c r="D164" s="12" t="s">
        <v>784</v>
      </c>
      <c r="E164" s="14"/>
      <c r="F164" s="35">
        <v>2</v>
      </c>
      <c r="G164" s="10">
        <v>1</v>
      </c>
      <c r="N164" s="95">
        <f t="shared" si="18"/>
        <v>0</v>
      </c>
      <c r="O164" s="95">
        <f t="shared" si="19"/>
        <v>0</v>
      </c>
      <c r="P164" s="95">
        <f t="shared" si="20"/>
        <v>1</v>
      </c>
      <c r="Q164" s="96">
        <f t="shared" si="21"/>
        <v>1</v>
      </c>
      <c r="R164" s="95"/>
      <c r="S164" s="95"/>
      <c r="T164" s="95">
        <f t="shared" si="22"/>
        <v>1</v>
      </c>
      <c r="U164" s="98">
        <f t="shared" si="23"/>
        <v>2</v>
      </c>
    </row>
    <row r="165" spans="1:21" ht="33.75" x14ac:dyDescent="0.2">
      <c r="A165" s="8" t="s">
        <v>785</v>
      </c>
      <c r="B165" s="8">
        <v>2</v>
      </c>
      <c r="C165" s="29" t="s">
        <v>786</v>
      </c>
      <c r="D165" s="12" t="s">
        <v>787</v>
      </c>
      <c r="E165" s="14"/>
      <c r="F165" s="35">
        <v>2</v>
      </c>
      <c r="G165" s="10">
        <v>1</v>
      </c>
      <c r="N165" s="95">
        <f t="shared" si="18"/>
        <v>0</v>
      </c>
      <c r="O165" s="95">
        <f t="shared" si="19"/>
        <v>0</v>
      </c>
      <c r="P165" s="95">
        <f t="shared" si="20"/>
        <v>1</v>
      </c>
      <c r="Q165" s="96">
        <f t="shared" si="21"/>
        <v>1</v>
      </c>
      <c r="R165" s="95"/>
      <c r="S165" s="95"/>
      <c r="T165" s="95">
        <f t="shared" si="22"/>
        <v>1</v>
      </c>
      <c r="U165" s="98">
        <f t="shared" si="23"/>
        <v>2</v>
      </c>
    </row>
    <row r="166" spans="1:21" ht="45" x14ac:dyDescent="0.2">
      <c r="A166" s="8" t="s">
        <v>788</v>
      </c>
      <c r="B166" s="8">
        <v>3</v>
      </c>
      <c r="C166" s="29" t="s">
        <v>786</v>
      </c>
      <c r="D166" s="12" t="s">
        <v>789</v>
      </c>
      <c r="E166" s="14"/>
      <c r="F166" s="35">
        <v>2</v>
      </c>
      <c r="G166" s="10">
        <v>1</v>
      </c>
      <c r="N166" s="95">
        <f t="shared" si="18"/>
        <v>0</v>
      </c>
      <c r="O166" s="95">
        <f t="shared" si="19"/>
        <v>0</v>
      </c>
      <c r="P166" s="95">
        <f t="shared" si="20"/>
        <v>1</v>
      </c>
      <c r="Q166" s="96">
        <f t="shared" si="21"/>
        <v>1</v>
      </c>
      <c r="R166" s="95"/>
      <c r="S166" s="95"/>
      <c r="T166" s="95">
        <f t="shared" si="22"/>
        <v>1</v>
      </c>
      <c r="U166" s="98">
        <f t="shared" si="23"/>
        <v>2</v>
      </c>
    </row>
    <row r="167" spans="1:21" ht="33.75" x14ac:dyDescent="0.2">
      <c r="A167" s="8" t="s">
        <v>790</v>
      </c>
      <c r="B167" s="8">
        <v>4</v>
      </c>
      <c r="C167" s="29" t="s">
        <v>786</v>
      </c>
      <c r="D167" s="12" t="s">
        <v>791</v>
      </c>
      <c r="E167" s="14"/>
      <c r="F167" s="35">
        <v>2</v>
      </c>
      <c r="G167" s="10">
        <v>1</v>
      </c>
      <c r="N167" s="95">
        <f t="shared" si="18"/>
        <v>0</v>
      </c>
      <c r="O167" s="95">
        <f t="shared" si="19"/>
        <v>0</v>
      </c>
      <c r="P167" s="95">
        <f t="shared" si="20"/>
        <v>1</v>
      </c>
      <c r="Q167" s="96">
        <f t="shared" si="21"/>
        <v>1</v>
      </c>
      <c r="R167" s="95"/>
      <c r="S167" s="95"/>
      <c r="T167" s="95">
        <f t="shared" si="22"/>
        <v>1</v>
      </c>
      <c r="U167" s="98">
        <f t="shared" si="23"/>
        <v>2</v>
      </c>
    </row>
    <row r="168" spans="1:21" ht="22.5" x14ac:dyDescent="0.2">
      <c r="A168" s="8" t="s">
        <v>792</v>
      </c>
      <c r="B168" s="8">
        <v>5</v>
      </c>
      <c r="C168" s="29" t="s">
        <v>786</v>
      </c>
      <c r="D168" s="83" t="s">
        <v>793</v>
      </c>
      <c r="E168" s="21"/>
      <c r="F168" s="35">
        <v>2</v>
      </c>
      <c r="G168" s="10">
        <v>1</v>
      </c>
      <c r="N168" s="95">
        <f t="shared" si="18"/>
        <v>0</v>
      </c>
      <c r="O168" s="95">
        <f t="shared" si="19"/>
        <v>0</v>
      </c>
      <c r="P168" s="95">
        <f t="shared" si="20"/>
        <v>1</v>
      </c>
      <c r="Q168" s="96">
        <f t="shared" si="21"/>
        <v>1</v>
      </c>
      <c r="R168" s="95"/>
      <c r="S168" s="95"/>
      <c r="T168" s="95">
        <f t="shared" si="22"/>
        <v>1</v>
      </c>
      <c r="U168" s="98">
        <f t="shared" si="23"/>
        <v>2</v>
      </c>
    </row>
    <row r="169" spans="1:21" ht="33.75" x14ac:dyDescent="0.2">
      <c r="A169" s="8" t="s">
        <v>794</v>
      </c>
      <c r="B169" s="8">
        <v>6</v>
      </c>
      <c r="C169" s="29" t="s">
        <v>786</v>
      </c>
      <c r="D169" s="83" t="s">
        <v>795</v>
      </c>
      <c r="E169" s="21"/>
      <c r="F169" s="35">
        <v>2</v>
      </c>
      <c r="G169" s="10">
        <v>2</v>
      </c>
      <c r="N169" s="95">
        <f t="shared" si="18"/>
        <v>0</v>
      </c>
      <c r="O169" s="95">
        <f t="shared" si="19"/>
        <v>0</v>
      </c>
      <c r="P169" s="95">
        <f t="shared" si="20"/>
        <v>1</v>
      </c>
      <c r="Q169" s="96">
        <f t="shared" si="21"/>
        <v>2</v>
      </c>
      <c r="R169" s="95"/>
      <c r="S169" s="95"/>
      <c r="T169" s="95">
        <f t="shared" si="22"/>
        <v>2</v>
      </c>
      <c r="U169" s="98">
        <f t="shared" si="23"/>
        <v>4</v>
      </c>
    </row>
    <row r="170" spans="1:21" ht="22.5" x14ac:dyDescent="0.2">
      <c r="A170" s="8" t="s">
        <v>796</v>
      </c>
      <c r="B170" s="8">
        <v>7</v>
      </c>
      <c r="C170" s="29" t="s">
        <v>786</v>
      </c>
      <c r="D170" s="83" t="s">
        <v>797</v>
      </c>
      <c r="E170" s="21"/>
      <c r="F170" s="35">
        <v>2</v>
      </c>
      <c r="G170" s="10">
        <v>1</v>
      </c>
      <c r="N170" s="95">
        <f t="shared" si="18"/>
        <v>0</v>
      </c>
      <c r="O170" s="95">
        <f t="shared" si="19"/>
        <v>0</v>
      </c>
      <c r="P170" s="95">
        <f t="shared" si="20"/>
        <v>1</v>
      </c>
      <c r="Q170" s="96">
        <f t="shared" si="21"/>
        <v>1</v>
      </c>
      <c r="R170" s="95"/>
      <c r="S170" s="95"/>
      <c r="T170" s="95">
        <f t="shared" si="22"/>
        <v>1</v>
      </c>
      <c r="U170" s="98">
        <f t="shared" si="23"/>
        <v>2</v>
      </c>
    </row>
    <row r="171" spans="1:21" ht="22.5" x14ac:dyDescent="0.2">
      <c r="A171" s="8" t="s">
        <v>798</v>
      </c>
      <c r="B171" s="8">
        <v>8</v>
      </c>
      <c r="C171" s="29" t="s">
        <v>786</v>
      </c>
      <c r="D171" s="83" t="s">
        <v>799</v>
      </c>
      <c r="E171" s="21"/>
      <c r="F171" s="35">
        <v>2</v>
      </c>
      <c r="G171" s="10">
        <v>1</v>
      </c>
      <c r="N171" s="95">
        <f t="shared" si="18"/>
        <v>0</v>
      </c>
      <c r="O171" s="95">
        <f t="shared" si="19"/>
        <v>0</v>
      </c>
      <c r="P171" s="95">
        <f t="shared" si="20"/>
        <v>1</v>
      </c>
      <c r="Q171" s="96">
        <f t="shared" si="21"/>
        <v>1</v>
      </c>
      <c r="R171" s="95"/>
      <c r="S171" s="95"/>
      <c r="T171" s="95">
        <f t="shared" si="22"/>
        <v>1</v>
      </c>
      <c r="U171" s="98">
        <f t="shared" si="23"/>
        <v>2</v>
      </c>
    </row>
    <row r="172" spans="1:21" ht="33.75" x14ac:dyDescent="0.2">
      <c r="A172" s="8" t="s">
        <v>800</v>
      </c>
      <c r="B172" s="8">
        <v>9</v>
      </c>
      <c r="C172" s="29" t="s">
        <v>786</v>
      </c>
      <c r="D172" s="83" t="s">
        <v>801</v>
      </c>
      <c r="E172" s="21"/>
      <c r="F172" s="35">
        <v>2</v>
      </c>
      <c r="G172" s="10">
        <v>1</v>
      </c>
      <c r="N172" s="95">
        <f t="shared" si="18"/>
        <v>0</v>
      </c>
      <c r="O172" s="95">
        <f t="shared" si="19"/>
        <v>0</v>
      </c>
      <c r="P172" s="95">
        <f t="shared" si="20"/>
        <v>1</v>
      </c>
      <c r="Q172" s="96">
        <f t="shared" si="21"/>
        <v>1</v>
      </c>
      <c r="R172" s="95"/>
      <c r="S172" s="95"/>
      <c r="T172" s="95">
        <f t="shared" si="22"/>
        <v>1</v>
      </c>
      <c r="U172" s="98">
        <f t="shared" si="23"/>
        <v>2</v>
      </c>
    </row>
    <row r="173" spans="1:21" ht="33.75" x14ac:dyDescent="0.2">
      <c r="A173" s="8" t="s">
        <v>802</v>
      </c>
      <c r="B173" s="8">
        <v>10</v>
      </c>
      <c r="C173" s="29" t="s">
        <v>786</v>
      </c>
      <c r="D173" s="83" t="s">
        <v>803</v>
      </c>
      <c r="E173" s="21"/>
      <c r="F173" s="35">
        <v>2</v>
      </c>
      <c r="G173" s="10">
        <v>1</v>
      </c>
      <c r="N173" s="95">
        <f t="shared" si="18"/>
        <v>0</v>
      </c>
      <c r="O173" s="95">
        <f t="shared" si="19"/>
        <v>0</v>
      </c>
      <c r="P173" s="95">
        <f t="shared" si="20"/>
        <v>1</v>
      </c>
      <c r="Q173" s="96">
        <f t="shared" si="21"/>
        <v>1</v>
      </c>
      <c r="R173" s="95"/>
      <c r="S173" s="95"/>
      <c r="T173" s="95">
        <f t="shared" si="22"/>
        <v>1</v>
      </c>
      <c r="U173" s="98">
        <f t="shared" si="23"/>
        <v>2</v>
      </c>
    </row>
    <row r="174" spans="1:21" ht="33.75" x14ac:dyDescent="0.2">
      <c r="A174" s="8" t="s">
        <v>804</v>
      </c>
      <c r="B174" s="8">
        <v>11</v>
      </c>
      <c r="C174" s="29" t="s">
        <v>786</v>
      </c>
      <c r="D174" s="83" t="s">
        <v>805</v>
      </c>
      <c r="E174" s="21"/>
      <c r="F174" s="35">
        <v>2</v>
      </c>
      <c r="G174" s="10">
        <v>1</v>
      </c>
      <c r="N174" s="95">
        <f t="shared" si="18"/>
        <v>0</v>
      </c>
      <c r="O174" s="95">
        <f t="shared" si="19"/>
        <v>0</v>
      </c>
      <c r="P174" s="95">
        <f t="shared" si="20"/>
        <v>1</v>
      </c>
      <c r="Q174" s="96">
        <f t="shared" si="21"/>
        <v>1</v>
      </c>
      <c r="R174" s="95"/>
      <c r="S174" s="95"/>
      <c r="T174" s="95">
        <f t="shared" si="22"/>
        <v>1</v>
      </c>
      <c r="U174" s="98">
        <f t="shared" si="23"/>
        <v>2</v>
      </c>
    </row>
    <row r="175" spans="1:21" ht="22.5" x14ac:dyDescent="0.2">
      <c r="A175" s="8" t="s">
        <v>806</v>
      </c>
      <c r="B175" s="8">
        <v>12</v>
      </c>
      <c r="C175" s="29" t="s">
        <v>786</v>
      </c>
      <c r="D175" s="83" t="s">
        <v>807</v>
      </c>
      <c r="E175" s="21"/>
      <c r="F175" s="35">
        <v>2</v>
      </c>
      <c r="G175" s="10">
        <v>1</v>
      </c>
      <c r="N175" s="95">
        <f t="shared" si="18"/>
        <v>0</v>
      </c>
      <c r="O175" s="95">
        <f t="shared" si="19"/>
        <v>0</v>
      </c>
      <c r="P175" s="95">
        <f t="shared" si="20"/>
        <v>1</v>
      </c>
      <c r="Q175" s="96">
        <f t="shared" si="21"/>
        <v>1</v>
      </c>
      <c r="R175" s="95"/>
      <c r="S175" s="95"/>
      <c r="T175" s="95">
        <f t="shared" si="22"/>
        <v>1</v>
      </c>
      <c r="U175" s="98">
        <f t="shared" si="23"/>
        <v>2</v>
      </c>
    </row>
    <row r="176" spans="1:21" ht="22.5" x14ac:dyDescent="0.2">
      <c r="A176" s="8" t="s">
        <v>808</v>
      </c>
      <c r="B176" s="8">
        <v>13</v>
      </c>
      <c r="C176" s="29" t="s">
        <v>786</v>
      </c>
      <c r="D176" s="83" t="s">
        <v>809</v>
      </c>
      <c r="E176" s="21"/>
      <c r="F176" s="35">
        <v>2</v>
      </c>
      <c r="G176" s="10">
        <v>1</v>
      </c>
      <c r="N176" s="95">
        <f t="shared" si="18"/>
        <v>0</v>
      </c>
      <c r="O176" s="95">
        <f t="shared" si="19"/>
        <v>0</v>
      </c>
      <c r="P176" s="95">
        <f t="shared" si="20"/>
        <v>1</v>
      </c>
      <c r="Q176" s="96">
        <f t="shared" si="21"/>
        <v>1</v>
      </c>
      <c r="R176" s="95"/>
      <c r="S176" s="95"/>
      <c r="T176" s="95">
        <f t="shared" si="22"/>
        <v>1</v>
      </c>
      <c r="U176" s="98">
        <f t="shared" si="23"/>
        <v>2</v>
      </c>
    </row>
    <row r="177" spans="1:21" ht="22.5" x14ac:dyDescent="0.2">
      <c r="A177" s="8" t="s">
        <v>810</v>
      </c>
      <c r="B177" s="8">
        <v>14</v>
      </c>
      <c r="C177" s="29" t="s">
        <v>786</v>
      </c>
      <c r="D177" s="83" t="s">
        <v>811</v>
      </c>
      <c r="E177" s="21"/>
      <c r="F177" s="35">
        <v>2</v>
      </c>
      <c r="G177" s="10">
        <v>1</v>
      </c>
      <c r="N177" s="95">
        <f t="shared" si="18"/>
        <v>0</v>
      </c>
      <c r="O177" s="95">
        <f t="shared" si="19"/>
        <v>0</v>
      </c>
      <c r="P177" s="95">
        <f t="shared" si="20"/>
        <v>1</v>
      </c>
      <c r="Q177" s="96">
        <f t="shared" si="21"/>
        <v>1</v>
      </c>
      <c r="R177" s="95"/>
      <c r="S177" s="95"/>
      <c r="T177" s="95">
        <f t="shared" si="22"/>
        <v>1</v>
      </c>
      <c r="U177" s="98">
        <f t="shared" si="23"/>
        <v>2</v>
      </c>
    </row>
    <row r="178" spans="1:21" ht="33.75" x14ac:dyDescent="0.2">
      <c r="A178" s="8" t="s">
        <v>812</v>
      </c>
      <c r="B178" s="8">
        <v>15</v>
      </c>
      <c r="C178" s="29" t="s">
        <v>786</v>
      </c>
      <c r="D178" s="83" t="s">
        <v>813</v>
      </c>
      <c r="E178" s="21"/>
      <c r="F178" s="35">
        <v>2</v>
      </c>
      <c r="G178" s="10">
        <v>1</v>
      </c>
      <c r="N178" s="95">
        <f t="shared" si="18"/>
        <v>0</v>
      </c>
      <c r="O178" s="95">
        <f t="shared" si="19"/>
        <v>0</v>
      </c>
      <c r="P178" s="95">
        <f t="shared" si="20"/>
        <v>1</v>
      </c>
      <c r="Q178" s="96">
        <f t="shared" si="21"/>
        <v>1</v>
      </c>
      <c r="R178" s="95"/>
      <c r="S178" s="95"/>
      <c r="T178" s="95">
        <f t="shared" si="22"/>
        <v>1</v>
      </c>
      <c r="U178" s="98">
        <f t="shared" si="23"/>
        <v>2</v>
      </c>
    </row>
    <row r="179" spans="1:21" ht="33.75" x14ac:dyDescent="0.2">
      <c r="A179" s="8" t="s">
        <v>814</v>
      </c>
      <c r="B179" s="8">
        <v>16</v>
      </c>
      <c r="C179" s="29" t="s">
        <v>786</v>
      </c>
      <c r="D179" s="83" t="s">
        <v>815</v>
      </c>
      <c r="E179" s="21"/>
      <c r="F179" s="35">
        <v>2</v>
      </c>
      <c r="G179" s="10">
        <v>1</v>
      </c>
      <c r="N179" s="95">
        <f t="shared" si="18"/>
        <v>0</v>
      </c>
      <c r="O179" s="95">
        <f t="shared" si="19"/>
        <v>0</v>
      </c>
      <c r="P179" s="95">
        <f t="shared" si="20"/>
        <v>1</v>
      </c>
      <c r="Q179" s="96">
        <f t="shared" si="21"/>
        <v>1</v>
      </c>
      <c r="R179" s="95"/>
      <c r="S179" s="95"/>
      <c r="T179" s="95">
        <f t="shared" si="22"/>
        <v>1</v>
      </c>
      <c r="U179" s="98">
        <f t="shared" si="23"/>
        <v>2</v>
      </c>
    </row>
    <row r="180" spans="1:21" ht="33.75" x14ac:dyDescent="0.2">
      <c r="A180" s="8" t="s">
        <v>816</v>
      </c>
      <c r="B180" s="8">
        <v>17</v>
      </c>
      <c r="C180" s="29" t="s">
        <v>786</v>
      </c>
      <c r="D180" s="83" t="s">
        <v>817</v>
      </c>
      <c r="E180" s="21"/>
      <c r="F180" s="35">
        <v>2</v>
      </c>
      <c r="G180" s="10">
        <v>1</v>
      </c>
      <c r="N180" s="95">
        <f t="shared" si="18"/>
        <v>0</v>
      </c>
      <c r="O180" s="95">
        <f t="shared" si="19"/>
        <v>0</v>
      </c>
      <c r="P180" s="95">
        <f t="shared" si="20"/>
        <v>1</v>
      </c>
      <c r="Q180" s="96">
        <f t="shared" si="21"/>
        <v>1</v>
      </c>
      <c r="R180" s="95"/>
      <c r="S180" s="95"/>
      <c r="T180" s="95">
        <f t="shared" si="22"/>
        <v>1</v>
      </c>
      <c r="U180" s="98">
        <f t="shared" si="23"/>
        <v>2</v>
      </c>
    </row>
    <row r="181" spans="1:21" ht="22.5" x14ac:dyDescent="0.2">
      <c r="A181" s="8" t="s">
        <v>818</v>
      </c>
      <c r="B181" s="8">
        <v>18</v>
      </c>
      <c r="C181" s="29" t="s">
        <v>786</v>
      </c>
      <c r="D181" s="83" t="s">
        <v>819</v>
      </c>
      <c r="E181" s="21"/>
      <c r="F181" s="35">
        <v>2</v>
      </c>
      <c r="G181" s="10">
        <v>1</v>
      </c>
      <c r="N181" s="95">
        <f t="shared" si="18"/>
        <v>0</v>
      </c>
      <c r="O181" s="95">
        <f t="shared" si="19"/>
        <v>0</v>
      </c>
      <c r="P181" s="95">
        <f t="shared" si="20"/>
        <v>1</v>
      </c>
      <c r="Q181" s="96">
        <f t="shared" si="21"/>
        <v>1</v>
      </c>
      <c r="R181" s="95"/>
      <c r="S181" s="95"/>
      <c r="T181" s="95">
        <f t="shared" si="22"/>
        <v>1</v>
      </c>
      <c r="U181" s="98">
        <f t="shared" si="23"/>
        <v>2</v>
      </c>
    </row>
    <row r="182" spans="1:21" ht="22.5" x14ac:dyDescent="0.2">
      <c r="A182" s="8" t="s">
        <v>820</v>
      </c>
      <c r="B182" s="8">
        <v>19</v>
      </c>
      <c r="C182" s="29" t="s">
        <v>786</v>
      </c>
      <c r="D182" s="83" t="s">
        <v>821</v>
      </c>
      <c r="E182" s="21"/>
      <c r="F182" s="35">
        <v>2</v>
      </c>
      <c r="G182" s="10">
        <v>1</v>
      </c>
      <c r="N182" s="95">
        <f t="shared" si="18"/>
        <v>0</v>
      </c>
      <c r="O182" s="95">
        <f t="shared" si="19"/>
        <v>0</v>
      </c>
      <c r="P182" s="95">
        <f t="shared" si="20"/>
        <v>1</v>
      </c>
      <c r="Q182" s="96">
        <f t="shared" si="21"/>
        <v>1</v>
      </c>
      <c r="R182" s="95"/>
      <c r="S182" s="95"/>
      <c r="T182" s="95">
        <f t="shared" si="22"/>
        <v>1</v>
      </c>
      <c r="U182" s="98">
        <f t="shared" si="23"/>
        <v>2</v>
      </c>
    </row>
    <row r="183" spans="1:21" ht="22.5" x14ac:dyDescent="0.2">
      <c r="A183" s="8" t="s">
        <v>822</v>
      </c>
      <c r="B183" s="8">
        <v>20</v>
      </c>
      <c r="C183" s="29" t="s">
        <v>786</v>
      </c>
      <c r="D183" s="83" t="s">
        <v>823</v>
      </c>
      <c r="E183" s="21"/>
      <c r="F183" s="35">
        <v>2</v>
      </c>
      <c r="G183" s="10">
        <v>1</v>
      </c>
      <c r="N183" s="95">
        <f t="shared" si="18"/>
        <v>0</v>
      </c>
      <c r="O183" s="95">
        <f t="shared" si="19"/>
        <v>0</v>
      </c>
      <c r="P183" s="95">
        <f t="shared" si="20"/>
        <v>1</v>
      </c>
      <c r="Q183" s="96">
        <f t="shared" si="21"/>
        <v>1</v>
      </c>
      <c r="R183" s="95"/>
      <c r="S183" s="95"/>
      <c r="T183" s="95">
        <f t="shared" si="22"/>
        <v>1</v>
      </c>
      <c r="U183" s="98">
        <f t="shared" si="23"/>
        <v>2</v>
      </c>
    </row>
    <row r="184" spans="1:21" ht="22.5" x14ac:dyDescent="0.2">
      <c r="A184" s="8" t="s">
        <v>824</v>
      </c>
      <c r="B184" s="8">
        <v>21</v>
      </c>
      <c r="C184" s="29" t="s">
        <v>786</v>
      </c>
      <c r="D184" s="83" t="s">
        <v>825</v>
      </c>
      <c r="E184" s="21"/>
      <c r="F184" s="35">
        <v>2</v>
      </c>
      <c r="G184" s="10">
        <v>1</v>
      </c>
      <c r="N184" s="95">
        <f t="shared" si="18"/>
        <v>0</v>
      </c>
      <c r="O184" s="95">
        <f t="shared" si="19"/>
        <v>0</v>
      </c>
      <c r="P184" s="95">
        <f t="shared" si="20"/>
        <v>1</v>
      </c>
      <c r="Q184" s="96">
        <f t="shared" si="21"/>
        <v>1</v>
      </c>
      <c r="R184" s="95"/>
      <c r="S184" s="95"/>
      <c r="T184" s="95">
        <f t="shared" si="22"/>
        <v>1</v>
      </c>
      <c r="U184" s="98">
        <f t="shared" si="23"/>
        <v>2</v>
      </c>
    </row>
    <row r="185" spans="1:21" ht="56.25" x14ac:dyDescent="0.2">
      <c r="A185" s="8" t="s">
        <v>826</v>
      </c>
      <c r="B185" s="8">
        <v>22</v>
      </c>
      <c r="C185" s="29" t="s">
        <v>786</v>
      </c>
      <c r="D185" s="83" t="s">
        <v>827</v>
      </c>
      <c r="E185" s="21"/>
      <c r="F185" s="35">
        <v>2</v>
      </c>
      <c r="G185" s="10">
        <v>1</v>
      </c>
      <c r="N185" s="95">
        <f t="shared" si="18"/>
        <v>0</v>
      </c>
      <c r="O185" s="95">
        <f t="shared" si="19"/>
        <v>0</v>
      </c>
      <c r="P185" s="95">
        <f t="shared" si="20"/>
        <v>1</v>
      </c>
      <c r="Q185" s="96">
        <f t="shared" si="21"/>
        <v>1</v>
      </c>
      <c r="R185" s="95"/>
      <c r="S185" s="95"/>
      <c r="T185" s="95">
        <f t="shared" si="22"/>
        <v>1</v>
      </c>
      <c r="U185" s="98">
        <f t="shared" si="23"/>
        <v>2</v>
      </c>
    </row>
    <row r="186" spans="1:21" ht="45" x14ac:dyDescent="0.2">
      <c r="A186" s="8" t="s">
        <v>828</v>
      </c>
      <c r="B186" s="8">
        <v>23</v>
      </c>
      <c r="C186" s="29" t="s">
        <v>786</v>
      </c>
      <c r="D186" s="83" t="s">
        <v>829</v>
      </c>
      <c r="E186" s="21"/>
      <c r="F186" s="35">
        <v>2</v>
      </c>
      <c r="G186" s="10">
        <v>1</v>
      </c>
      <c r="N186" s="95">
        <f t="shared" si="18"/>
        <v>0</v>
      </c>
      <c r="O186" s="95">
        <f t="shared" si="19"/>
        <v>0</v>
      </c>
      <c r="P186" s="95">
        <f t="shared" si="20"/>
        <v>1</v>
      </c>
      <c r="Q186" s="96">
        <f t="shared" si="21"/>
        <v>1</v>
      </c>
      <c r="R186" s="95"/>
      <c r="S186" s="95"/>
      <c r="T186" s="95">
        <f t="shared" si="22"/>
        <v>1</v>
      </c>
      <c r="U186" s="98">
        <f t="shared" si="23"/>
        <v>2</v>
      </c>
    </row>
    <row r="187" spans="1:21" ht="12.75" x14ac:dyDescent="0.2">
      <c r="A187" s="8" t="s">
        <v>830</v>
      </c>
      <c r="B187" s="8">
        <v>24</v>
      </c>
      <c r="C187" s="29" t="s">
        <v>786</v>
      </c>
      <c r="D187" s="83" t="s">
        <v>665</v>
      </c>
      <c r="E187" s="21"/>
      <c r="F187" s="35">
        <v>2</v>
      </c>
      <c r="G187" s="10">
        <v>1</v>
      </c>
      <c r="N187" s="95">
        <f t="shared" si="18"/>
        <v>0</v>
      </c>
      <c r="O187" s="95">
        <f t="shared" si="19"/>
        <v>0</v>
      </c>
      <c r="P187" s="95">
        <f t="shared" si="20"/>
        <v>1</v>
      </c>
      <c r="Q187" s="96">
        <f t="shared" si="21"/>
        <v>1</v>
      </c>
      <c r="R187" s="95"/>
      <c r="S187" s="95"/>
      <c r="T187" s="95">
        <f t="shared" si="22"/>
        <v>1</v>
      </c>
      <c r="U187" s="98">
        <f t="shared" si="23"/>
        <v>2</v>
      </c>
    </row>
    <row r="188" spans="1:21" ht="33.75" x14ac:dyDescent="0.2">
      <c r="A188" s="8" t="s">
        <v>831</v>
      </c>
      <c r="B188" s="8">
        <v>25</v>
      </c>
      <c r="C188" s="29" t="s">
        <v>786</v>
      </c>
      <c r="D188" s="83" t="s">
        <v>668</v>
      </c>
      <c r="E188" s="21"/>
      <c r="F188" s="35">
        <v>2</v>
      </c>
      <c r="G188" s="10">
        <v>1</v>
      </c>
      <c r="N188" s="95">
        <f t="shared" si="18"/>
        <v>0</v>
      </c>
      <c r="O188" s="95">
        <f t="shared" si="19"/>
        <v>0</v>
      </c>
      <c r="P188" s="95">
        <f t="shared" si="20"/>
        <v>1</v>
      </c>
      <c r="Q188" s="96">
        <f t="shared" si="21"/>
        <v>1</v>
      </c>
      <c r="R188" s="95"/>
      <c r="S188" s="95"/>
      <c r="T188" s="95">
        <f t="shared" si="22"/>
        <v>1</v>
      </c>
      <c r="U188" s="98">
        <f t="shared" si="23"/>
        <v>2</v>
      </c>
    </row>
    <row r="189" spans="1:21" ht="22.5" x14ac:dyDescent="0.2">
      <c r="A189" s="8" t="s">
        <v>832</v>
      </c>
      <c r="B189" s="8">
        <v>26</v>
      </c>
      <c r="C189" s="29" t="s">
        <v>786</v>
      </c>
      <c r="D189" s="83" t="s">
        <v>672</v>
      </c>
      <c r="E189" s="21"/>
      <c r="F189" s="35">
        <v>2</v>
      </c>
      <c r="G189" s="10">
        <v>1</v>
      </c>
      <c r="N189" s="95">
        <f t="shared" si="18"/>
        <v>0</v>
      </c>
      <c r="O189" s="95">
        <f t="shared" si="19"/>
        <v>0</v>
      </c>
      <c r="P189" s="95">
        <f t="shared" si="20"/>
        <v>1</v>
      </c>
      <c r="Q189" s="96">
        <f t="shared" si="21"/>
        <v>1</v>
      </c>
      <c r="R189" s="95"/>
      <c r="S189" s="95"/>
      <c r="T189" s="95">
        <f t="shared" si="22"/>
        <v>1</v>
      </c>
      <c r="U189" s="98">
        <f t="shared" si="23"/>
        <v>2</v>
      </c>
    </row>
    <row r="190" spans="1:21" ht="33.75" x14ac:dyDescent="0.2">
      <c r="A190" s="8" t="s">
        <v>833</v>
      </c>
      <c r="B190" s="8">
        <v>27</v>
      </c>
      <c r="C190" s="29" t="s">
        <v>786</v>
      </c>
      <c r="D190" s="83" t="s">
        <v>834</v>
      </c>
      <c r="E190" s="21"/>
      <c r="F190" s="35">
        <v>2</v>
      </c>
      <c r="G190" s="10">
        <v>1</v>
      </c>
      <c r="N190" s="95">
        <f t="shared" si="18"/>
        <v>0</v>
      </c>
      <c r="O190" s="95">
        <f t="shared" si="19"/>
        <v>0</v>
      </c>
      <c r="P190" s="95">
        <f t="shared" si="20"/>
        <v>1</v>
      </c>
      <c r="Q190" s="96">
        <f t="shared" si="21"/>
        <v>1</v>
      </c>
      <c r="R190" s="95"/>
      <c r="S190" s="95"/>
      <c r="T190" s="95">
        <f t="shared" si="22"/>
        <v>1</v>
      </c>
      <c r="U190" s="98">
        <f t="shared" si="23"/>
        <v>2</v>
      </c>
    </row>
    <row r="191" spans="1:21" ht="33.75" x14ac:dyDescent="0.2">
      <c r="A191" s="8" t="s">
        <v>835</v>
      </c>
      <c r="B191" s="8">
        <v>28</v>
      </c>
      <c r="C191" s="29" t="s">
        <v>786</v>
      </c>
      <c r="D191" s="83" t="s">
        <v>836</v>
      </c>
      <c r="E191" s="21"/>
      <c r="F191" s="35">
        <v>2</v>
      </c>
      <c r="G191" s="10">
        <v>1</v>
      </c>
      <c r="N191" s="95">
        <f t="shared" si="18"/>
        <v>0</v>
      </c>
      <c r="O191" s="95">
        <f t="shared" si="19"/>
        <v>0</v>
      </c>
      <c r="P191" s="95">
        <f t="shared" si="20"/>
        <v>1</v>
      </c>
      <c r="Q191" s="96">
        <f t="shared" si="21"/>
        <v>1</v>
      </c>
      <c r="R191" s="95"/>
      <c r="S191" s="95"/>
      <c r="T191" s="95">
        <f t="shared" si="22"/>
        <v>1</v>
      </c>
      <c r="U191" s="98">
        <f t="shared" si="23"/>
        <v>2</v>
      </c>
    </row>
    <row r="192" spans="1:21" ht="22.5" x14ac:dyDescent="0.2">
      <c r="A192" s="8" t="s">
        <v>837</v>
      </c>
      <c r="B192" s="8">
        <v>29</v>
      </c>
      <c r="C192" s="29" t="s">
        <v>786</v>
      </c>
      <c r="D192" s="83" t="s">
        <v>838</v>
      </c>
      <c r="E192" s="21"/>
      <c r="F192" s="35">
        <v>2</v>
      </c>
      <c r="G192" s="10">
        <v>1</v>
      </c>
      <c r="N192" s="95">
        <f t="shared" si="18"/>
        <v>0</v>
      </c>
      <c r="O192" s="95">
        <f t="shared" si="19"/>
        <v>0</v>
      </c>
      <c r="P192" s="95">
        <f t="shared" si="20"/>
        <v>1</v>
      </c>
      <c r="Q192" s="96">
        <f t="shared" si="21"/>
        <v>1</v>
      </c>
      <c r="R192" s="95"/>
      <c r="S192" s="95"/>
      <c r="T192" s="95">
        <f t="shared" si="22"/>
        <v>1</v>
      </c>
      <c r="U192" s="98">
        <f t="shared" si="23"/>
        <v>2</v>
      </c>
    </row>
    <row r="193" spans="1:24" ht="22.5" x14ac:dyDescent="0.2">
      <c r="A193" s="8" t="s">
        <v>839</v>
      </c>
      <c r="B193" s="8">
        <v>30</v>
      </c>
      <c r="C193" s="29" t="s">
        <v>786</v>
      </c>
      <c r="D193" s="83" t="s">
        <v>689</v>
      </c>
      <c r="E193" s="21"/>
      <c r="F193" s="35">
        <v>2</v>
      </c>
      <c r="G193" s="10">
        <v>1</v>
      </c>
      <c r="N193" s="95">
        <f t="shared" si="18"/>
        <v>0</v>
      </c>
      <c r="O193" s="95">
        <f t="shared" si="19"/>
        <v>0</v>
      </c>
      <c r="P193" s="95">
        <f t="shared" si="20"/>
        <v>1</v>
      </c>
      <c r="Q193" s="96">
        <f t="shared" si="21"/>
        <v>1</v>
      </c>
      <c r="R193" s="95"/>
      <c r="S193" s="95"/>
      <c r="T193" s="95">
        <f t="shared" si="22"/>
        <v>1</v>
      </c>
      <c r="U193" s="98">
        <f t="shared" si="23"/>
        <v>2</v>
      </c>
    </row>
    <row r="194" spans="1:24" ht="45" x14ac:dyDescent="0.2">
      <c r="A194" s="8" t="s">
        <v>840</v>
      </c>
      <c r="B194" s="8">
        <v>31</v>
      </c>
      <c r="C194" s="29" t="s">
        <v>786</v>
      </c>
      <c r="D194" s="83" t="s">
        <v>841</v>
      </c>
      <c r="E194" s="21"/>
      <c r="F194" s="35">
        <v>2</v>
      </c>
      <c r="G194" s="10">
        <v>1</v>
      </c>
      <c r="N194" s="95">
        <f t="shared" si="18"/>
        <v>0</v>
      </c>
      <c r="O194" s="95">
        <f t="shared" si="19"/>
        <v>0</v>
      </c>
      <c r="P194" s="95">
        <f t="shared" si="20"/>
        <v>1</v>
      </c>
      <c r="Q194" s="96">
        <f t="shared" si="21"/>
        <v>1</v>
      </c>
      <c r="R194" s="95"/>
      <c r="S194" s="95"/>
      <c r="T194" s="95">
        <f t="shared" si="22"/>
        <v>1</v>
      </c>
      <c r="U194" s="98">
        <f t="shared" si="23"/>
        <v>2</v>
      </c>
    </row>
    <row r="195" spans="1:24" ht="33.75" x14ac:dyDescent="0.2">
      <c r="A195" s="8" t="s">
        <v>842</v>
      </c>
      <c r="B195" s="8">
        <v>32</v>
      </c>
      <c r="C195" s="29" t="s">
        <v>786</v>
      </c>
      <c r="D195" s="83" t="s">
        <v>843</v>
      </c>
      <c r="E195" s="21"/>
      <c r="F195" s="35">
        <v>2</v>
      </c>
      <c r="G195" s="10">
        <v>1</v>
      </c>
      <c r="N195" s="95">
        <f t="shared" si="18"/>
        <v>0</v>
      </c>
      <c r="O195" s="95">
        <f t="shared" si="19"/>
        <v>0</v>
      </c>
      <c r="P195" s="95">
        <f t="shared" si="20"/>
        <v>1</v>
      </c>
      <c r="Q195" s="96">
        <f t="shared" si="21"/>
        <v>1</v>
      </c>
      <c r="R195" s="95"/>
      <c r="S195" s="95"/>
      <c r="T195" s="95">
        <f t="shared" si="22"/>
        <v>1</v>
      </c>
      <c r="U195" s="98">
        <f t="shared" si="23"/>
        <v>2</v>
      </c>
    </row>
    <row r="196" spans="1:24" ht="45" x14ac:dyDescent="0.2">
      <c r="A196" s="8" t="s">
        <v>844</v>
      </c>
      <c r="B196" s="8">
        <v>33</v>
      </c>
      <c r="C196" s="29" t="s">
        <v>786</v>
      </c>
      <c r="D196" s="83" t="s">
        <v>845</v>
      </c>
      <c r="E196" s="21"/>
      <c r="F196" s="35">
        <v>2</v>
      </c>
      <c r="G196" s="10">
        <v>2</v>
      </c>
      <c r="N196" s="95">
        <f t="shared" si="18"/>
        <v>0</v>
      </c>
      <c r="O196" s="95">
        <f t="shared" si="19"/>
        <v>0</v>
      </c>
      <c r="P196" s="95">
        <f t="shared" si="20"/>
        <v>1</v>
      </c>
      <c r="Q196" s="96">
        <f t="shared" si="21"/>
        <v>2</v>
      </c>
      <c r="R196" s="95"/>
      <c r="S196" s="95"/>
      <c r="T196" s="95">
        <f t="shared" si="22"/>
        <v>2</v>
      </c>
      <c r="U196" s="98">
        <f t="shared" si="23"/>
        <v>4</v>
      </c>
    </row>
    <row r="197" spans="1:24" ht="33.75" x14ac:dyDescent="0.2">
      <c r="A197" s="8" t="s">
        <v>846</v>
      </c>
      <c r="B197" s="8">
        <v>34</v>
      </c>
      <c r="C197" s="29" t="s">
        <v>786</v>
      </c>
      <c r="D197" s="83" t="s">
        <v>693</v>
      </c>
      <c r="E197" s="21"/>
      <c r="F197" s="35">
        <v>2</v>
      </c>
      <c r="G197" s="10">
        <v>2</v>
      </c>
      <c r="N197" s="95">
        <f t="shared" si="18"/>
        <v>0</v>
      </c>
      <c r="O197" s="95">
        <f t="shared" si="19"/>
        <v>0</v>
      </c>
      <c r="P197" s="95">
        <f t="shared" si="20"/>
        <v>1</v>
      </c>
      <c r="Q197" s="96">
        <f t="shared" si="21"/>
        <v>2</v>
      </c>
      <c r="R197" s="95"/>
      <c r="S197" s="95"/>
      <c r="T197" s="95">
        <f t="shared" si="22"/>
        <v>2</v>
      </c>
      <c r="U197" s="98">
        <f t="shared" si="23"/>
        <v>4</v>
      </c>
    </row>
    <row r="198" spans="1:24" ht="45" x14ac:dyDescent="0.2">
      <c r="A198" s="8" t="s">
        <v>847</v>
      </c>
      <c r="B198" s="8">
        <v>35</v>
      </c>
      <c r="C198" s="29" t="s">
        <v>786</v>
      </c>
      <c r="D198" s="83" t="s">
        <v>848</v>
      </c>
      <c r="E198" s="21"/>
      <c r="F198" s="35">
        <v>2</v>
      </c>
      <c r="G198" s="10">
        <v>1</v>
      </c>
      <c r="N198" s="95">
        <f t="shared" si="18"/>
        <v>0</v>
      </c>
      <c r="O198" s="95">
        <f t="shared" si="19"/>
        <v>0</v>
      </c>
      <c r="P198" s="95">
        <f t="shared" si="20"/>
        <v>1</v>
      </c>
      <c r="Q198" s="96">
        <f t="shared" si="21"/>
        <v>1</v>
      </c>
      <c r="R198" s="95"/>
      <c r="S198" s="95"/>
      <c r="T198" s="95">
        <f t="shared" si="22"/>
        <v>1</v>
      </c>
      <c r="U198" s="98">
        <f t="shared" si="23"/>
        <v>2</v>
      </c>
    </row>
    <row r="199" spans="1:24" ht="45" x14ac:dyDescent="0.2">
      <c r="A199" s="8" t="s">
        <v>849</v>
      </c>
      <c r="B199" s="8">
        <v>36</v>
      </c>
      <c r="C199" s="29" t="s">
        <v>786</v>
      </c>
      <c r="D199" s="83" t="s">
        <v>850</v>
      </c>
      <c r="E199" s="21"/>
      <c r="F199" s="35">
        <v>2</v>
      </c>
      <c r="G199" s="10">
        <v>1</v>
      </c>
      <c r="N199" s="95">
        <f t="shared" si="18"/>
        <v>0</v>
      </c>
      <c r="O199" s="95">
        <f t="shared" si="19"/>
        <v>0</v>
      </c>
      <c r="P199" s="95">
        <f t="shared" si="20"/>
        <v>1</v>
      </c>
      <c r="Q199" s="96">
        <f t="shared" si="21"/>
        <v>1</v>
      </c>
      <c r="R199" s="95"/>
      <c r="S199" s="95"/>
      <c r="T199" s="95">
        <f t="shared" si="22"/>
        <v>1</v>
      </c>
      <c r="U199" s="98">
        <f t="shared" si="23"/>
        <v>2</v>
      </c>
    </row>
    <row r="200" spans="1:24" ht="22.5" x14ac:dyDescent="0.2">
      <c r="A200" s="8" t="s">
        <v>851</v>
      </c>
      <c r="B200" s="8">
        <v>37</v>
      </c>
      <c r="C200" s="29" t="s">
        <v>786</v>
      </c>
      <c r="D200" s="83" t="s">
        <v>852</v>
      </c>
      <c r="E200" s="21"/>
      <c r="F200" s="35">
        <v>2</v>
      </c>
      <c r="G200" s="10">
        <v>1</v>
      </c>
      <c r="N200" s="95">
        <f t="shared" si="18"/>
        <v>0</v>
      </c>
      <c r="O200" s="95">
        <f t="shared" si="19"/>
        <v>0</v>
      </c>
      <c r="P200" s="95">
        <f t="shared" si="20"/>
        <v>1</v>
      </c>
      <c r="Q200" s="96">
        <f t="shared" si="21"/>
        <v>1</v>
      </c>
      <c r="R200" s="95"/>
      <c r="S200" s="95"/>
      <c r="T200" s="95">
        <f t="shared" si="22"/>
        <v>1</v>
      </c>
      <c r="U200" s="98">
        <f t="shared" si="23"/>
        <v>2</v>
      </c>
    </row>
    <row r="201" spans="1:24" ht="63.75" hidden="1" customHeight="1" x14ac:dyDescent="0.2">
      <c r="A201" s="55"/>
      <c r="B201" s="55"/>
      <c r="C201" s="112"/>
      <c r="D201" s="116"/>
      <c r="E201" s="117"/>
      <c r="F201" s="115"/>
      <c r="G201" s="10"/>
      <c r="N201" s="95"/>
      <c r="O201" s="95"/>
      <c r="P201" s="99" t="s">
        <v>143</v>
      </c>
      <c r="Q201" s="96">
        <f>SUM(Q164:Q200)</f>
        <v>40</v>
      </c>
      <c r="R201" s="95"/>
      <c r="S201" s="95"/>
      <c r="T201" s="100" t="s">
        <v>146</v>
      </c>
      <c r="U201" s="102">
        <f>SUM(U164:U200)</f>
        <v>80</v>
      </c>
      <c r="V201" s="99" t="s">
        <v>144</v>
      </c>
      <c r="W201" s="101">
        <f>U201/(Q202*2)</f>
        <v>1</v>
      </c>
      <c r="X201" s="101">
        <f>IF(Q201=0,"NA",W201)</f>
        <v>1</v>
      </c>
    </row>
    <row r="202" spans="1:24" ht="12.75" hidden="1" customHeight="1" x14ac:dyDescent="0.2">
      <c r="A202" s="55"/>
      <c r="B202" s="55"/>
      <c r="C202" s="112"/>
      <c r="D202" s="116"/>
      <c r="E202" s="117"/>
      <c r="F202" s="115"/>
      <c r="G202" s="10"/>
      <c r="N202" s="95"/>
      <c r="O202" s="95"/>
      <c r="P202" s="95"/>
      <c r="Q202" s="96">
        <f>IF(Q201=0,1,Q201)</f>
        <v>40</v>
      </c>
      <c r="R202" s="95"/>
      <c r="S202" s="95"/>
      <c r="T202" s="99"/>
      <c r="U202" s="96"/>
      <c r="V202" s="99"/>
      <c r="W202" s="99"/>
      <c r="X202" s="99"/>
    </row>
    <row r="203" spans="1:24" ht="12.75" x14ac:dyDescent="0.2">
      <c r="A203" s="6" t="s">
        <v>889</v>
      </c>
      <c r="B203" s="6" t="s">
        <v>889</v>
      </c>
      <c r="G203" s="10"/>
      <c r="N203" s="95"/>
      <c r="O203" s="95"/>
      <c r="P203" s="95"/>
      <c r="Q203" s="96"/>
      <c r="R203" s="95"/>
      <c r="S203" s="95"/>
      <c r="T203" s="95"/>
      <c r="U203" s="98"/>
    </row>
    <row r="204" spans="1:24" ht="12.75" x14ac:dyDescent="0.2">
      <c r="B204" s="347" t="s">
        <v>154</v>
      </c>
      <c r="C204" s="347"/>
      <c r="D204" s="347"/>
      <c r="E204" s="347"/>
      <c r="F204" s="347"/>
      <c r="G204" s="53"/>
      <c r="N204" s="95"/>
      <c r="O204" s="95"/>
      <c r="P204" s="95"/>
      <c r="Q204" s="96"/>
      <c r="R204" s="95"/>
      <c r="S204" s="95"/>
      <c r="T204" s="95"/>
      <c r="U204" s="98"/>
    </row>
    <row r="205" spans="1:24" ht="12.75" x14ac:dyDescent="0.2">
      <c r="A205" s="63" t="s">
        <v>275</v>
      </c>
      <c r="B205" s="63" t="s">
        <v>275</v>
      </c>
      <c r="C205" s="63" t="s">
        <v>418</v>
      </c>
      <c r="D205" s="63" t="s">
        <v>281</v>
      </c>
      <c r="E205" s="63" t="s">
        <v>416</v>
      </c>
      <c r="F205" s="63" t="s">
        <v>417</v>
      </c>
      <c r="G205" s="63" t="s">
        <v>34</v>
      </c>
      <c r="N205" s="95"/>
      <c r="O205" s="95"/>
      <c r="P205" s="95"/>
      <c r="Q205" s="96"/>
      <c r="R205" s="95"/>
      <c r="S205" s="95"/>
      <c r="T205" s="95"/>
      <c r="U205" s="98"/>
    </row>
    <row r="206" spans="1:24" ht="12.75" x14ac:dyDescent="0.2">
      <c r="A206" s="51" t="s">
        <v>780</v>
      </c>
      <c r="B206" s="354" t="s">
        <v>855</v>
      </c>
      <c r="C206" s="37"/>
      <c r="D206" s="352" t="s">
        <v>853</v>
      </c>
      <c r="E206" s="349"/>
      <c r="F206" s="349"/>
      <c r="G206" s="54"/>
      <c r="N206" s="95"/>
      <c r="O206" s="95"/>
      <c r="P206" s="95"/>
      <c r="Q206" s="96"/>
      <c r="R206" s="95"/>
      <c r="S206" s="95"/>
      <c r="T206" s="95"/>
      <c r="U206" s="98"/>
    </row>
    <row r="207" spans="1:24" ht="40.5" customHeight="1" x14ac:dyDescent="0.2">
      <c r="A207" s="51"/>
      <c r="B207" s="355"/>
      <c r="C207" s="37"/>
      <c r="D207" s="349" t="s">
        <v>854</v>
      </c>
      <c r="E207" s="349"/>
      <c r="F207" s="349"/>
      <c r="G207" s="54"/>
      <c r="N207" s="95"/>
      <c r="O207" s="95"/>
      <c r="P207" s="95"/>
      <c r="Q207" s="96"/>
      <c r="R207" s="95"/>
      <c r="S207" s="95"/>
      <c r="T207" s="95"/>
      <c r="U207" s="98"/>
    </row>
    <row r="208" spans="1:24" ht="22.5" x14ac:dyDescent="0.2">
      <c r="A208" s="15" t="s">
        <v>911</v>
      </c>
      <c r="B208" s="15">
        <v>1</v>
      </c>
      <c r="C208" s="38" t="s">
        <v>855</v>
      </c>
      <c r="D208" s="16" t="s">
        <v>127</v>
      </c>
      <c r="E208" s="16"/>
      <c r="F208" s="35">
        <v>2</v>
      </c>
      <c r="G208" s="10">
        <v>1</v>
      </c>
      <c r="N208" s="95">
        <f>COUNTIF(F208,0)</f>
        <v>0</v>
      </c>
      <c r="O208" s="95">
        <f t="shared" si="19"/>
        <v>0</v>
      </c>
      <c r="P208" s="95">
        <f t="shared" si="20"/>
        <v>1</v>
      </c>
      <c r="Q208" s="96">
        <f t="shared" si="21"/>
        <v>1</v>
      </c>
      <c r="R208" s="95"/>
      <c r="S208" s="95"/>
      <c r="T208" s="95">
        <f>G208</f>
        <v>1</v>
      </c>
      <c r="U208" s="98">
        <f t="shared" si="23"/>
        <v>2</v>
      </c>
    </row>
    <row r="209" spans="1:21" ht="67.5" x14ac:dyDescent="0.2">
      <c r="A209" s="15"/>
      <c r="B209" s="15">
        <v>2</v>
      </c>
      <c r="C209" s="38" t="s">
        <v>855</v>
      </c>
      <c r="D209" s="16" t="s">
        <v>195</v>
      </c>
      <c r="E209" s="16"/>
      <c r="F209" s="35">
        <v>2</v>
      </c>
      <c r="G209" s="10">
        <v>1</v>
      </c>
      <c r="N209" s="95">
        <f t="shared" ref="N209:N226" si="24">COUNTIF(F209,0)</f>
        <v>0</v>
      </c>
      <c r="O209" s="95">
        <f t="shared" ref="O209:O226" si="25">COUNTIF(F209,1)</f>
        <v>0</v>
      </c>
      <c r="P209" s="95">
        <f t="shared" ref="P209:P226" si="26">COUNTIF(F209,2)</f>
        <v>1</v>
      </c>
      <c r="Q209" s="96">
        <f t="shared" ref="Q209:Q226" si="27">(SUM(N209:P209))*T209</f>
        <v>1</v>
      </c>
      <c r="R209" s="95"/>
      <c r="S209" s="95"/>
      <c r="T209" s="95">
        <f t="shared" ref="T209:T226" si="28">G209</f>
        <v>1</v>
      </c>
      <c r="U209" s="98">
        <f t="shared" ref="U209:U226" si="29">IF(Q209=0,"NA",F209*Q209)</f>
        <v>2</v>
      </c>
    </row>
    <row r="210" spans="1:21" ht="33.75" x14ac:dyDescent="0.2">
      <c r="A210" s="15" t="s">
        <v>912</v>
      </c>
      <c r="B210" s="15">
        <v>3</v>
      </c>
      <c r="C210" s="38" t="s">
        <v>855</v>
      </c>
      <c r="D210" s="16" t="s">
        <v>856</v>
      </c>
      <c r="E210" s="16"/>
      <c r="F210" s="35">
        <v>2</v>
      </c>
      <c r="G210" s="10">
        <v>1</v>
      </c>
      <c r="N210" s="95">
        <f t="shared" si="24"/>
        <v>0</v>
      </c>
      <c r="O210" s="95">
        <f t="shared" si="25"/>
        <v>0</v>
      </c>
      <c r="P210" s="95">
        <f t="shared" si="26"/>
        <v>1</v>
      </c>
      <c r="Q210" s="96">
        <f t="shared" si="27"/>
        <v>1</v>
      </c>
      <c r="R210" s="95"/>
      <c r="S210" s="95"/>
      <c r="T210" s="95">
        <f t="shared" si="28"/>
        <v>1</v>
      </c>
      <c r="U210" s="98">
        <f t="shared" si="29"/>
        <v>2</v>
      </c>
    </row>
    <row r="211" spans="1:21" ht="33.75" x14ac:dyDescent="0.2">
      <c r="A211" s="15" t="s">
        <v>913</v>
      </c>
      <c r="B211" s="15">
        <v>4</v>
      </c>
      <c r="C211" s="29" t="s">
        <v>855</v>
      </c>
      <c r="D211" s="83" t="s">
        <v>857</v>
      </c>
      <c r="E211" s="72"/>
      <c r="F211" s="35">
        <v>2</v>
      </c>
      <c r="G211" s="10">
        <v>1</v>
      </c>
      <c r="N211" s="95">
        <f t="shared" si="24"/>
        <v>0</v>
      </c>
      <c r="O211" s="95">
        <f t="shared" si="25"/>
        <v>0</v>
      </c>
      <c r="P211" s="95">
        <f t="shared" si="26"/>
        <v>1</v>
      </c>
      <c r="Q211" s="96">
        <f t="shared" si="27"/>
        <v>1</v>
      </c>
      <c r="R211" s="95"/>
      <c r="S211" s="95"/>
      <c r="T211" s="95">
        <f t="shared" si="28"/>
        <v>1</v>
      </c>
      <c r="U211" s="98">
        <f t="shared" si="29"/>
        <v>2</v>
      </c>
    </row>
    <row r="212" spans="1:21" ht="22.5" x14ac:dyDescent="0.2">
      <c r="A212" s="15" t="s">
        <v>914</v>
      </c>
      <c r="B212" s="15">
        <v>5</v>
      </c>
      <c r="C212" s="88" t="s">
        <v>855</v>
      </c>
      <c r="D212" s="86" t="s">
        <v>858</v>
      </c>
      <c r="E212" s="72"/>
      <c r="F212" s="35">
        <v>2</v>
      </c>
      <c r="G212" s="10">
        <v>1</v>
      </c>
      <c r="N212" s="95">
        <f t="shared" si="24"/>
        <v>0</v>
      </c>
      <c r="O212" s="95">
        <f t="shared" si="25"/>
        <v>0</v>
      </c>
      <c r="P212" s="95">
        <f t="shared" si="26"/>
        <v>1</v>
      </c>
      <c r="Q212" s="96">
        <f t="shared" si="27"/>
        <v>1</v>
      </c>
      <c r="R212" s="95"/>
      <c r="S212" s="95"/>
      <c r="T212" s="95">
        <f t="shared" si="28"/>
        <v>1</v>
      </c>
      <c r="U212" s="98">
        <f t="shared" si="29"/>
        <v>2</v>
      </c>
    </row>
    <row r="213" spans="1:21" ht="33.75" x14ac:dyDescent="0.2">
      <c r="A213" s="15" t="s">
        <v>915</v>
      </c>
      <c r="B213" s="15">
        <v>6</v>
      </c>
      <c r="C213" s="88" t="s">
        <v>855</v>
      </c>
      <c r="D213" s="86" t="s">
        <v>859</v>
      </c>
      <c r="E213" s="72"/>
      <c r="F213" s="35">
        <v>2</v>
      </c>
      <c r="G213" s="10">
        <v>1</v>
      </c>
      <c r="N213" s="95">
        <f t="shared" si="24"/>
        <v>0</v>
      </c>
      <c r="O213" s="95">
        <f t="shared" si="25"/>
        <v>0</v>
      </c>
      <c r="P213" s="95">
        <f t="shared" si="26"/>
        <v>1</v>
      </c>
      <c r="Q213" s="96">
        <f t="shared" si="27"/>
        <v>1</v>
      </c>
      <c r="R213" s="95"/>
      <c r="S213" s="95"/>
      <c r="T213" s="95">
        <f t="shared" si="28"/>
        <v>1</v>
      </c>
      <c r="U213" s="98">
        <f t="shared" si="29"/>
        <v>2</v>
      </c>
    </row>
    <row r="214" spans="1:21" ht="45" x14ac:dyDescent="0.2">
      <c r="A214" s="15" t="s">
        <v>916</v>
      </c>
      <c r="B214" s="15">
        <v>7</v>
      </c>
      <c r="C214" s="88" t="s">
        <v>855</v>
      </c>
      <c r="D214" s="86" t="s">
        <v>860</v>
      </c>
      <c r="E214" s="72"/>
      <c r="F214" s="35">
        <v>2</v>
      </c>
      <c r="G214" s="10">
        <v>1</v>
      </c>
      <c r="N214" s="95">
        <f t="shared" si="24"/>
        <v>0</v>
      </c>
      <c r="O214" s="95">
        <f t="shared" si="25"/>
        <v>0</v>
      </c>
      <c r="P214" s="95">
        <f t="shared" si="26"/>
        <v>1</v>
      </c>
      <c r="Q214" s="96">
        <f t="shared" si="27"/>
        <v>1</v>
      </c>
      <c r="R214" s="95"/>
      <c r="S214" s="95"/>
      <c r="T214" s="95">
        <f t="shared" si="28"/>
        <v>1</v>
      </c>
      <c r="U214" s="98">
        <f t="shared" si="29"/>
        <v>2</v>
      </c>
    </row>
    <row r="215" spans="1:21" ht="33.75" x14ac:dyDescent="0.2">
      <c r="A215" s="15"/>
      <c r="B215" s="15">
        <v>8</v>
      </c>
      <c r="C215" s="88" t="s">
        <v>855</v>
      </c>
      <c r="D215" s="86" t="s">
        <v>218</v>
      </c>
      <c r="E215" s="72"/>
      <c r="F215" s="35">
        <v>2</v>
      </c>
      <c r="G215" s="10">
        <v>1</v>
      </c>
      <c r="N215" s="95">
        <f t="shared" si="24"/>
        <v>0</v>
      </c>
      <c r="O215" s="95">
        <f t="shared" si="25"/>
        <v>0</v>
      </c>
      <c r="P215" s="95">
        <f t="shared" si="26"/>
        <v>1</v>
      </c>
      <c r="Q215" s="96">
        <f t="shared" si="27"/>
        <v>1</v>
      </c>
      <c r="R215" s="95"/>
      <c r="S215" s="95"/>
      <c r="T215" s="95">
        <f t="shared" si="28"/>
        <v>1</v>
      </c>
      <c r="U215" s="98">
        <f t="shared" si="29"/>
        <v>2</v>
      </c>
    </row>
    <row r="216" spans="1:21" ht="22.5" x14ac:dyDescent="0.2">
      <c r="A216" s="15"/>
      <c r="B216" s="15">
        <v>9</v>
      </c>
      <c r="C216" s="88" t="s">
        <v>855</v>
      </c>
      <c r="D216" s="86" t="s">
        <v>861</v>
      </c>
      <c r="E216" s="72"/>
      <c r="F216" s="35">
        <v>2</v>
      </c>
      <c r="G216" s="10">
        <v>1</v>
      </c>
      <c r="N216" s="95">
        <f t="shared" si="24"/>
        <v>0</v>
      </c>
      <c r="O216" s="95">
        <f t="shared" si="25"/>
        <v>0</v>
      </c>
      <c r="P216" s="95">
        <f t="shared" si="26"/>
        <v>1</v>
      </c>
      <c r="Q216" s="96">
        <f t="shared" si="27"/>
        <v>1</v>
      </c>
      <c r="R216" s="95"/>
      <c r="S216" s="95"/>
      <c r="T216" s="95">
        <f t="shared" si="28"/>
        <v>1</v>
      </c>
      <c r="U216" s="98">
        <f t="shared" si="29"/>
        <v>2</v>
      </c>
    </row>
    <row r="217" spans="1:21" ht="33.75" x14ac:dyDescent="0.2">
      <c r="A217" s="15"/>
      <c r="B217" s="15">
        <v>10</v>
      </c>
      <c r="C217" s="88" t="s">
        <v>855</v>
      </c>
      <c r="D217" s="86" t="s">
        <v>198</v>
      </c>
      <c r="E217" s="72"/>
      <c r="F217" s="35">
        <v>2</v>
      </c>
      <c r="G217" s="10">
        <v>1</v>
      </c>
      <c r="N217" s="95">
        <f t="shared" si="24"/>
        <v>0</v>
      </c>
      <c r="O217" s="95">
        <f t="shared" si="25"/>
        <v>0</v>
      </c>
      <c r="P217" s="95">
        <f t="shared" si="26"/>
        <v>1</v>
      </c>
      <c r="Q217" s="96">
        <f t="shared" si="27"/>
        <v>1</v>
      </c>
      <c r="R217" s="95"/>
      <c r="S217" s="95"/>
      <c r="T217" s="95">
        <f t="shared" si="28"/>
        <v>1</v>
      </c>
      <c r="U217" s="98">
        <f t="shared" si="29"/>
        <v>2</v>
      </c>
    </row>
    <row r="218" spans="1:21" ht="45" x14ac:dyDescent="0.2">
      <c r="A218" s="15"/>
      <c r="B218" s="15">
        <v>11</v>
      </c>
      <c r="C218" s="88" t="s">
        <v>855</v>
      </c>
      <c r="D218" s="86" t="s">
        <v>201</v>
      </c>
      <c r="E218" s="72"/>
      <c r="F218" s="35">
        <v>2</v>
      </c>
      <c r="G218" s="10">
        <v>1</v>
      </c>
      <c r="N218" s="95">
        <f t="shared" si="24"/>
        <v>0</v>
      </c>
      <c r="O218" s="95">
        <f t="shared" si="25"/>
        <v>0</v>
      </c>
      <c r="P218" s="95">
        <f t="shared" si="26"/>
        <v>1</v>
      </c>
      <c r="Q218" s="96">
        <f t="shared" si="27"/>
        <v>1</v>
      </c>
      <c r="R218" s="95"/>
      <c r="S218" s="95"/>
      <c r="T218" s="95">
        <f t="shared" si="28"/>
        <v>1</v>
      </c>
      <c r="U218" s="98">
        <f t="shared" si="29"/>
        <v>2</v>
      </c>
    </row>
    <row r="219" spans="1:21" ht="33.75" x14ac:dyDescent="0.2">
      <c r="A219" s="15"/>
      <c r="B219" s="15">
        <v>12</v>
      </c>
      <c r="C219" s="88" t="s">
        <v>855</v>
      </c>
      <c r="D219" s="86" t="s">
        <v>197</v>
      </c>
      <c r="E219" s="72"/>
      <c r="F219" s="35">
        <v>2</v>
      </c>
      <c r="G219" s="10">
        <v>1</v>
      </c>
      <c r="N219" s="95">
        <f t="shared" si="24"/>
        <v>0</v>
      </c>
      <c r="O219" s="95">
        <f t="shared" si="25"/>
        <v>0</v>
      </c>
      <c r="P219" s="95">
        <f t="shared" si="26"/>
        <v>1</v>
      </c>
      <c r="Q219" s="96">
        <f t="shared" si="27"/>
        <v>1</v>
      </c>
      <c r="R219" s="95"/>
      <c r="S219" s="95"/>
      <c r="T219" s="95">
        <f t="shared" si="28"/>
        <v>1</v>
      </c>
      <c r="U219" s="98">
        <f t="shared" si="29"/>
        <v>2</v>
      </c>
    </row>
    <row r="220" spans="1:21" ht="33.75" x14ac:dyDescent="0.2">
      <c r="A220" s="15"/>
      <c r="B220" s="15">
        <v>13</v>
      </c>
      <c r="C220" s="88" t="s">
        <v>855</v>
      </c>
      <c r="D220" s="86" t="s">
        <v>205</v>
      </c>
      <c r="E220" s="72"/>
      <c r="F220" s="35">
        <v>2</v>
      </c>
      <c r="G220" s="10">
        <v>1</v>
      </c>
      <c r="N220" s="95">
        <f t="shared" si="24"/>
        <v>0</v>
      </c>
      <c r="O220" s="95">
        <f t="shared" si="25"/>
        <v>0</v>
      </c>
      <c r="P220" s="95">
        <f t="shared" si="26"/>
        <v>1</v>
      </c>
      <c r="Q220" s="96">
        <f t="shared" si="27"/>
        <v>1</v>
      </c>
      <c r="R220" s="95"/>
      <c r="S220" s="95"/>
      <c r="T220" s="95">
        <f t="shared" si="28"/>
        <v>1</v>
      </c>
      <c r="U220" s="98">
        <f t="shared" si="29"/>
        <v>2</v>
      </c>
    </row>
    <row r="221" spans="1:21" ht="33.75" x14ac:dyDescent="0.2">
      <c r="A221" s="15"/>
      <c r="B221" s="15">
        <v>14</v>
      </c>
      <c r="C221" s="88" t="s">
        <v>855</v>
      </c>
      <c r="D221" s="86" t="s">
        <v>204</v>
      </c>
      <c r="E221" s="72"/>
      <c r="F221" s="35">
        <v>2</v>
      </c>
      <c r="G221" s="10">
        <v>1</v>
      </c>
      <c r="N221" s="95">
        <f t="shared" si="24"/>
        <v>0</v>
      </c>
      <c r="O221" s="95">
        <f t="shared" si="25"/>
        <v>0</v>
      </c>
      <c r="P221" s="95">
        <f t="shared" si="26"/>
        <v>1</v>
      </c>
      <c r="Q221" s="96">
        <f t="shared" si="27"/>
        <v>1</v>
      </c>
      <c r="R221" s="95"/>
      <c r="S221" s="95"/>
      <c r="T221" s="95">
        <f t="shared" si="28"/>
        <v>1</v>
      </c>
      <c r="U221" s="98">
        <f t="shared" si="29"/>
        <v>2</v>
      </c>
    </row>
    <row r="222" spans="1:21" ht="33.75" x14ac:dyDescent="0.2">
      <c r="A222" s="15"/>
      <c r="B222" s="15">
        <v>15</v>
      </c>
      <c r="C222" s="88" t="s">
        <v>855</v>
      </c>
      <c r="D222" s="86" t="s">
        <v>199</v>
      </c>
      <c r="E222" s="72"/>
      <c r="F222" s="35">
        <v>2</v>
      </c>
      <c r="G222" s="10">
        <v>1</v>
      </c>
      <c r="N222" s="95">
        <f t="shared" si="24"/>
        <v>0</v>
      </c>
      <c r="O222" s="95">
        <f t="shared" si="25"/>
        <v>0</v>
      </c>
      <c r="P222" s="95">
        <f t="shared" si="26"/>
        <v>1</v>
      </c>
      <c r="Q222" s="96">
        <f t="shared" si="27"/>
        <v>1</v>
      </c>
      <c r="R222" s="95"/>
      <c r="S222" s="95"/>
      <c r="T222" s="95">
        <f t="shared" si="28"/>
        <v>1</v>
      </c>
      <c r="U222" s="98">
        <f t="shared" si="29"/>
        <v>2</v>
      </c>
    </row>
    <row r="223" spans="1:21" ht="45" x14ac:dyDescent="0.2">
      <c r="A223" s="15"/>
      <c r="B223" s="15">
        <v>16</v>
      </c>
      <c r="C223" s="88" t="s">
        <v>855</v>
      </c>
      <c r="D223" s="86" t="s">
        <v>196</v>
      </c>
      <c r="E223" s="72"/>
      <c r="F223" s="35">
        <v>2</v>
      </c>
      <c r="G223" s="10">
        <v>1</v>
      </c>
      <c r="N223" s="95">
        <f t="shared" si="24"/>
        <v>0</v>
      </c>
      <c r="O223" s="95">
        <f t="shared" si="25"/>
        <v>0</v>
      </c>
      <c r="P223" s="95">
        <f t="shared" si="26"/>
        <v>1</v>
      </c>
      <c r="Q223" s="96">
        <f t="shared" si="27"/>
        <v>1</v>
      </c>
      <c r="R223" s="95"/>
      <c r="S223" s="95"/>
      <c r="T223" s="95">
        <f t="shared" si="28"/>
        <v>1</v>
      </c>
      <c r="U223" s="98">
        <f t="shared" si="29"/>
        <v>2</v>
      </c>
    </row>
    <row r="224" spans="1:21" ht="41.25" customHeight="1" x14ac:dyDescent="0.2">
      <c r="A224" s="15"/>
      <c r="B224" s="15">
        <v>17</v>
      </c>
      <c r="C224" s="88" t="s">
        <v>855</v>
      </c>
      <c r="D224" s="86" t="s">
        <v>200</v>
      </c>
      <c r="E224" s="72"/>
      <c r="F224" s="35">
        <v>2</v>
      </c>
      <c r="G224" s="10">
        <v>1</v>
      </c>
      <c r="N224" s="95">
        <f t="shared" si="24"/>
        <v>0</v>
      </c>
      <c r="O224" s="95">
        <f t="shared" si="25"/>
        <v>0</v>
      </c>
      <c r="P224" s="95">
        <f t="shared" si="26"/>
        <v>1</v>
      </c>
      <c r="Q224" s="96">
        <f t="shared" si="27"/>
        <v>1</v>
      </c>
      <c r="R224" s="95"/>
      <c r="S224" s="95"/>
      <c r="T224" s="95">
        <f t="shared" si="28"/>
        <v>1</v>
      </c>
      <c r="U224" s="98">
        <f t="shared" si="29"/>
        <v>2</v>
      </c>
    </row>
    <row r="225" spans="1:24" ht="33.75" x14ac:dyDescent="0.2">
      <c r="A225" s="15"/>
      <c r="B225" s="15">
        <v>18</v>
      </c>
      <c r="C225" s="88" t="s">
        <v>855</v>
      </c>
      <c r="D225" s="86" t="s">
        <v>202</v>
      </c>
      <c r="E225" s="72"/>
      <c r="F225" s="35">
        <v>2</v>
      </c>
      <c r="G225" s="10">
        <v>1</v>
      </c>
      <c r="N225" s="95">
        <f t="shared" si="24"/>
        <v>0</v>
      </c>
      <c r="O225" s="95">
        <f t="shared" si="25"/>
        <v>0</v>
      </c>
      <c r="P225" s="95">
        <f t="shared" si="26"/>
        <v>1</v>
      </c>
      <c r="Q225" s="96">
        <f t="shared" si="27"/>
        <v>1</v>
      </c>
      <c r="R225" s="95"/>
      <c r="S225" s="95"/>
      <c r="T225" s="95">
        <f t="shared" si="28"/>
        <v>1</v>
      </c>
      <c r="U225" s="98">
        <f t="shared" si="29"/>
        <v>2</v>
      </c>
    </row>
    <row r="226" spans="1:24" ht="33.75" x14ac:dyDescent="0.2">
      <c r="A226" s="15" t="s">
        <v>917</v>
      </c>
      <c r="B226" s="15">
        <v>19</v>
      </c>
      <c r="C226" s="88" t="s">
        <v>855</v>
      </c>
      <c r="D226" s="86" t="s">
        <v>203</v>
      </c>
      <c r="E226" s="72"/>
      <c r="F226" s="35">
        <v>2</v>
      </c>
      <c r="G226" s="10">
        <v>1</v>
      </c>
      <c r="N226" s="95">
        <f t="shared" si="24"/>
        <v>0</v>
      </c>
      <c r="O226" s="95">
        <f t="shared" si="25"/>
        <v>0</v>
      </c>
      <c r="P226" s="95">
        <f t="shared" si="26"/>
        <v>1</v>
      </c>
      <c r="Q226" s="96">
        <f t="shared" si="27"/>
        <v>1</v>
      </c>
      <c r="R226" s="95"/>
      <c r="S226" s="95"/>
      <c r="T226" s="95">
        <f t="shared" si="28"/>
        <v>1</v>
      </c>
      <c r="U226" s="98">
        <f t="shared" si="29"/>
        <v>2</v>
      </c>
    </row>
    <row r="227" spans="1:24" ht="63.75" hidden="1" x14ac:dyDescent="0.2">
      <c r="A227" s="118"/>
      <c r="B227" s="118"/>
      <c r="C227" s="61"/>
      <c r="D227" s="119"/>
      <c r="E227" s="120"/>
      <c r="F227" s="115"/>
      <c r="G227" s="10"/>
      <c r="N227" s="95"/>
      <c r="O227" s="95"/>
      <c r="P227" s="99" t="s">
        <v>143</v>
      </c>
      <c r="Q227" s="96">
        <f>SUM(Q208:Q226)</f>
        <v>19</v>
      </c>
      <c r="R227" s="95"/>
      <c r="S227" s="95"/>
      <c r="T227" s="100" t="s">
        <v>146</v>
      </c>
      <c r="U227" s="102">
        <f>SUM(U208:U226)</f>
        <v>38</v>
      </c>
      <c r="V227" s="99" t="s">
        <v>144</v>
      </c>
      <c r="W227" s="101">
        <f>U227/(Q228*2)</f>
        <v>1</v>
      </c>
      <c r="X227" s="101">
        <f>IF(Q227=0,"NA",W227)</f>
        <v>1</v>
      </c>
    </row>
    <row r="228" spans="1:24" ht="12.75" hidden="1" x14ac:dyDescent="0.2">
      <c r="A228" s="118"/>
      <c r="B228" s="118"/>
      <c r="C228" s="61"/>
      <c r="D228" s="119"/>
      <c r="E228" s="120"/>
      <c r="F228" s="115"/>
      <c r="G228" s="10"/>
      <c r="N228" s="95"/>
      <c r="O228" s="95"/>
      <c r="P228" s="95"/>
      <c r="Q228" s="96">
        <f>IF(Q227=0,1,Q227)</f>
        <v>19</v>
      </c>
      <c r="R228" s="95"/>
      <c r="S228" s="95"/>
      <c r="T228" s="99"/>
      <c r="U228" s="96"/>
      <c r="V228" s="99"/>
      <c r="W228" s="99"/>
      <c r="X228" s="99"/>
    </row>
    <row r="229" spans="1:24" ht="12.75" x14ac:dyDescent="0.2">
      <c r="A229" s="6" t="s">
        <v>890</v>
      </c>
      <c r="B229" s="6"/>
      <c r="G229" s="10"/>
      <c r="N229" s="95"/>
      <c r="O229" s="95"/>
      <c r="P229" s="95"/>
      <c r="Q229" s="96"/>
      <c r="R229" s="95"/>
      <c r="S229" s="95"/>
      <c r="T229" s="95"/>
      <c r="U229" s="98"/>
    </row>
    <row r="230" spans="1:24" ht="12.75" x14ac:dyDescent="0.2">
      <c r="B230" s="347" t="s">
        <v>155</v>
      </c>
      <c r="C230" s="347"/>
      <c r="D230" s="347"/>
      <c r="E230" s="347"/>
      <c r="F230" s="347"/>
      <c r="G230" s="53"/>
      <c r="N230" s="95"/>
      <c r="O230" s="95"/>
      <c r="P230" s="95"/>
      <c r="Q230" s="96"/>
      <c r="R230" s="95"/>
      <c r="S230" s="95"/>
      <c r="T230" s="95"/>
      <c r="U230" s="98"/>
    </row>
    <row r="231" spans="1:24" ht="12.75" x14ac:dyDescent="0.2">
      <c r="A231" s="63" t="s">
        <v>275</v>
      </c>
      <c r="B231" s="63" t="s">
        <v>275</v>
      </c>
      <c r="C231" s="63" t="s">
        <v>418</v>
      </c>
      <c r="D231" s="63" t="s">
        <v>281</v>
      </c>
      <c r="E231" s="63" t="s">
        <v>416</v>
      </c>
      <c r="F231" s="63" t="s">
        <v>417</v>
      </c>
      <c r="G231" s="63" t="s">
        <v>34</v>
      </c>
      <c r="N231" s="95"/>
      <c r="O231" s="95"/>
      <c r="P231" s="95"/>
      <c r="Q231" s="96"/>
      <c r="R231" s="95"/>
      <c r="S231" s="95"/>
      <c r="T231" s="95"/>
      <c r="U231" s="98"/>
    </row>
    <row r="232" spans="1:24" ht="12.75" x14ac:dyDescent="0.2">
      <c r="A232" s="51" t="s">
        <v>919</v>
      </c>
      <c r="B232" s="345" t="s">
        <v>60</v>
      </c>
      <c r="C232" s="37"/>
      <c r="D232" s="352" t="s">
        <v>891</v>
      </c>
      <c r="E232" s="349"/>
      <c r="F232" s="349"/>
      <c r="G232" s="54"/>
      <c r="N232" s="95"/>
      <c r="O232" s="95"/>
      <c r="P232" s="95"/>
      <c r="Q232" s="96"/>
      <c r="R232" s="95"/>
      <c r="S232" s="95"/>
      <c r="T232" s="95"/>
      <c r="U232" s="98"/>
    </row>
    <row r="233" spans="1:24" ht="39" customHeight="1" x14ac:dyDescent="0.2">
      <c r="A233" s="51"/>
      <c r="B233" s="346"/>
      <c r="C233" s="37"/>
      <c r="D233" s="349" t="s">
        <v>50</v>
      </c>
      <c r="E233" s="349"/>
      <c r="F233" s="349"/>
      <c r="G233" s="54"/>
      <c r="N233" s="95"/>
      <c r="O233" s="95"/>
      <c r="P233" s="95"/>
      <c r="Q233" s="96"/>
      <c r="R233" s="95"/>
      <c r="S233" s="95"/>
      <c r="T233" s="95"/>
      <c r="U233" s="98"/>
    </row>
    <row r="234" spans="1:24" ht="72" customHeight="1" x14ac:dyDescent="0.2">
      <c r="A234" s="15" t="s">
        <v>49</v>
      </c>
      <c r="B234" s="15">
        <v>1</v>
      </c>
      <c r="C234" s="38" t="s">
        <v>60</v>
      </c>
      <c r="D234" s="210" t="s">
        <v>128</v>
      </c>
      <c r="E234" s="16"/>
      <c r="F234" s="35">
        <v>2</v>
      </c>
      <c r="G234" s="10">
        <v>4</v>
      </c>
      <c r="N234" s="95">
        <f t="shared" si="18"/>
        <v>0</v>
      </c>
      <c r="O234" s="95">
        <f t="shared" si="19"/>
        <v>0</v>
      </c>
      <c r="P234" s="95">
        <f t="shared" si="20"/>
        <v>1</v>
      </c>
      <c r="Q234" s="96">
        <f t="shared" si="21"/>
        <v>4</v>
      </c>
      <c r="R234" s="95"/>
      <c r="S234" s="95"/>
      <c r="T234" s="95">
        <f t="shared" si="22"/>
        <v>4</v>
      </c>
      <c r="U234" s="98">
        <f t="shared" si="23"/>
        <v>8</v>
      </c>
    </row>
    <row r="235" spans="1:24" ht="56.25" x14ac:dyDescent="0.2">
      <c r="A235" s="15" t="s">
        <v>918</v>
      </c>
      <c r="B235" s="15">
        <v>2</v>
      </c>
      <c r="C235" s="38" t="s">
        <v>60</v>
      </c>
      <c r="D235" s="16" t="s">
        <v>27</v>
      </c>
      <c r="E235" s="16"/>
      <c r="F235" s="35">
        <v>2</v>
      </c>
      <c r="G235" s="10">
        <v>1</v>
      </c>
      <c r="N235" s="95">
        <f t="shared" si="18"/>
        <v>0</v>
      </c>
      <c r="O235" s="95">
        <f t="shared" si="19"/>
        <v>0</v>
      </c>
      <c r="P235" s="95">
        <f t="shared" si="20"/>
        <v>1</v>
      </c>
      <c r="Q235" s="96">
        <f t="shared" si="21"/>
        <v>1</v>
      </c>
      <c r="R235" s="95"/>
      <c r="S235" s="95"/>
      <c r="T235" s="95">
        <f t="shared" si="22"/>
        <v>1</v>
      </c>
      <c r="U235" s="98">
        <f t="shared" si="23"/>
        <v>2</v>
      </c>
    </row>
    <row r="236" spans="1:24" ht="45" x14ac:dyDescent="0.2">
      <c r="A236" s="15" t="s">
        <v>920</v>
      </c>
      <c r="B236" s="15">
        <v>3</v>
      </c>
      <c r="C236" s="38" t="s">
        <v>60</v>
      </c>
      <c r="D236" s="83" t="s">
        <v>898</v>
      </c>
      <c r="E236" s="72"/>
      <c r="F236" s="35">
        <v>2</v>
      </c>
      <c r="G236" s="10">
        <v>1</v>
      </c>
      <c r="N236" s="95">
        <f t="shared" si="18"/>
        <v>0</v>
      </c>
      <c r="O236" s="95">
        <f t="shared" si="19"/>
        <v>0</v>
      </c>
      <c r="P236" s="95">
        <f t="shared" si="20"/>
        <v>1</v>
      </c>
      <c r="Q236" s="96">
        <f t="shared" si="21"/>
        <v>1</v>
      </c>
      <c r="R236" s="95"/>
      <c r="S236" s="95"/>
      <c r="T236" s="95">
        <f t="shared" si="22"/>
        <v>1</v>
      </c>
      <c r="U236" s="98">
        <f t="shared" si="23"/>
        <v>2</v>
      </c>
    </row>
    <row r="237" spans="1:24" ht="33.75" x14ac:dyDescent="0.2">
      <c r="A237" s="15" t="s">
        <v>921</v>
      </c>
      <c r="B237" s="15">
        <v>4</v>
      </c>
      <c r="C237" s="38" t="s">
        <v>60</v>
      </c>
      <c r="D237" s="86" t="s">
        <v>19</v>
      </c>
      <c r="E237" s="72"/>
      <c r="F237" s="35">
        <v>2</v>
      </c>
      <c r="G237" s="10">
        <v>1</v>
      </c>
      <c r="N237" s="95">
        <f t="shared" si="18"/>
        <v>0</v>
      </c>
      <c r="O237" s="95">
        <f t="shared" si="19"/>
        <v>0</v>
      </c>
      <c r="P237" s="95">
        <f t="shared" si="20"/>
        <v>1</v>
      </c>
      <c r="Q237" s="96">
        <f t="shared" si="21"/>
        <v>1</v>
      </c>
      <c r="R237" s="95"/>
      <c r="S237" s="95"/>
      <c r="T237" s="95">
        <f t="shared" si="22"/>
        <v>1</v>
      </c>
      <c r="U237" s="98">
        <f t="shared" si="23"/>
        <v>2</v>
      </c>
    </row>
    <row r="238" spans="1:24" ht="33.75" x14ac:dyDescent="0.2">
      <c r="A238" s="15" t="s">
        <v>922</v>
      </c>
      <c r="B238" s="15">
        <v>5</v>
      </c>
      <c r="C238" s="38" t="s">
        <v>60</v>
      </c>
      <c r="D238" s="86" t="s">
        <v>28</v>
      </c>
      <c r="E238" s="72"/>
      <c r="F238" s="35">
        <v>2</v>
      </c>
      <c r="G238" s="10">
        <v>1</v>
      </c>
      <c r="N238" s="95">
        <f t="shared" ref="N238:N266" si="30">COUNTIF(F238,0)</f>
        <v>0</v>
      </c>
      <c r="O238" s="95">
        <f t="shared" ref="O238:O266" si="31">COUNTIF(F238,1)</f>
        <v>0</v>
      </c>
      <c r="P238" s="95">
        <f t="shared" ref="P238:P266" si="32">COUNTIF(F238,2)</f>
        <v>1</v>
      </c>
      <c r="Q238" s="96">
        <f t="shared" ref="Q238:Q266" si="33">(SUM(N238:P238))*T238</f>
        <v>1</v>
      </c>
      <c r="R238" s="95"/>
      <c r="S238" s="95"/>
      <c r="T238" s="95">
        <f t="shared" ref="T238:T266" si="34">G238</f>
        <v>1</v>
      </c>
      <c r="U238" s="98">
        <f t="shared" ref="U238:U266" si="35">IF(Q238=0,"NA",F238*Q238)</f>
        <v>2</v>
      </c>
    </row>
    <row r="239" spans="1:24" ht="56.25" x14ac:dyDescent="0.2">
      <c r="A239" s="15" t="s">
        <v>923</v>
      </c>
      <c r="B239" s="15">
        <v>6</v>
      </c>
      <c r="C239" s="38" t="s">
        <v>60</v>
      </c>
      <c r="D239" s="86" t="s">
        <v>29</v>
      </c>
      <c r="E239" s="72"/>
      <c r="F239" s="35">
        <v>2</v>
      </c>
      <c r="G239" s="10">
        <v>1</v>
      </c>
      <c r="N239" s="95">
        <f t="shared" si="30"/>
        <v>0</v>
      </c>
      <c r="O239" s="95">
        <f t="shared" si="31"/>
        <v>0</v>
      </c>
      <c r="P239" s="95">
        <f t="shared" si="32"/>
        <v>1</v>
      </c>
      <c r="Q239" s="96">
        <f t="shared" si="33"/>
        <v>1</v>
      </c>
      <c r="R239" s="95"/>
      <c r="S239" s="95"/>
      <c r="T239" s="95">
        <f t="shared" si="34"/>
        <v>1</v>
      </c>
      <c r="U239" s="98">
        <f t="shared" si="35"/>
        <v>2</v>
      </c>
    </row>
    <row r="240" spans="1:24" ht="45" x14ac:dyDescent="0.2">
      <c r="A240" s="15" t="s">
        <v>924</v>
      </c>
      <c r="B240" s="15">
        <v>7</v>
      </c>
      <c r="C240" s="38" t="s">
        <v>60</v>
      </c>
      <c r="D240" s="86" t="s">
        <v>20</v>
      </c>
      <c r="E240" s="72"/>
      <c r="F240" s="35">
        <v>2</v>
      </c>
      <c r="G240" s="10">
        <v>1</v>
      </c>
      <c r="N240" s="95">
        <f t="shared" si="30"/>
        <v>0</v>
      </c>
      <c r="O240" s="95">
        <f t="shared" si="31"/>
        <v>0</v>
      </c>
      <c r="P240" s="95">
        <f t="shared" si="32"/>
        <v>1</v>
      </c>
      <c r="Q240" s="96">
        <f t="shared" si="33"/>
        <v>1</v>
      </c>
      <c r="R240" s="95"/>
      <c r="S240" s="95"/>
      <c r="T240" s="95">
        <f t="shared" si="34"/>
        <v>1</v>
      </c>
      <c r="U240" s="98">
        <f t="shared" si="35"/>
        <v>2</v>
      </c>
    </row>
    <row r="241" spans="1:21" ht="45" x14ac:dyDescent="0.2">
      <c r="A241" s="15" t="s">
        <v>925</v>
      </c>
      <c r="B241" s="15">
        <v>8</v>
      </c>
      <c r="C241" s="38" t="s">
        <v>60</v>
      </c>
      <c r="D241" s="86" t="s">
        <v>893</v>
      </c>
      <c r="E241" s="72"/>
      <c r="F241" s="35">
        <v>2</v>
      </c>
      <c r="G241" s="10">
        <v>1</v>
      </c>
      <c r="N241" s="95">
        <f t="shared" si="30"/>
        <v>0</v>
      </c>
      <c r="O241" s="95">
        <f t="shared" si="31"/>
        <v>0</v>
      </c>
      <c r="P241" s="95">
        <f t="shared" si="32"/>
        <v>1</v>
      </c>
      <c r="Q241" s="96">
        <f t="shared" si="33"/>
        <v>1</v>
      </c>
      <c r="R241" s="95"/>
      <c r="S241" s="95"/>
      <c r="T241" s="95">
        <f t="shared" si="34"/>
        <v>1</v>
      </c>
      <c r="U241" s="98">
        <f t="shared" si="35"/>
        <v>2</v>
      </c>
    </row>
    <row r="242" spans="1:21" ht="56.25" x14ac:dyDescent="0.2">
      <c r="A242" s="15" t="s">
        <v>926</v>
      </c>
      <c r="B242" s="15">
        <v>9</v>
      </c>
      <c r="C242" s="38" t="s">
        <v>60</v>
      </c>
      <c r="D242" s="89" t="s">
        <v>30</v>
      </c>
      <c r="E242" s="72"/>
      <c r="F242" s="35">
        <v>2</v>
      </c>
      <c r="G242" s="10">
        <v>1</v>
      </c>
      <c r="N242" s="95">
        <f t="shared" si="30"/>
        <v>0</v>
      </c>
      <c r="O242" s="95">
        <f t="shared" si="31"/>
        <v>0</v>
      </c>
      <c r="P242" s="95">
        <f t="shared" si="32"/>
        <v>1</v>
      </c>
      <c r="Q242" s="96">
        <f t="shared" si="33"/>
        <v>1</v>
      </c>
      <c r="R242" s="95"/>
      <c r="S242" s="95"/>
      <c r="T242" s="95">
        <f t="shared" si="34"/>
        <v>1</v>
      </c>
      <c r="U242" s="98">
        <f t="shared" si="35"/>
        <v>2</v>
      </c>
    </row>
    <row r="243" spans="1:21" ht="33.75" x14ac:dyDescent="0.2">
      <c r="A243" s="15" t="s">
        <v>927</v>
      </c>
      <c r="B243" s="15">
        <v>10</v>
      </c>
      <c r="C243" s="38" t="s">
        <v>60</v>
      </c>
      <c r="D243" s="86" t="s">
        <v>21</v>
      </c>
      <c r="E243" s="72"/>
      <c r="F243" s="35">
        <v>2</v>
      </c>
      <c r="G243" s="10">
        <v>1</v>
      </c>
      <c r="N243" s="95">
        <f t="shared" si="30"/>
        <v>0</v>
      </c>
      <c r="O243" s="95">
        <f t="shared" si="31"/>
        <v>0</v>
      </c>
      <c r="P243" s="95">
        <f t="shared" si="32"/>
        <v>1</v>
      </c>
      <c r="Q243" s="96">
        <f t="shared" si="33"/>
        <v>1</v>
      </c>
      <c r="R243" s="95"/>
      <c r="S243" s="95"/>
      <c r="T243" s="95">
        <f t="shared" si="34"/>
        <v>1</v>
      </c>
      <c r="U243" s="98">
        <f t="shared" si="35"/>
        <v>2</v>
      </c>
    </row>
    <row r="244" spans="1:21" ht="67.5" x14ac:dyDescent="0.2">
      <c r="A244" s="15" t="s">
        <v>928</v>
      </c>
      <c r="B244" s="15">
        <v>11</v>
      </c>
      <c r="C244" s="38" t="s">
        <v>60</v>
      </c>
      <c r="D244" s="86" t="s">
        <v>23</v>
      </c>
      <c r="E244" s="72"/>
      <c r="F244" s="35">
        <v>2</v>
      </c>
      <c r="G244" s="10">
        <v>2</v>
      </c>
      <c r="N244" s="95">
        <f t="shared" si="30"/>
        <v>0</v>
      </c>
      <c r="O244" s="95">
        <f t="shared" si="31"/>
        <v>0</v>
      </c>
      <c r="P244" s="95">
        <f t="shared" si="32"/>
        <v>1</v>
      </c>
      <c r="Q244" s="96">
        <f t="shared" si="33"/>
        <v>2</v>
      </c>
      <c r="R244" s="95"/>
      <c r="S244" s="95"/>
      <c r="T244" s="95">
        <f t="shared" si="34"/>
        <v>2</v>
      </c>
      <c r="U244" s="98">
        <f t="shared" si="35"/>
        <v>4</v>
      </c>
    </row>
    <row r="245" spans="1:21" ht="49.5" customHeight="1" x14ac:dyDescent="0.2">
      <c r="A245" s="15" t="s">
        <v>929</v>
      </c>
      <c r="B245" s="15">
        <v>12</v>
      </c>
      <c r="C245" s="38" t="s">
        <v>60</v>
      </c>
      <c r="D245" s="90" t="s">
        <v>22</v>
      </c>
      <c r="E245" s="72"/>
      <c r="F245" s="35">
        <v>2</v>
      </c>
      <c r="G245" s="10">
        <v>1</v>
      </c>
      <c r="N245" s="95">
        <f t="shared" si="30"/>
        <v>0</v>
      </c>
      <c r="O245" s="95">
        <f t="shared" si="31"/>
        <v>0</v>
      </c>
      <c r="P245" s="95">
        <f t="shared" si="32"/>
        <v>1</v>
      </c>
      <c r="Q245" s="96">
        <f t="shared" si="33"/>
        <v>1</v>
      </c>
      <c r="R245" s="95"/>
      <c r="S245" s="95"/>
      <c r="T245" s="95">
        <f t="shared" si="34"/>
        <v>1</v>
      </c>
      <c r="U245" s="98">
        <f t="shared" si="35"/>
        <v>2</v>
      </c>
    </row>
    <row r="246" spans="1:21" ht="56.25" x14ac:dyDescent="0.2">
      <c r="A246" s="15" t="s">
        <v>930</v>
      </c>
      <c r="B246" s="15">
        <v>13</v>
      </c>
      <c r="C246" s="38" t="s">
        <v>60</v>
      </c>
      <c r="D246" s="86" t="s">
        <v>80</v>
      </c>
      <c r="E246" s="72"/>
      <c r="F246" s="35">
        <v>2</v>
      </c>
      <c r="G246" s="10">
        <v>1</v>
      </c>
      <c r="N246" s="95">
        <f t="shared" si="30"/>
        <v>0</v>
      </c>
      <c r="O246" s="95">
        <f t="shared" si="31"/>
        <v>0</v>
      </c>
      <c r="P246" s="95">
        <f t="shared" si="32"/>
        <v>1</v>
      </c>
      <c r="Q246" s="96">
        <f t="shared" si="33"/>
        <v>1</v>
      </c>
      <c r="R246" s="95"/>
      <c r="S246" s="95"/>
      <c r="T246" s="95">
        <f t="shared" si="34"/>
        <v>1</v>
      </c>
      <c r="U246" s="98">
        <f t="shared" si="35"/>
        <v>2</v>
      </c>
    </row>
    <row r="247" spans="1:21" ht="56.25" x14ac:dyDescent="0.2">
      <c r="A247" s="15" t="s">
        <v>931</v>
      </c>
      <c r="B247" s="15">
        <v>14</v>
      </c>
      <c r="C247" s="38" t="s">
        <v>60</v>
      </c>
      <c r="D247" s="86" t="s">
        <v>894</v>
      </c>
      <c r="E247" s="72"/>
      <c r="F247" s="35">
        <v>2</v>
      </c>
      <c r="G247" s="10">
        <v>1</v>
      </c>
      <c r="N247" s="95">
        <f t="shared" si="30"/>
        <v>0</v>
      </c>
      <c r="O247" s="95">
        <f t="shared" si="31"/>
        <v>0</v>
      </c>
      <c r="P247" s="95">
        <f t="shared" si="32"/>
        <v>1</v>
      </c>
      <c r="Q247" s="96">
        <f t="shared" si="33"/>
        <v>1</v>
      </c>
      <c r="R247" s="95"/>
      <c r="S247" s="95"/>
      <c r="T247" s="95">
        <f t="shared" si="34"/>
        <v>1</v>
      </c>
      <c r="U247" s="98">
        <f t="shared" si="35"/>
        <v>2</v>
      </c>
    </row>
    <row r="248" spans="1:21" ht="33.75" x14ac:dyDescent="0.2">
      <c r="A248" s="15" t="s">
        <v>932</v>
      </c>
      <c r="B248" s="15">
        <v>15</v>
      </c>
      <c r="C248" s="38" t="s">
        <v>60</v>
      </c>
      <c r="D248" s="86" t="s">
        <v>895</v>
      </c>
      <c r="E248" s="72"/>
      <c r="F248" s="35">
        <v>2</v>
      </c>
      <c r="G248" s="10">
        <v>1</v>
      </c>
      <c r="N248" s="95">
        <f t="shared" si="30"/>
        <v>0</v>
      </c>
      <c r="O248" s="95">
        <f t="shared" si="31"/>
        <v>0</v>
      </c>
      <c r="P248" s="95">
        <f t="shared" si="32"/>
        <v>1</v>
      </c>
      <c r="Q248" s="96">
        <f t="shared" si="33"/>
        <v>1</v>
      </c>
      <c r="R248" s="95"/>
      <c r="S248" s="95"/>
      <c r="T248" s="95">
        <f t="shared" si="34"/>
        <v>1</v>
      </c>
      <c r="U248" s="98">
        <f t="shared" si="35"/>
        <v>2</v>
      </c>
    </row>
    <row r="249" spans="1:21" ht="56.25" x14ac:dyDescent="0.2">
      <c r="A249" s="15" t="s">
        <v>933</v>
      </c>
      <c r="B249" s="15">
        <v>16</v>
      </c>
      <c r="C249" s="38" t="s">
        <v>60</v>
      </c>
      <c r="D249" s="86" t="s">
        <v>896</v>
      </c>
      <c r="E249" s="72"/>
      <c r="F249" s="35">
        <v>2</v>
      </c>
      <c r="G249" s="10">
        <v>1</v>
      </c>
      <c r="N249" s="95">
        <f t="shared" si="30"/>
        <v>0</v>
      </c>
      <c r="O249" s="95">
        <f t="shared" si="31"/>
        <v>0</v>
      </c>
      <c r="P249" s="95">
        <f t="shared" si="32"/>
        <v>1</v>
      </c>
      <c r="Q249" s="96">
        <f t="shared" si="33"/>
        <v>1</v>
      </c>
      <c r="R249" s="95"/>
      <c r="S249" s="95"/>
      <c r="T249" s="95">
        <f t="shared" si="34"/>
        <v>1</v>
      </c>
      <c r="U249" s="98">
        <f t="shared" si="35"/>
        <v>2</v>
      </c>
    </row>
    <row r="250" spans="1:21" ht="22.5" x14ac:dyDescent="0.2">
      <c r="A250" s="15" t="s">
        <v>934</v>
      </c>
      <c r="B250" s="15">
        <v>17</v>
      </c>
      <c r="C250" s="38" t="s">
        <v>60</v>
      </c>
      <c r="D250" s="86" t="s">
        <v>897</v>
      </c>
      <c r="E250" s="72"/>
      <c r="F250" s="35">
        <v>2</v>
      </c>
      <c r="G250" s="10">
        <v>1</v>
      </c>
      <c r="N250" s="95">
        <f t="shared" si="30"/>
        <v>0</v>
      </c>
      <c r="O250" s="95">
        <f t="shared" si="31"/>
        <v>0</v>
      </c>
      <c r="P250" s="95">
        <f t="shared" si="32"/>
        <v>1</v>
      </c>
      <c r="Q250" s="96">
        <f t="shared" si="33"/>
        <v>1</v>
      </c>
      <c r="R250" s="95"/>
      <c r="S250" s="95"/>
      <c r="T250" s="95">
        <f t="shared" si="34"/>
        <v>1</v>
      </c>
      <c r="U250" s="98">
        <f t="shared" si="35"/>
        <v>2</v>
      </c>
    </row>
    <row r="251" spans="1:21" ht="45" x14ac:dyDescent="0.2">
      <c r="A251" s="15" t="s">
        <v>935</v>
      </c>
      <c r="B251" s="15">
        <v>18</v>
      </c>
      <c r="C251" s="38" t="s">
        <v>60</v>
      </c>
      <c r="D251" s="86" t="s">
        <v>24</v>
      </c>
      <c r="E251" s="72"/>
      <c r="F251" s="35">
        <v>2</v>
      </c>
      <c r="G251" s="10">
        <v>1</v>
      </c>
      <c r="N251" s="95">
        <f t="shared" si="30"/>
        <v>0</v>
      </c>
      <c r="O251" s="95">
        <f t="shared" si="31"/>
        <v>0</v>
      </c>
      <c r="P251" s="95">
        <f t="shared" si="32"/>
        <v>1</v>
      </c>
      <c r="Q251" s="96">
        <f t="shared" si="33"/>
        <v>1</v>
      </c>
      <c r="R251" s="95"/>
      <c r="S251" s="95"/>
      <c r="T251" s="95">
        <f t="shared" si="34"/>
        <v>1</v>
      </c>
      <c r="U251" s="98">
        <f t="shared" si="35"/>
        <v>2</v>
      </c>
    </row>
    <row r="252" spans="1:21" ht="67.5" x14ac:dyDescent="0.2">
      <c r="A252" s="15" t="s">
        <v>936</v>
      </c>
      <c r="B252" s="15">
        <v>19</v>
      </c>
      <c r="C252" s="38" t="s">
        <v>60</v>
      </c>
      <c r="D252" s="86" t="s">
        <v>899</v>
      </c>
      <c r="E252" s="91"/>
      <c r="F252" s="35">
        <v>2</v>
      </c>
      <c r="G252" s="10">
        <v>1</v>
      </c>
      <c r="N252" s="95">
        <f t="shared" si="30"/>
        <v>0</v>
      </c>
      <c r="O252" s="95">
        <f t="shared" si="31"/>
        <v>0</v>
      </c>
      <c r="P252" s="95">
        <f t="shared" si="32"/>
        <v>1</v>
      </c>
      <c r="Q252" s="96">
        <f t="shared" si="33"/>
        <v>1</v>
      </c>
      <c r="R252" s="95"/>
      <c r="S252" s="95"/>
      <c r="T252" s="95">
        <f t="shared" si="34"/>
        <v>1</v>
      </c>
      <c r="U252" s="98">
        <f t="shared" si="35"/>
        <v>2</v>
      </c>
    </row>
    <row r="253" spans="1:21" ht="56.25" x14ac:dyDescent="0.2">
      <c r="A253" s="15" t="s">
        <v>937</v>
      </c>
      <c r="B253" s="15">
        <v>20</v>
      </c>
      <c r="C253" s="38" t="s">
        <v>60</v>
      </c>
      <c r="D253" s="86" t="s">
        <v>900</v>
      </c>
      <c r="E253" s="72"/>
      <c r="F253" s="35">
        <v>2</v>
      </c>
      <c r="G253" s="10">
        <v>1</v>
      </c>
      <c r="N253" s="95">
        <f t="shared" si="30"/>
        <v>0</v>
      </c>
      <c r="O253" s="95">
        <f t="shared" si="31"/>
        <v>0</v>
      </c>
      <c r="P253" s="95">
        <f t="shared" si="32"/>
        <v>1</v>
      </c>
      <c r="Q253" s="96">
        <f t="shared" si="33"/>
        <v>1</v>
      </c>
      <c r="R253" s="95"/>
      <c r="S253" s="95"/>
      <c r="T253" s="95">
        <f t="shared" si="34"/>
        <v>1</v>
      </c>
      <c r="U253" s="98">
        <f t="shared" si="35"/>
        <v>2</v>
      </c>
    </row>
    <row r="254" spans="1:21" ht="67.5" x14ac:dyDescent="0.2">
      <c r="A254" s="15" t="s">
        <v>938</v>
      </c>
      <c r="B254" s="15">
        <v>21</v>
      </c>
      <c r="C254" s="38" t="s">
        <v>60</v>
      </c>
      <c r="D254" s="86" t="s">
        <v>901</v>
      </c>
      <c r="E254" s="92"/>
      <c r="F254" s="35">
        <v>2</v>
      </c>
      <c r="G254" s="10">
        <v>1</v>
      </c>
      <c r="N254" s="95">
        <f t="shared" si="30"/>
        <v>0</v>
      </c>
      <c r="O254" s="95">
        <f t="shared" si="31"/>
        <v>0</v>
      </c>
      <c r="P254" s="95">
        <f t="shared" si="32"/>
        <v>1</v>
      </c>
      <c r="Q254" s="96">
        <f t="shared" si="33"/>
        <v>1</v>
      </c>
      <c r="R254" s="95"/>
      <c r="S254" s="95"/>
      <c r="T254" s="95">
        <f t="shared" si="34"/>
        <v>1</v>
      </c>
      <c r="U254" s="98">
        <f t="shared" si="35"/>
        <v>2</v>
      </c>
    </row>
    <row r="255" spans="1:21" ht="56.25" x14ac:dyDescent="0.2">
      <c r="A255" s="15" t="s">
        <v>939</v>
      </c>
      <c r="B255" s="15">
        <v>22</v>
      </c>
      <c r="C255" s="38" t="s">
        <v>60</v>
      </c>
      <c r="D255" s="86" t="s">
        <v>902</v>
      </c>
      <c r="E255" s="72"/>
      <c r="F255" s="35">
        <v>2</v>
      </c>
      <c r="G255" s="10">
        <v>1</v>
      </c>
      <c r="N255" s="95">
        <f t="shared" si="30"/>
        <v>0</v>
      </c>
      <c r="O255" s="95">
        <f t="shared" si="31"/>
        <v>0</v>
      </c>
      <c r="P255" s="95">
        <f t="shared" si="32"/>
        <v>1</v>
      </c>
      <c r="Q255" s="96">
        <f t="shared" si="33"/>
        <v>1</v>
      </c>
      <c r="R255" s="95"/>
      <c r="S255" s="95"/>
      <c r="T255" s="95">
        <f t="shared" si="34"/>
        <v>1</v>
      </c>
      <c r="U255" s="98">
        <f t="shared" si="35"/>
        <v>2</v>
      </c>
    </row>
    <row r="256" spans="1:21" ht="22.5" x14ac:dyDescent="0.2">
      <c r="A256" s="15" t="s">
        <v>940</v>
      </c>
      <c r="B256" s="15">
        <v>23</v>
      </c>
      <c r="C256" s="38" t="s">
        <v>60</v>
      </c>
      <c r="D256" s="86" t="s">
        <v>903</v>
      </c>
      <c r="E256" s="72"/>
      <c r="F256" s="35">
        <v>2</v>
      </c>
      <c r="G256" s="10">
        <v>1</v>
      </c>
      <c r="N256" s="95">
        <f t="shared" si="30"/>
        <v>0</v>
      </c>
      <c r="O256" s="95">
        <f t="shared" si="31"/>
        <v>0</v>
      </c>
      <c r="P256" s="95">
        <f t="shared" si="32"/>
        <v>1</v>
      </c>
      <c r="Q256" s="96">
        <f t="shared" si="33"/>
        <v>1</v>
      </c>
      <c r="R256" s="95"/>
      <c r="S256" s="95"/>
      <c r="T256" s="95">
        <f t="shared" si="34"/>
        <v>1</v>
      </c>
      <c r="U256" s="98">
        <f t="shared" si="35"/>
        <v>2</v>
      </c>
    </row>
    <row r="257" spans="1:24" ht="45" x14ac:dyDescent="0.2">
      <c r="A257" s="15" t="s">
        <v>941</v>
      </c>
      <c r="B257" s="15">
        <v>24</v>
      </c>
      <c r="C257" s="38" t="s">
        <v>60</v>
      </c>
      <c r="D257" s="86" t="s">
        <v>904</v>
      </c>
      <c r="E257" s="72"/>
      <c r="F257" s="35">
        <v>2</v>
      </c>
      <c r="G257" s="10">
        <v>1</v>
      </c>
      <c r="N257" s="95">
        <f t="shared" si="30"/>
        <v>0</v>
      </c>
      <c r="O257" s="95">
        <f t="shared" si="31"/>
        <v>0</v>
      </c>
      <c r="P257" s="95">
        <f t="shared" si="32"/>
        <v>1</v>
      </c>
      <c r="Q257" s="96">
        <f t="shared" si="33"/>
        <v>1</v>
      </c>
      <c r="R257" s="95"/>
      <c r="S257" s="95"/>
      <c r="T257" s="95">
        <f t="shared" si="34"/>
        <v>1</v>
      </c>
      <c r="U257" s="98">
        <f t="shared" si="35"/>
        <v>2</v>
      </c>
    </row>
    <row r="258" spans="1:24" ht="33.75" x14ac:dyDescent="0.2">
      <c r="A258" s="15" t="s">
        <v>942</v>
      </c>
      <c r="B258" s="15">
        <v>25</v>
      </c>
      <c r="C258" s="38" t="s">
        <v>60</v>
      </c>
      <c r="D258" s="86" t="s">
        <v>905</v>
      </c>
      <c r="E258" s="72"/>
      <c r="F258" s="35">
        <v>2</v>
      </c>
      <c r="G258" s="10">
        <v>1</v>
      </c>
      <c r="N258" s="95">
        <f t="shared" si="30"/>
        <v>0</v>
      </c>
      <c r="O258" s="95">
        <f t="shared" si="31"/>
        <v>0</v>
      </c>
      <c r="P258" s="95">
        <f t="shared" si="32"/>
        <v>1</v>
      </c>
      <c r="Q258" s="96">
        <f t="shared" si="33"/>
        <v>1</v>
      </c>
      <c r="R258" s="95"/>
      <c r="S258" s="95"/>
      <c r="T258" s="95">
        <f t="shared" si="34"/>
        <v>1</v>
      </c>
      <c r="U258" s="98">
        <f t="shared" si="35"/>
        <v>2</v>
      </c>
    </row>
    <row r="259" spans="1:24" ht="33.75" x14ac:dyDescent="0.2">
      <c r="A259" s="15" t="s">
        <v>943</v>
      </c>
      <c r="B259" s="15">
        <v>26</v>
      </c>
      <c r="C259" s="38" t="s">
        <v>60</v>
      </c>
      <c r="D259" s="86" t="s">
        <v>906</v>
      </c>
      <c r="E259" s="72"/>
      <c r="F259" s="35">
        <v>2</v>
      </c>
      <c r="G259" s="10">
        <v>1</v>
      </c>
      <c r="N259" s="95">
        <f t="shared" si="30"/>
        <v>0</v>
      </c>
      <c r="O259" s="95">
        <f t="shared" si="31"/>
        <v>0</v>
      </c>
      <c r="P259" s="95">
        <f t="shared" si="32"/>
        <v>1</v>
      </c>
      <c r="Q259" s="96">
        <f t="shared" si="33"/>
        <v>1</v>
      </c>
      <c r="R259" s="95"/>
      <c r="S259" s="95"/>
      <c r="T259" s="95">
        <f t="shared" si="34"/>
        <v>1</v>
      </c>
      <c r="U259" s="98">
        <f t="shared" si="35"/>
        <v>2</v>
      </c>
    </row>
    <row r="260" spans="1:24" ht="45" x14ac:dyDescent="0.2">
      <c r="A260" s="15" t="s">
        <v>944</v>
      </c>
      <c r="B260" s="15">
        <v>27</v>
      </c>
      <c r="C260" s="38" t="s">
        <v>60</v>
      </c>
      <c r="D260" s="86" t="s">
        <v>25</v>
      </c>
      <c r="E260" s="72"/>
      <c r="F260" s="35">
        <v>2</v>
      </c>
      <c r="G260" s="10">
        <v>1</v>
      </c>
      <c r="N260" s="95">
        <f t="shared" si="30"/>
        <v>0</v>
      </c>
      <c r="O260" s="95">
        <f t="shared" si="31"/>
        <v>0</v>
      </c>
      <c r="P260" s="95">
        <f t="shared" si="32"/>
        <v>1</v>
      </c>
      <c r="Q260" s="96">
        <f t="shared" si="33"/>
        <v>1</v>
      </c>
      <c r="R260" s="95"/>
      <c r="S260" s="95"/>
      <c r="T260" s="95">
        <f t="shared" si="34"/>
        <v>1</v>
      </c>
      <c r="U260" s="98">
        <f t="shared" si="35"/>
        <v>2</v>
      </c>
    </row>
    <row r="261" spans="1:24" ht="45" x14ac:dyDescent="0.2">
      <c r="A261" s="15" t="s">
        <v>945</v>
      </c>
      <c r="B261" s="15">
        <v>28</v>
      </c>
      <c r="C261" s="38" t="s">
        <v>60</v>
      </c>
      <c r="D261" s="86" t="s">
        <v>26</v>
      </c>
      <c r="E261" s="72"/>
      <c r="F261" s="35">
        <v>2</v>
      </c>
      <c r="G261" s="10">
        <v>1</v>
      </c>
      <c r="N261" s="95">
        <f t="shared" si="30"/>
        <v>0</v>
      </c>
      <c r="O261" s="95">
        <f t="shared" si="31"/>
        <v>0</v>
      </c>
      <c r="P261" s="95">
        <f t="shared" si="32"/>
        <v>1</v>
      </c>
      <c r="Q261" s="96">
        <f t="shared" si="33"/>
        <v>1</v>
      </c>
      <c r="R261" s="95"/>
      <c r="S261" s="95"/>
      <c r="T261" s="95">
        <f t="shared" si="34"/>
        <v>1</v>
      </c>
      <c r="U261" s="98">
        <f t="shared" si="35"/>
        <v>2</v>
      </c>
    </row>
    <row r="262" spans="1:24" ht="67.5" x14ac:dyDescent="0.2">
      <c r="A262" s="15" t="s">
        <v>946</v>
      </c>
      <c r="B262" s="15">
        <v>29</v>
      </c>
      <c r="C262" s="38" t="s">
        <v>60</v>
      </c>
      <c r="D262" s="86" t="s">
        <v>51</v>
      </c>
      <c r="E262" s="93"/>
      <c r="F262" s="35">
        <v>2</v>
      </c>
      <c r="G262" s="10">
        <v>1</v>
      </c>
      <c r="N262" s="95">
        <f t="shared" si="30"/>
        <v>0</v>
      </c>
      <c r="O262" s="95">
        <f t="shared" si="31"/>
        <v>0</v>
      </c>
      <c r="P262" s="95">
        <f t="shared" si="32"/>
        <v>1</v>
      </c>
      <c r="Q262" s="96">
        <f t="shared" si="33"/>
        <v>1</v>
      </c>
      <c r="R262" s="95"/>
      <c r="S262" s="95"/>
      <c r="T262" s="95">
        <f t="shared" si="34"/>
        <v>1</v>
      </c>
      <c r="U262" s="98">
        <f t="shared" si="35"/>
        <v>2</v>
      </c>
    </row>
    <row r="263" spans="1:24" ht="22.5" x14ac:dyDescent="0.2">
      <c r="A263" s="15" t="s">
        <v>0</v>
      </c>
      <c r="B263" s="15">
        <v>30</v>
      </c>
      <c r="C263" s="38" t="s">
        <v>60</v>
      </c>
      <c r="D263" s="86" t="s">
        <v>907</v>
      </c>
      <c r="E263" s="72"/>
      <c r="F263" s="35">
        <v>2</v>
      </c>
      <c r="G263" s="10">
        <v>2</v>
      </c>
      <c r="N263" s="95">
        <f t="shared" si="30"/>
        <v>0</v>
      </c>
      <c r="O263" s="95">
        <f t="shared" si="31"/>
        <v>0</v>
      </c>
      <c r="P263" s="95">
        <f t="shared" si="32"/>
        <v>1</v>
      </c>
      <c r="Q263" s="96">
        <f t="shared" si="33"/>
        <v>2</v>
      </c>
      <c r="R263" s="95"/>
      <c r="S263" s="95"/>
      <c r="T263" s="95">
        <f t="shared" si="34"/>
        <v>2</v>
      </c>
      <c r="U263" s="98">
        <f t="shared" si="35"/>
        <v>4</v>
      </c>
    </row>
    <row r="264" spans="1:24" ht="67.5" x14ac:dyDescent="0.2">
      <c r="A264" s="15" t="s">
        <v>1</v>
      </c>
      <c r="B264" s="15">
        <v>31</v>
      </c>
      <c r="C264" s="38" t="s">
        <v>60</v>
      </c>
      <c r="D264" s="86" t="s">
        <v>908</v>
      </c>
      <c r="E264" s="72"/>
      <c r="F264" s="35">
        <v>2</v>
      </c>
      <c r="G264" s="10">
        <v>2</v>
      </c>
      <c r="N264" s="95">
        <f t="shared" si="30"/>
        <v>0</v>
      </c>
      <c r="O264" s="95">
        <f t="shared" si="31"/>
        <v>0</v>
      </c>
      <c r="P264" s="95">
        <f t="shared" si="32"/>
        <v>1</v>
      </c>
      <c r="Q264" s="96">
        <f t="shared" si="33"/>
        <v>2</v>
      </c>
      <c r="R264" s="95"/>
      <c r="S264" s="95"/>
      <c r="T264" s="95">
        <f t="shared" si="34"/>
        <v>2</v>
      </c>
      <c r="U264" s="98">
        <f t="shared" si="35"/>
        <v>4</v>
      </c>
    </row>
    <row r="265" spans="1:24" ht="33.75" x14ac:dyDescent="0.2">
      <c r="A265" s="15" t="s">
        <v>2</v>
      </c>
      <c r="B265" s="15">
        <v>32</v>
      </c>
      <c r="C265" s="38" t="s">
        <v>60</v>
      </c>
      <c r="D265" s="86" t="s">
        <v>909</v>
      </c>
      <c r="E265" s="93"/>
      <c r="F265" s="35">
        <v>2</v>
      </c>
      <c r="G265" s="10">
        <v>1</v>
      </c>
      <c r="N265" s="95">
        <f t="shared" si="30"/>
        <v>0</v>
      </c>
      <c r="O265" s="95">
        <f t="shared" si="31"/>
        <v>0</v>
      </c>
      <c r="P265" s="95">
        <f t="shared" si="32"/>
        <v>1</v>
      </c>
      <c r="Q265" s="96">
        <f t="shared" si="33"/>
        <v>1</v>
      </c>
      <c r="R265" s="95"/>
      <c r="S265" s="95"/>
      <c r="T265" s="95">
        <f t="shared" si="34"/>
        <v>1</v>
      </c>
      <c r="U265" s="98">
        <f t="shared" si="35"/>
        <v>2</v>
      </c>
    </row>
    <row r="266" spans="1:24" ht="90" x14ac:dyDescent="0.2">
      <c r="A266" s="15" t="s">
        <v>3</v>
      </c>
      <c r="B266" s="15">
        <v>33</v>
      </c>
      <c r="C266" s="38" t="s">
        <v>60</v>
      </c>
      <c r="D266" s="86" t="s">
        <v>910</v>
      </c>
      <c r="E266" s="93"/>
      <c r="F266" s="35">
        <v>2</v>
      </c>
      <c r="G266" s="10">
        <v>1</v>
      </c>
      <c r="N266" s="95">
        <f t="shared" si="30"/>
        <v>0</v>
      </c>
      <c r="O266" s="95">
        <f t="shared" si="31"/>
        <v>0</v>
      </c>
      <c r="P266" s="95">
        <f t="shared" si="32"/>
        <v>1</v>
      </c>
      <c r="Q266" s="96">
        <f t="shared" si="33"/>
        <v>1</v>
      </c>
      <c r="R266" s="95"/>
      <c r="S266" s="95"/>
      <c r="T266" s="95">
        <f t="shared" si="34"/>
        <v>1</v>
      </c>
      <c r="U266" s="98">
        <f t="shared" si="35"/>
        <v>2</v>
      </c>
    </row>
    <row r="267" spans="1:24" ht="63.75" x14ac:dyDescent="0.2">
      <c r="N267" s="95"/>
      <c r="O267" s="95"/>
      <c r="P267" s="99" t="s">
        <v>143</v>
      </c>
      <c r="Q267" s="96">
        <f>SUM(Q234:Q266)</f>
        <v>39</v>
      </c>
      <c r="R267" s="95"/>
      <c r="S267" s="95"/>
      <c r="T267" s="100" t="s">
        <v>146</v>
      </c>
      <c r="U267" s="102">
        <f>SUM(U234:U266)</f>
        <v>78</v>
      </c>
      <c r="V267" s="99" t="s">
        <v>144</v>
      </c>
      <c r="W267" s="101">
        <f>U267/(Q268*2)</f>
        <v>1</v>
      </c>
      <c r="X267" s="101">
        <f>IF(Q267=0,"NA",W267)</f>
        <v>1</v>
      </c>
    </row>
    <row r="268" spans="1:24" ht="12.75" x14ac:dyDescent="0.2">
      <c r="P268" s="95"/>
      <c r="Q268" s="96">
        <f>IF(Q267=0,1,Q267)</f>
        <v>39</v>
      </c>
      <c r="R268" s="95"/>
      <c r="S268" s="95"/>
      <c r="T268" s="99"/>
      <c r="U268" s="96"/>
      <c r="V268" s="99"/>
      <c r="W268" s="99"/>
      <c r="X268" s="99"/>
    </row>
    <row r="269" spans="1:24" x14ac:dyDescent="0.2">
      <c r="J269" s="57" t="s">
        <v>161</v>
      </c>
      <c r="K269" s="57">
        <f>SUM(K7:K266)</f>
        <v>0</v>
      </c>
    </row>
    <row r="270" spans="1:24" ht="12.75" x14ac:dyDescent="0.2">
      <c r="J270" s="57" t="s">
        <v>162</v>
      </c>
      <c r="K270" s="95" t="b">
        <f>IF(K269&gt;9,"REPROVADO")</f>
        <v>0</v>
      </c>
    </row>
  </sheetData>
  <mergeCells count="34">
    <mergeCell ref="B56:F56"/>
    <mergeCell ref="B58:B59"/>
    <mergeCell ref="B115:B116"/>
    <mergeCell ref="B137:B138"/>
    <mergeCell ref="B135:F135"/>
    <mergeCell ref="D137:F137"/>
    <mergeCell ref="D58:F58"/>
    <mergeCell ref="D59:F59"/>
    <mergeCell ref="B113:F113"/>
    <mergeCell ref="D138:F138"/>
    <mergeCell ref="B3:F3"/>
    <mergeCell ref="D5:F5"/>
    <mergeCell ref="D6:F6"/>
    <mergeCell ref="D25:F25"/>
    <mergeCell ref="D13:F13"/>
    <mergeCell ref="D14:F14"/>
    <mergeCell ref="B5:B6"/>
    <mergeCell ref="B25:B26"/>
    <mergeCell ref="B232:B233"/>
    <mergeCell ref="B230:F230"/>
    <mergeCell ref="D26:F26"/>
    <mergeCell ref="B23:F23"/>
    <mergeCell ref="D232:F232"/>
    <mergeCell ref="D233:F233"/>
    <mergeCell ref="B160:F160"/>
    <mergeCell ref="D162:F162"/>
    <mergeCell ref="D163:F163"/>
    <mergeCell ref="B204:F204"/>
    <mergeCell ref="D206:F206"/>
    <mergeCell ref="D207:F207"/>
    <mergeCell ref="D115:F115"/>
    <mergeCell ref="D116:F116"/>
    <mergeCell ref="B162:B163"/>
    <mergeCell ref="B206:B207"/>
  </mergeCells>
  <phoneticPr fontId="40" type="noConversion"/>
  <dataValidations count="1">
    <dataValidation type="list" allowBlank="1" showInputMessage="1" showErrorMessage="1" promptTitle="Select Yes/No" sqref="F234:F266 F208:F228 F15:F21 F27:F54 F60:F111 F117:F133 F139:F158 F164:F202 F7:F12">
      <formula1>$L$4:$L$7</formula1>
    </dataValidation>
  </dataValidations>
  <pageMargins left="0.51181102362204722" right="0.51181102362204722" top="0.78740157480314965" bottom="0.78740157480314965" header="0.31496062992125984" footer="0.31496062992125984"/>
  <pageSetup paperSize="9" fitToHeight="20" orientation="portrait" r:id="rId1"/>
  <headerFooter>
    <oddFooter>&amp;R&amp;F</oddFooter>
  </headerFooter>
  <rowBreaks count="9" manualBreakCount="9">
    <brk id="12" min="1" max="6" man="1"/>
    <brk id="19" min="1" max="6" man="1"/>
    <brk id="54" min="1" max="6" man="1"/>
    <brk id="109" min="1" max="6" man="1"/>
    <brk id="131" min="1" max="6" man="1"/>
    <brk id="196" min="1" max="6" man="1"/>
    <brk id="202" min="1" max="6" man="1"/>
    <brk id="222" min="1" max="6" man="1"/>
    <brk id="229" min="1" max="6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6" filterMode="1">
    <pageSetUpPr fitToPage="1"/>
  </sheetPr>
  <dimension ref="A1:J332"/>
  <sheetViews>
    <sheetView showGridLines="0" tabSelected="1" zoomScaleNormal="100" workbookViewId="0">
      <selection activeCell="F335" sqref="F335"/>
    </sheetView>
  </sheetViews>
  <sheetFormatPr defaultRowHeight="15" x14ac:dyDescent="0.25"/>
  <cols>
    <col min="1" max="1" width="4.7109375" style="151" bestFit="1" customWidth="1"/>
    <col min="2" max="2" width="6" style="151" bestFit="1" customWidth="1"/>
    <col min="3" max="3" width="42.5703125" style="184" customWidth="1"/>
    <col min="4" max="4" width="35.28515625" style="187" customWidth="1"/>
    <col min="5" max="5" width="9.140625" style="151"/>
    <col min="6" max="6" width="18.85546875" customWidth="1"/>
    <col min="7" max="7" width="11.140625" customWidth="1"/>
    <col min="8" max="8" width="9.5703125" customWidth="1"/>
    <col min="9" max="9" width="11.42578125" customWidth="1"/>
    <col min="10" max="10" width="19.42578125" customWidth="1"/>
  </cols>
  <sheetData>
    <row r="1" spans="1:10" ht="43.5" customHeight="1" thickBot="1" x14ac:dyDescent="0.3">
      <c r="H1" s="362"/>
      <c r="I1" s="363"/>
      <c r="J1" s="183"/>
    </row>
    <row r="2" spans="1:10" ht="18.75" thickBot="1" x14ac:dyDescent="0.3">
      <c r="A2" s="364" t="s">
        <v>184</v>
      </c>
      <c r="B2" s="365"/>
      <c r="C2" s="365"/>
      <c r="D2" s="365"/>
      <c r="E2" s="365"/>
      <c r="F2" s="365"/>
      <c r="G2" s="365"/>
      <c r="H2" s="365"/>
      <c r="I2" s="366"/>
      <c r="J2" s="127" t="s">
        <v>185</v>
      </c>
    </row>
    <row r="3" spans="1:10" ht="16.5" thickBot="1" x14ac:dyDescent="0.3">
      <c r="A3" s="367" t="s">
        <v>419</v>
      </c>
      <c r="B3" s="368"/>
      <c r="C3" s="368"/>
      <c r="D3" s="368"/>
      <c r="E3" s="368"/>
      <c r="F3" s="368"/>
      <c r="G3" s="368"/>
      <c r="H3" s="368"/>
      <c r="I3" s="368"/>
      <c r="J3" s="128" t="s">
        <v>186</v>
      </c>
    </row>
    <row r="4" spans="1:10" s="152" customFormat="1" ht="15.75" thickBot="1" x14ac:dyDescent="0.3">
      <c r="A4" s="171" t="s">
        <v>275</v>
      </c>
      <c r="B4" s="172" t="s">
        <v>418</v>
      </c>
      <c r="C4" s="172" t="s">
        <v>281</v>
      </c>
      <c r="D4" s="173" t="s">
        <v>416</v>
      </c>
      <c r="E4" s="174" t="s">
        <v>417</v>
      </c>
      <c r="F4" s="207" t="s">
        <v>187</v>
      </c>
      <c r="G4" s="175" t="s">
        <v>188</v>
      </c>
      <c r="H4" s="175" t="s">
        <v>189</v>
      </c>
      <c r="I4" s="176" t="s">
        <v>190</v>
      </c>
      <c r="J4" s="189" t="s">
        <v>191</v>
      </c>
    </row>
    <row r="5" spans="1:10" s="160" customFormat="1" ht="15.75" hidden="1" thickBot="1" x14ac:dyDescent="0.3">
      <c r="A5" s="195" t="str">
        <f>IF(E5&lt;2,'ETAPA INICIAL'!B7,"")</f>
        <v/>
      </c>
      <c r="B5" s="132" t="str">
        <f>IF(E5&lt;2,'ETAPA INICIAL'!C7,"")</f>
        <v/>
      </c>
      <c r="C5" s="185" t="str">
        <f>IF(E5&lt;2,'ETAPA INICIAL'!D7,"")</f>
        <v/>
      </c>
      <c r="D5" s="150" t="str">
        <f>IF(E5&lt;2,'ETAPA INICIAL'!E7,"")</f>
        <v/>
      </c>
      <c r="E5" s="133" t="str">
        <f>IF('ETAPA INICIAL'!F7&lt;2,'ETAPA INICIAL'!F7,"")</f>
        <v/>
      </c>
      <c r="F5" s="192"/>
      <c r="G5" s="157"/>
      <c r="H5" s="157"/>
      <c r="I5" s="157"/>
      <c r="J5" s="201"/>
    </row>
    <row r="6" spans="1:10" s="160" customFormat="1" ht="15.75" hidden="1" thickBot="1" x14ac:dyDescent="0.3">
      <c r="A6" s="195" t="str">
        <f>IF(E6&lt;2,'ETAPA INICIAL'!B8,"")</f>
        <v/>
      </c>
      <c r="B6" s="132" t="str">
        <f>IF(E6&lt;2,'ETAPA INICIAL'!C8,"")</f>
        <v/>
      </c>
      <c r="C6" s="185" t="str">
        <f>IF(E6&lt;2,'ETAPA INICIAL'!D8,"")</f>
        <v/>
      </c>
      <c r="D6" s="150" t="str">
        <f>IF(E6&lt;2,'ETAPA INICIAL'!E8,"")</f>
        <v/>
      </c>
      <c r="E6" s="133" t="str">
        <f>IF('ETAPA INICIAL'!F8&lt;2,'ETAPA INICIAL'!F8,"")</f>
        <v/>
      </c>
      <c r="F6" s="192"/>
      <c r="G6" s="157"/>
      <c r="H6" s="157"/>
      <c r="I6" s="157"/>
      <c r="J6" s="201"/>
    </row>
    <row r="7" spans="1:10" s="160" customFormat="1" ht="15.75" hidden="1" thickBot="1" x14ac:dyDescent="0.3">
      <c r="A7" s="195" t="str">
        <f>IF(E7&lt;2,'ETAPA INICIAL'!B9,"")</f>
        <v/>
      </c>
      <c r="B7" s="132" t="str">
        <f>IF(E7&lt;2,'ETAPA INICIAL'!C9,"")</f>
        <v/>
      </c>
      <c r="C7" s="185" t="str">
        <f>IF(E7&lt;2,'ETAPA INICIAL'!D9,"")</f>
        <v/>
      </c>
      <c r="D7" s="150" t="str">
        <f>IF(E7&lt;2,'ETAPA INICIAL'!E9,"")</f>
        <v/>
      </c>
      <c r="E7" s="133" t="str">
        <f>IF('ETAPA INICIAL'!F9&lt;2,'ETAPA INICIAL'!F9,"")</f>
        <v/>
      </c>
      <c r="F7" s="192"/>
      <c r="G7" s="157"/>
      <c r="H7" s="157"/>
      <c r="I7" s="157"/>
      <c r="J7" s="201"/>
    </row>
    <row r="8" spans="1:10" s="160" customFormat="1" ht="15.75" hidden="1" thickBot="1" x14ac:dyDescent="0.3">
      <c r="A8" s="195" t="str">
        <f>IF(E8&lt;2,'ETAPA INICIAL'!B10,"")</f>
        <v/>
      </c>
      <c r="B8" s="132" t="str">
        <f>IF(E8&lt;2,'ETAPA INICIAL'!C10,"")</f>
        <v/>
      </c>
      <c r="C8" s="185" t="str">
        <f>IF(E8&lt;2,'ETAPA INICIAL'!D10,"")</f>
        <v/>
      </c>
      <c r="D8" s="150" t="str">
        <f>IF(E8&lt;2,'ETAPA INICIAL'!E10,"")</f>
        <v/>
      </c>
      <c r="E8" s="133" t="str">
        <f>IF('ETAPA INICIAL'!F10&lt;2,'ETAPA INICIAL'!F10,"")</f>
        <v/>
      </c>
      <c r="F8" s="192"/>
      <c r="G8" s="157"/>
      <c r="H8" s="157"/>
      <c r="I8" s="157"/>
      <c r="J8" s="201"/>
    </row>
    <row r="9" spans="1:10" s="160" customFormat="1" ht="15.75" hidden="1" thickBot="1" x14ac:dyDescent="0.3">
      <c r="A9" s="195" t="str">
        <f>IF(E9&lt;2,'ETAPA INICIAL'!B11,"")</f>
        <v/>
      </c>
      <c r="B9" s="132" t="str">
        <f>IF(E9&lt;2,'ETAPA INICIAL'!C11,"")</f>
        <v/>
      </c>
      <c r="C9" s="185" t="str">
        <f>IF(E9&lt;2,'ETAPA INICIAL'!D11,"")</f>
        <v/>
      </c>
      <c r="D9" s="150" t="str">
        <f>IF(E9&lt;2,'ETAPA INICIAL'!E11,"")</f>
        <v/>
      </c>
      <c r="E9" s="133" t="str">
        <f>IF('ETAPA INICIAL'!F11&lt;2,'ETAPA INICIAL'!F11,"")</f>
        <v/>
      </c>
      <c r="F9" s="192"/>
      <c r="G9" s="157"/>
      <c r="H9" s="157"/>
      <c r="I9" s="157"/>
      <c r="J9" s="201"/>
    </row>
    <row r="10" spans="1:10" s="160" customFormat="1" ht="15.75" hidden="1" thickBot="1" x14ac:dyDescent="0.3">
      <c r="A10" s="195" t="str">
        <f>IF(E10&lt;2,'ETAPA INICIAL'!B12,"")</f>
        <v/>
      </c>
      <c r="B10" s="132" t="str">
        <f>IF(E10&lt;2,'ETAPA INICIAL'!C12,"")</f>
        <v/>
      </c>
      <c r="C10" s="185" t="str">
        <f>IF(E10&lt;2,'ETAPA INICIAL'!D12,"")</f>
        <v/>
      </c>
      <c r="D10" s="150" t="str">
        <f>IF(E10&lt;2,'ETAPA INICIAL'!E12,"")</f>
        <v/>
      </c>
      <c r="E10" s="133" t="str">
        <f>IF('ETAPA INICIAL'!F12&lt;2,'ETAPA INICIAL'!F12,"")</f>
        <v/>
      </c>
      <c r="F10" s="192"/>
      <c r="G10" s="157"/>
      <c r="H10" s="157"/>
      <c r="I10" s="157"/>
      <c r="J10" s="201"/>
    </row>
    <row r="11" spans="1:10" s="160" customFormat="1" ht="15.75" hidden="1" thickBot="1" x14ac:dyDescent="0.3">
      <c r="A11" s="196" t="str">
        <f>IF(E11&lt;2,'ETAPA INICIAL'!B17,"")</f>
        <v/>
      </c>
      <c r="B11" s="170" t="str">
        <f>IF(E11&lt;2,'ETAPA INICIAL'!C17,"")</f>
        <v/>
      </c>
      <c r="C11" s="186" t="str">
        <f>IF(E11&lt;2,'ETAPA INICIAL'!D17,"")</f>
        <v/>
      </c>
      <c r="D11" s="168" t="str">
        <f>IF(E11&lt;2,'ETAPA INICIAL'!E17,"")</f>
        <v/>
      </c>
      <c r="E11" s="156" t="str">
        <f>IF('ETAPA INICIAL'!F17&lt;2,'ETAPA INICIAL'!F17,"")</f>
        <v/>
      </c>
      <c r="F11" s="208"/>
      <c r="G11" s="177"/>
      <c r="H11" s="177"/>
      <c r="I11" s="178"/>
      <c r="J11" s="179"/>
    </row>
    <row r="12" spans="1:10" s="160" customFormat="1" ht="15.75" hidden="1" thickBot="1" x14ac:dyDescent="0.3">
      <c r="A12" s="195" t="str">
        <f>IF(E12&lt;2,'ETAPA INICIAL'!B18,"")</f>
        <v/>
      </c>
      <c r="B12" s="132" t="str">
        <f>IF(E12&lt;2,'ETAPA INICIAL'!C18,"")</f>
        <v/>
      </c>
      <c r="C12" s="185" t="str">
        <f>IF(E12&lt;2,'ETAPA INICIAL'!D18,"")</f>
        <v/>
      </c>
      <c r="D12" s="150" t="str">
        <f>IF(E12&lt;2,'ETAPA INICIAL'!E18,"")</f>
        <v/>
      </c>
      <c r="E12" s="133" t="str">
        <f>IF('ETAPA INICIAL'!F18&lt;2,'ETAPA INICIAL'!F18,"")</f>
        <v/>
      </c>
      <c r="F12" s="192"/>
      <c r="G12" s="157"/>
      <c r="H12" s="157"/>
      <c r="I12" s="158"/>
      <c r="J12" s="159"/>
    </row>
    <row r="13" spans="1:10" s="160" customFormat="1" ht="15.75" hidden="1" thickBot="1" x14ac:dyDescent="0.3">
      <c r="A13" s="195" t="str">
        <f>IF(E13&lt;2,'ETAPA INICIAL'!B19,"")</f>
        <v/>
      </c>
      <c r="B13" s="132" t="str">
        <f>IF(E13&lt;2,'ETAPA INICIAL'!C19,"")</f>
        <v/>
      </c>
      <c r="C13" s="185" t="str">
        <f>IF(E13&lt;2,'ETAPA INICIAL'!D19,"")</f>
        <v/>
      </c>
      <c r="D13" s="150" t="str">
        <f>IF(E13&lt;2,'ETAPA INICIAL'!E19,"")</f>
        <v/>
      </c>
      <c r="E13" s="133" t="str">
        <f>IF('ETAPA INICIAL'!F19&lt;2,'ETAPA INICIAL'!F19,"")</f>
        <v/>
      </c>
      <c r="F13" s="192"/>
      <c r="G13" s="157"/>
      <c r="H13" s="157"/>
      <c r="I13" s="158"/>
      <c r="J13" s="159"/>
    </row>
    <row r="14" spans="1:10" s="160" customFormat="1" ht="15.75" hidden="1" thickBot="1" x14ac:dyDescent="0.3">
      <c r="A14" s="195" t="str">
        <f>IF(E14&lt;2,'ETAPA INICIAL'!B20,"")</f>
        <v/>
      </c>
      <c r="B14" s="132" t="str">
        <f>IF(E14&lt;2,'ETAPA INICIAL'!C20,"")</f>
        <v/>
      </c>
      <c r="C14" s="185" t="str">
        <f>IF(E14&lt;2,'ETAPA INICIAL'!D20,"")</f>
        <v/>
      </c>
      <c r="D14" s="150" t="str">
        <f>IF(E14&lt;2,'ETAPA INICIAL'!E20,"")</f>
        <v/>
      </c>
      <c r="E14" s="133" t="str">
        <f>IF('ETAPA INICIAL'!F20&lt;2,'ETAPA INICIAL'!F20,"")</f>
        <v/>
      </c>
      <c r="F14" s="192"/>
      <c r="G14" s="157"/>
      <c r="H14" s="157"/>
      <c r="I14" s="158"/>
      <c r="J14" s="159"/>
    </row>
    <row r="15" spans="1:10" s="160" customFormat="1" ht="15.75" hidden="1" thickBot="1" x14ac:dyDescent="0.3">
      <c r="A15" s="195" t="str">
        <f>IF(E15&lt;2,'ETAPA INICIAL'!B21,"")</f>
        <v/>
      </c>
      <c r="B15" s="132" t="str">
        <f>IF(E15&lt;2,'ETAPA INICIAL'!C21,"")</f>
        <v/>
      </c>
      <c r="C15" s="185" t="str">
        <f>IF(E15&lt;2,'ETAPA INICIAL'!D21,"")</f>
        <v/>
      </c>
      <c r="D15" s="150" t="str">
        <f>IF(E15&lt;2,'ETAPA INICIAL'!E21,"")</f>
        <v/>
      </c>
      <c r="E15" s="133" t="str">
        <f>IF('ETAPA INICIAL'!F21&lt;2,'ETAPA INICIAL'!F21,"")</f>
        <v/>
      </c>
      <c r="F15" s="192"/>
      <c r="G15" s="157"/>
      <c r="H15" s="157"/>
      <c r="I15" s="158"/>
      <c r="J15" s="159"/>
    </row>
    <row r="16" spans="1:10" s="160" customFormat="1" ht="15.75" hidden="1" thickBot="1" x14ac:dyDescent="0.3">
      <c r="A16" s="195" t="str">
        <f>IF(E16&lt;2,'ETAPA INICIAL'!B26,"")</f>
        <v/>
      </c>
      <c r="B16" s="132" t="str">
        <f>IF(E16&lt;2,'ETAPA INICIAL'!C26,"")</f>
        <v/>
      </c>
      <c r="C16" s="185" t="str">
        <f>IF(E16&lt;2,'ETAPA INICIAL'!D26,"")</f>
        <v/>
      </c>
      <c r="D16" s="150" t="str">
        <f>IF(E16&lt;2,'ETAPA INICIAL'!E26,"")</f>
        <v/>
      </c>
      <c r="E16" s="133" t="str">
        <f>IF('ETAPA INICIAL'!F26&lt;2,'ETAPA INICIAL'!F26,"")</f>
        <v/>
      </c>
      <c r="F16" s="192"/>
      <c r="G16" s="157"/>
      <c r="H16" s="157"/>
      <c r="I16" s="158"/>
      <c r="J16" s="159"/>
    </row>
    <row r="17" spans="1:10" s="160" customFormat="1" ht="15.75" hidden="1" thickBot="1" x14ac:dyDescent="0.3">
      <c r="A17" s="195" t="str">
        <f>IF(E17&lt;2,'ETAPA INICIAL'!B27,"")</f>
        <v/>
      </c>
      <c r="B17" s="132" t="str">
        <f>IF(E17&lt;2,'ETAPA INICIAL'!C27,"")</f>
        <v/>
      </c>
      <c r="C17" s="185" t="str">
        <f>IF(E17&lt;2,'ETAPA INICIAL'!D27,"")</f>
        <v/>
      </c>
      <c r="D17" s="150" t="str">
        <f>IF(E17&lt;2,'ETAPA INICIAL'!E27,"")</f>
        <v/>
      </c>
      <c r="E17" s="133" t="str">
        <f>IF('ETAPA INICIAL'!F27&lt;2,'ETAPA INICIAL'!F27,"")</f>
        <v/>
      </c>
      <c r="F17" s="192"/>
      <c r="G17" s="157"/>
      <c r="H17" s="157"/>
      <c r="I17" s="158"/>
      <c r="J17" s="159"/>
    </row>
    <row r="18" spans="1:10" s="160" customFormat="1" ht="15.75" hidden="1" thickBot="1" x14ac:dyDescent="0.3">
      <c r="A18" s="195" t="str">
        <f>IF(E18&lt;2,'ETAPA INICIAL'!B32,"")</f>
        <v/>
      </c>
      <c r="B18" s="132" t="str">
        <f>IF(E18&lt;2,'ETAPA INICIAL'!C32,"")</f>
        <v/>
      </c>
      <c r="C18" s="185" t="str">
        <f>IF(E18&lt;2,'ETAPA INICIAL'!D32,"")</f>
        <v/>
      </c>
      <c r="D18" s="150" t="str">
        <f>IF(E18&lt;2,'ETAPA INICIAL'!E32,"")</f>
        <v/>
      </c>
      <c r="E18" s="133" t="str">
        <f>IF('ETAPA INICIAL'!F32&lt;2,'ETAPA INICIAL'!F32,"")</f>
        <v/>
      </c>
      <c r="F18" s="192"/>
      <c r="G18" s="157"/>
      <c r="H18" s="157"/>
      <c r="I18" s="158"/>
      <c r="J18" s="159"/>
    </row>
    <row r="19" spans="1:10" s="160" customFormat="1" ht="15.75" hidden="1" thickBot="1" x14ac:dyDescent="0.3">
      <c r="A19" s="195" t="str">
        <f>IF(E19&lt;2,'ETAPA INICIAL'!B33,"")</f>
        <v/>
      </c>
      <c r="B19" s="132" t="str">
        <f>IF(E19&lt;2,'ETAPA INICIAL'!C33,"")</f>
        <v/>
      </c>
      <c r="C19" s="185" t="str">
        <f>IF(E19&lt;2,'ETAPA INICIAL'!D33,"")</f>
        <v/>
      </c>
      <c r="D19" s="150" t="str">
        <f>IF(E19&lt;2,'ETAPA INICIAL'!E33,"")</f>
        <v/>
      </c>
      <c r="E19" s="133" t="str">
        <f>IF('ETAPA INICIAL'!F33&lt;2,'ETAPA INICIAL'!F33,"")</f>
        <v/>
      </c>
      <c r="F19" s="192"/>
      <c r="G19" s="157"/>
      <c r="H19" s="157"/>
      <c r="I19" s="158"/>
      <c r="J19" s="159"/>
    </row>
    <row r="20" spans="1:10" s="160" customFormat="1" ht="15.75" hidden="1" thickBot="1" x14ac:dyDescent="0.3">
      <c r="A20" s="195" t="str">
        <f>IF(E20&lt;2,'ETAPA INICIAL'!B34,"")</f>
        <v/>
      </c>
      <c r="B20" s="132" t="str">
        <f>IF(E20&lt;2,'ETAPA INICIAL'!C34,"")</f>
        <v/>
      </c>
      <c r="C20" s="185" t="str">
        <f>IF(E20&lt;2,'ETAPA INICIAL'!D34,"")</f>
        <v/>
      </c>
      <c r="D20" s="150" t="str">
        <f>IF(E20&lt;2,'ETAPA INICIAL'!E34,"")</f>
        <v/>
      </c>
      <c r="E20" s="133" t="str">
        <f>IF('ETAPA INICIAL'!F34&lt;2,'ETAPA INICIAL'!F34,"")</f>
        <v/>
      </c>
      <c r="F20" s="192"/>
      <c r="G20" s="157"/>
      <c r="H20" s="157"/>
      <c r="I20" s="158"/>
      <c r="J20" s="159"/>
    </row>
    <row r="21" spans="1:10" s="160" customFormat="1" ht="15.75" hidden="1" thickBot="1" x14ac:dyDescent="0.3">
      <c r="A21" s="195" t="str">
        <f>IF(E21&lt;2,'ETAPA INICIAL'!B35,"")</f>
        <v/>
      </c>
      <c r="B21" s="132" t="str">
        <f>IF(E21&lt;2,'ETAPA INICIAL'!C35,"")</f>
        <v/>
      </c>
      <c r="C21" s="185" t="str">
        <f>IF(E21&lt;2,'ETAPA INICIAL'!D35,"")</f>
        <v/>
      </c>
      <c r="D21" s="150" t="str">
        <f>IF(E21&lt;2,'ETAPA INICIAL'!E35,"")</f>
        <v/>
      </c>
      <c r="E21" s="133" t="str">
        <f>IF('ETAPA INICIAL'!F35&lt;2,'ETAPA INICIAL'!F35,"")</f>
        <v/>
      </c>
      <c r="F21" s="192"/>
      <c r="G21" s="157"/>
      <c r="H21" s="157"/>
      <c r="I21" s="158"/>
      <c r="J21" s="159"/>
    </row>
    <row r="22" spans="1:10" s="160" customFormat="1" ht="15.75" hidden="1" thickBot="1" x14ac:dyDescent="0.3">
      <c r="A22" s="195" t="str">
        <f>IF(E22&lt;2,'ETAPA INICIAL'!B40,"")</f>
        <v/>
      </c>
      <c r="B22" s="132" t="str">
        <f>IF(E22&lt;2,'ETAPA INICIAL'!C40,"")</f>
        <v/>
      </c>
      <c r="C22" s="185" t="str">
        <f>IF(E22&lt;2,'ETAPA INICIAL'!D40,"")</f>
        <v/>
      </c>
      <c r="D22" s="150" t="str">
        <f>IF(E22&lt;2,'ETAPA INICIAL'!E40,"")</f>
        <v/>
      </c>
      <c r="E22" s="133" t="str">
        <f>IF('ETAPA INICIAL'!F40&lt;2,'ETAPA INICIAL'!F40,"")</f>
        <v/>
      </c>
      <c r="F22" s="192"/>
      <c r="G22" s="157"/>
      <c r="H22" s="157"/>
      <c r="I22" s="158"/>
      <c r="J22" s="159"/>
    </row>
    <row r="23" spans="1:10" s="160" customFormat="1" ht="15.75" hidden="1" thickBot="1" x14ac:dyDescent="0.3">
      <c r="A23" s="195" t="str">
        <f>IF(E23&lt;2,'ETAPA INICIAL'!B41,"")</f>
        <v/>
      </c>
      <c r="B23" s="132" t="str">
        <f>IF(E23&lt;2,'ETAPA INICIAL'!C41,"")</f>
        <v/>
      </c>
      <c r="C23" s="185" t="str">
        <f>IF(E23&lt;2,'ETAPA INICIAL'!D41,"")</f>
        <v/>
      </c>
      <c r="D23" s="150" t="str">
        <f>IF(E23&lt;2,'ETAPA INICIAL'!E41,"")</f>
        <v/>
      </c>
      <c r="E23" s="133" t="str">
        <f>IF('ETAPA INICIAL'!F41&lt;2,'ETAPA INICIAL'!F41,"")</f>
        <v/>
      </c>
      <c r="F23" s="192"/>
      <c r="G23" s="157"/>
      <c r="H23" s="157"/>
      <c r="I23" s="158"/>
      <c r="J23" s="159"/>
    </row>
    <row r="24" spans="1:10" s="160" customFormat="1" ht="15.75" hidden="1" thickBot="1" x14ac:dyDescent="0.3">
      <c r="A24" s="195" t="str">
        <f>IF(E24&lt;2,'ETAPA INICIAL'!B42,"")</f>
        <v/>
      </c>
      <c r="B24" s="132" t="str">
        <f>IF(E24&lt;2,'ETAPA INICIAL'!C42,"")</f>
        <v/>
      </c>
      <c r="C24" s="185" t="str">
        <f>IF(E24&lt;2,'ETAPA INICIAL'!D42,"")</f>
        <v/>
      </c>
      <c r="D24" s="150" t="str">
        <f>IF(E24&lt;2,'ETAPA INICIAL'!E42,"")</f>
        <v/>
      </c>
      <c r="E24" s="133" t="str">
        <f>IF('ETAPA INICIAL'!F42&lt;2,'ETAPA INICIAL'!F42,"")</f>
        <v/>
      </c>
      <c r="F24" s="192"/>
      <c r="G24" s="157"/>
      <c r="H24" s="157"/>
      <c r="I24" s="158"/>
      <c r="J24" s="159"/>
    </row>
    <row r="25" spans="1:10" s="160" customFormat="1" ht="15.75" hidden="1" thickBot="1" x14ac:dyDescent="0.3">
      <c r="A25" s="195" t="str">
        <f>IF(E25&lt;2,'ETAPA INICIAL'!B43,"")</f>
        <v/>
      </c>
      <c r="B25" s="132" t="str">
        <f>IF(E25&lt;2,'ETAPA INICIAL'!C43,"")</f>
        <v/>
      </c>
      <c r="C25" s="185" t="str">
        <f>IF(E25&lt;2,'ETAPA INICIAL'!D43,"")</f>
        <v/>
      </c>
      <c r="D25" s="150" t="str">
        <f>IF(E25&lt;2,'ETAPA INICIAL'!E43,"")</f>
        <v/>
      </c>
      <c r="E25" s="133" t="str">
        <f>IF('ETAPA INICIAL'!F43&lt;2,'ETAPA INICIAL'!F43,"")</f>
        <v/>
      </c>
      <c r="F25" s="192"/>
      <c r="G25" s="157"/>
      <c r="H25" s="157"/>
      <c r="I25" s="158"/>
      <c r="J25" s="159"/>
    </row>
    <row r="26" spans="1:10" s="160" customFormat="1" ht="15.75" hidden="1" thickBot="1" x14ac:dyDescent="0.3">
      <c r="A26" s="195" t="str">
        <f>IF(E26&lt;2,'ETAPA INICIAL'!B48,"")</f>
        <v/>
      </c>
      <c r="B26" s="132" t="str">
        <f>IF(E26&lt;2,'ETAPA INICIAL'!C48,"")</f>
        <v/>
      </c>
      <c r="C26" s="185" t="str">
        <f>IF(E26&lt;2,'ETAPA INICIAL'!D48,"")</f>
        <v/>
      </c>
      <c r="D26" s="150" t="str">
        <f>IF(E26&lt;2,'ETAPA INICIAL'!E48,"")</f>
        <v/>
      </c>
      <c r="E26" s="133" t="str">
        <f>IF('ETAPA INICIAL'!F48&lt;2,'ETAPA INICIAL'!F48,"")</f>
        <v/>
      </c>
      <c r="F26" s="192"/>
      <c r="G26" s="157"/>
      <c r="H26" s="157"/>
      <c r="I26" s="158"/>
      <c r="J26" s="159"/>
    </row>
    <row r="27" spans="1:10" s="160" customFormat="1" ht="15.75" hidden="1" thickBot="1" x14ac:dyDescent="0.3">
      <c r="A27" s="195" t="str">
        <f>IF(E27&lt;2,'ETAPA INICIAL'!B49,"")</f>
        <v/>
      </c>
      <c r="B27" s="132" t="str">
        <f>IF(E27&lt;2,'ETAPA INICIAL'!C49,"")</f>
        <v/>
      </c>
      <c r="C27" s="185" t="str">
        <f>IF(E27&lt;2,'ETAPA INICIAL'!D49,"")</f>
        <v/>
      </c>
      <c r="D27" s="150" t="str">
        <f>IF(E27&lt;2,'ETAPA INICIAL'!E49,"")</f>
        <v/>
      </c>
      <c r="E27" s="133" t="str">
        <f>IF('ETAPA INICIAL'!F49&lt;2,'ETAPA INICIAL'!F49,"")</f>
        <v/>
      </c>
      <c r="F27" s="192"/>
      <c r="G27" s="157"/>
      <c r="H27" s="157"/>
      <c r="I27" s="158"/>
      <c r="J27" s="159"/>
    </row>
    <row r="28" spans="1:10" s="160" customFormat="1" ht="15.75" hidden="1" thickBot="1" x14ac:dyDescent="0.3">
      <c r="A28" s="195" t="str">
        <f>IF(E28&lt;2,'ETAPA INICIAL'!B54,"")</f>
        <v/>
      </c>
      <c r="B28" s="132" t="str">
        <f>IF(E28&lt;2,'ETAPA INICIAL'!C54,"")</f>
        <v/>
      </c>
      <c r="C28" s="185" t="str">
        <f>IF(E28&lt;2,'ETAPA INICIAL'!D54,"")</f>
        <v/>
      </c>
      <c r="D28" s="150" t="str">
        <f>IF(E28&lt;2,'ETAPA INICIAL'!E54,"")</f>
        <v/>
      </c>
      <c r="E28" s="133" t="str">
        <f>IF('ETAPA INICIAL'!F54&lt;2,'ETAPA INICIAL'!F54,"")</f>
        <v/>
      </c>
      <c r="F28" s="192"/>
      <c r="G28" s="157"/>
      <c r="H28" s="157"/>
      <c r="I28" s="158"/>
      <c r="J28" s="159"/>
    </row>
    <row r="29" spans="1:10" s="160" customFormat="1" ht="15.75" hidden="1" thickBot="1" x14ac:dyDescent="0.3">
      <c r="A29" s="195" t="str">
        <f>IF(E29&lt;2,'ETAPA INICIAL'!B55,"")</f>
        <v/>
      </c>
      <c r="B29" s="132" t="str">
        <f>IF(E29&lt;2,'ETAPA INICIAL'!C55,"")</f>
        <v/>
      </c>
      <c r="C29" s="185" t="str">
        <f>IF(E29&lt;2,'ETAPA INICIAL'!D55,"")</f>
        <v/>
      </c>
      <c r="D29" s="150" t="str">
        <f>IF(E29&lt;2,'ETAPA INICIAL'!E55,"")</f>
        <v/>
      </c>
      <c r="E29" s="133" t="str">
        <f>IF('ETAPA INICIAL'!F55&lt;2,'ETAPA INICIAL'!F55,"")</f>
        <v/>
      </c>
      <c r="F29" s="192"/>
      <c r="G29" s="157"/>
      <c r="H29" s="157"/>
      <c r="I29" s="158"/>
      <c r="J29" s="159"/>
    </row>
    <row r="30" spans="1:10" s="160" customFormat="1" ht="15.75" hidden="1" thickBot="1" x14ac:dyDescent="0.3">
      <c r="A30" s="195" t="str">
        <f>IF(E30&lt;2,'ETAPA INICIAL'!B56,"")</f>
        <v/>
      </c>
      <c r="B30" s="132" t="str">
        <f>IF(E30&lt;2,'ETAPA INICIAL'!C56,"")</f>
        <v/>
      </c>
      <c r="C30" s="185" t="str">
        <f>IF(E30&lt;2,'ETAPA INICIAL'!D56,"")</f>
        <v/>
      </c>
      <c r="D30" s="150" t="str">
        <f>IF(E30&lt;2,'ETAPA INICIAL'!E56,"")</f>
        <v/>
      </c>
      <c r="E30" s="133" t="str">
        <f>IF('ETAPA INICIAL'!F56&lt;2,'ETAPA INICIAL'!F56,"")</f>
        <v/>
      </c>
      <c r="F30" s="192"/>
      <c r="G30" s="157"/>
      <c r="H30" s="157"/>
      <c r="I30" s="158"/>
      <c r="J30" s="159"/>
    </row>
    <row r="31" spans="1:10" s="160" customFormat="1" ht="15.75" hidden="1" thickBot="1" x14ac:dyDescent="0.3">
      <c r="A31" s="195" t="str">
        <f>IF(E31&lt;2,'ETAPA INICIAL'!B66,"")</f>
        <v/>
      </c>
      <c r="B31" s="132" t="str">
        <f>IF(E31&lt;2,'ETAPA INICIAL'!C66,"")</f>
        <v/>
      </c>
      <c r="C31" s="185" t="str">
        <f>IF(E31&lt;2,'ETAPA INICIAL'!D66,"")</f>
        <v/>
      </c>
      <c r="D31" s="150" t="str">
        <f>IF(E31&lt;2,'ETAPA INICIAL'!E66,"")</f>
        <v/>
      </c>
      <c r="E31" s="133" t="str">
        <f>IF('ETAPA INICIAL'!F66&lt;2,'ETAPA INICIAL'!F66,"")</f>
        <v/>
      </c>
      <c r="F31" s="192"/>
      <c r="G31" s="157"/>
      <c r="H31" s="157"/>
      <c r="I31" s="158"/>
      <c r="J31" s="159"/>
    </row>
    <row r="32" spans="1:10" s="160" customFormat="1" ht="15.75" hidden="1" thickBot="1" x14ac:dyDescent="0.3">
      <c r="A32" s="195" t="str">
        <f>IF(E32&lt;2,'ETAPA INICIAL'!B67,"")</f>
        <v/>
      </c>
      <c r="B32" s="132" t="str">
        <f>IF(E32&lt;2,'ETAPA INICIAL'!C67,"")</f>
        <v/>
      </c>
      <c r="C32" s="185" t="str">
        <f>IF(E32&lt;2,'ETAPA INICIAL'!D67,"")</f>
        <v/>
      </c>
      <c r="D32" s="150" t="str">
        <f>IF(E32&lt;2,'ETAPA INICIAL'!E67,"")</f>
        <v/>
      </c>
      <c r="E32" s="133" t="str">
        <f>IF('ETAPA INICIAL'!F67&lt;2,'ETAPA INICIAL'!F67,"")</f>
        <v/>
      </c>
      <c r="F32" s="192"/>
      <c r="G32" s="157"/>
      <c r="H32" s="157"/>
      <c r="I32" s="158"/>
      <c r="J32" s="159"/>
    </row>
    <row r="33" spans="1:10" s="160" customFormat="1" ht="15.75" hidden="1" thickBot="1" x14ac:dyDescent="0.3">
      <c r="A33" s="195" t="str">
        <f>IF(E33&lt;2,'ETAPA INICIAL'!B68,"")</f>
        <v/>
      </c>
      <c r="B33" s="132" t="str">
        <f>IF(E33&lt;2,'ETAPA INICIAL'!C68,"")</f>
        <v/>
      </c>
      <c r="C33" s="185" t="str">
        <f>IF(E33&lt;2,'ETAPA INICIAL'!D68,"")</f>
        <v/>
      </c>
      <c r="D33" s="150" t="str">
        <f>IF(E33&lt;2,'ETAPA INICIAL'!E68,"")</f>
        <v/>
      </c>
      <c r="E33" s="133" t="str">
        <f>IF('ETAPA INICIAL'!F68&lt;2,'ETAPA INICIAL'!F68,"")</f>
        <v/>
      </c>
      <c r="F33" s="192"/>
      <c r="G33" s="157"/>
      <c r="H33" s="157"/>
      <c r="I33" s="158"/>
      <c r="J33" s="159"/>
    </row>
    <row r="34" spans="1:10" s="160" customFormat="1" ht="15.75" hidden="1" thickBot="1" x14ac:dyDescent="0.3">
      <c r="A34" s="195" t="str">
        <f>IF(E34&lt;2,'ETAPA INICIAL'!B69,"")</f>
        <v/>
      </c>
      <c r="B34" s="132" t="str">
        <f>IF(E34&lt;2,'ETAPA INICIAL'!C69,"")</f>
        <v/>
      </c>
      <c r="C34" s="185" t="str">
        <f>IF(E34&lt;2,'ETAPA INICIAL'!D69,"")</f>
        <v/>
      </c>
      <c r="D34" s="150" t="str">
        <f>IF(E34&lt;2,'ETAPA INICIAL'!E69,"")</f>
        <v/>
      </c>
      <c r="E34" s="133" t="str">
        <f>IF('ETAPA INICIAL'!F69&lt;2,'ETAPA INICIAL'!F69,"")</f>
        <v/>
      </c>
      <c r="F34" s="192"/>
      <c r="G34" s="157"/>
      <c r="H34" s="157"/>
      <c r="I34" s="158"/>
      <c r="J34" s="159"/>
    </row>
    <row r="35" spans="1:10" s="160" customFormat="1" ht="15.75" hidden="1" thickBot="1" x14ac:dyDescent="0.3">
      <c r="A35" s="195" t="str">
        <f>IF(E35&lt;2,'ETAPA INICIAL'!B70,"")</f>
        <v/>
      </c>
      <c r="B35" s="132" t="str">
        <f>IF(E35&lt;2,'ETAPA INICIAL'!C70,"")</f>
        <v/>
      </c>
      <c r="C35" s="185" t="str">
        <f>IF(E35&lt;2,'ETAPA INICIAL'!D70,"")</f>
        <v/>
      </c>
      <c r="D35" s="150" t="str">
        <f>IF(E35&lt;2,'ETAPA INICIAL'!E70,"")</f>
        <v/>
      </c>
      <c r="E35" s="133" t="str">
        <f>IF('ETAPA INICIAL'!F70&lt;2,'ETAPA INICIAL'!F70,"")</f>
        <v/>
      </c>
      <c r="F35" s="192"/>
      <c r="G35" s="157"/>
      <c r="H35" s="157"/>
      <c r="I35" s="158"/>
      <c r="J35" s="159"/>
    </row>
    <row r="36" spans="1:10" s="160" customFormat="1" ht="15.75" hidden="1" thickBot="1" x14ac:dyDescent="0.3">
      <c r="A36" s="195" t="str">
        <f>IF(E36&lt;2,'ETAPA INICIAL'!B71,"")</f>
        <v/>
      </c>
      <c r="B36" s="132" t="str">
        <f>IF(E36&lt;2,'ETAPA INICIAL'!C71,"")</f>
        <v/>
      </c>
      <c r="C36" s="185" t="str">
        <f>IF(E36&lt;2,'ETAPA INICIAL'!D71,"")</f>
        <v/>
      </c>
      <c r="D36" s="150" t="str">
        <f>IF(E36&lt;2,'ETAPA INICIAL'!E71,"")</f>
        <v/>
      </c>
      <c r="E36" s="133" t="str">
        <f>IF('ETAPA INICIAL'!F71&lt;2,'ETAPA INICIAL'!F71,"")</f>
        <v/>
      </c>
      <c r="F36" s="192"/>
      <c r="G36" s="157"/>
      <c r="H36" s="157"/>
      <c r="I36" s="158"/>
      <c r="J36" s="159"/>
    </row>
    <row r="37" spans="1:10" s="160" customFormat="1" ht="15.75" hidden="1" thickBot="1" x14ac:dyDescent="0.3">
      <c r="A37" s="195" t="str">
        <f>IF(E37&lt;2,'ETAPA INICIAL'!B76,"")</f>
        <v/>
      </c>
      <c r="B37" s="132" t="str">
        <f>IF(E37&lt;2,'ETAPA INICIAL'!C76,"")</f>
        <v/>
      </c>
      <c r="C37" s="185" t="str">
        <f>IF(E37&lt;2,'ETAPA INICIAL'!D76,"")</f>
        <v/>
      </c>
      <c r="D37" s="150" t="str">
        <f>IF(E37&lt;2,'ETAPA INICIAL'!E76,"")</f>
        <v/>
      </c>
      <c r="E37" s="133" t="str">
        <f>IF('ETAPA INICIAL'!F76&lt;2,'ETAPA INICIAL'!F76,"")</f>
        <v/>
      </c>
      <c r="F37" s="192"/>
      <c r="G37" s="157"/>
      <c r="H37" s="157"/>
      <c r="I37" s="158"/>
      <c r="J37" s="159"/>
    </row>
    <row r="38" spans="1:10" s="160" customFormat="1" ht="15.75" hidden="1" thickBot="1" x14ac:dyDescent="0.3">
      <c r="A38" s="195" t="str">
        <f>IF(E38&lt;2,'ETAPA INICIAL'!B77,"")</f>
        <v/>
      </c>
      <c r="B38" s="132" t="str">
        <f>IF(E38&lt;2,'ETAPA INICIAL'!C77,"")</f>
        <v/>
      </c>
      <c r="C38" s="185" t="str">
        <f>IF(E38&lt;2,'ETAPA INICIAL'!D77,"")</f>
        <v/>
      </c>
      <c r="D38" s="150" t="str">
        <f>IF(E38&lt;2,'ETAPA INICIAL'!E77,"")</f>
        <v/>
      </c>
      <c r="E38" s="133" t="str">
        <f>IF('ETAPA INICIAL'!F77&lt;2,'ETAPA INICIAL'!F77,"")</f>
        <v/>
      </c>
      <c r="F38" s="192"/>
      <c r="G38" s="157"/>
      <c r="H38" s="157"/>
      <c r="I38" s="158"/>
      <c r="J38" s="159"/>
    </row>
    <row r="39" spans="1:10" s="160" customFormat="1" ht="15.75" hidden="1" thickBot="1" x14ac:dyDescent="0.3">
      <c r="A39" s="195" t="str">
        <f>IF(E39&lt;2,'ETAPA INICIAL'!B78,"")</f>
        <v/>
      </c>
      <c r="B39" s="132" t="str">
        <f>IF(E39&lt;2,'ETAPA INICIAL'!C78,"")</f>
        <v/>
      </c>
      <c r="C39" s="185" t="str">
        <f>IF(E39&lt;2,'ETAPA INICIAL'!D78,"")</f>
        <v/>
      </c>
      <c r="D39" s="150" t="str">
        <f>IF(E39&lt;2,'ETAPA INICIAL'!E78,"")</f>
        <v/>
      </c>
      <c r="E39" s="133" t="str">
        <f>IF('ETAPA INICIAL'!F78&lt;2,'ETAPA INICIAL'!F78,"")</f>
        <v/>
      </c>
      <c r="F39" s="192"/>
      <c r="G39" s="157"/>
      <c r="H39" s="157"/>
      <c r="I39" s="158"/>
      <c r="J39" s="159"/>
    </row>
    <row r="40" spans="1:10" s="160" customFormat="1" ht="15.75" hidden="1" thickBot="1" x14ac:dyDescent="0.3">
      <c r="A40" s="195" t="str">
        <f>IF(E40&lt;2,'ETAPA INICIAL'!B79,"")</f>
        <v/>
      </c>
      <c r="B40" s="132" t="str">
        <f>IF(E40&lt;2,'ETAPA INICIAL'!C79,"")</f>
        <v/>
      </c>
      <c r="C40" s="185" t="str">
        <f>IF(E40&lt;2,'ETAPA INICIAL'!D79,"")</f>
        <v/>
      </c>
      <c r="D40" s="150" t="str">
        <f>IF(E40&lt;2,'ETAPA INICIAL'!E79,"")</f>
        <v/>
      </c>
      <c r="E40" s="133" t="str">
        <f>IF('ETAPA INICIAL'!F79&lt;2,'ETAPA INICIAL'!F79,"")</f>
        <v/>
      </c>
      <c r="F40" s="192"/>
      <c r="G40" s="157"/>
      <c r="H40" s="157"/>
      <c r="I40" s="158"/>
      <c r="J40" s="159"/>
    </row>
    <row r="41" spans="1:10" s="160" customFormat="1" ht="15.75" hidden="1" thickBot="1" x14ac:dyDescent="0.3">
      <c r="A41" s="195" t="str">
        <f>IF(E41&lt;2,'ETAPA INICIAL'!B80,"")</f>
        <v/>
      </c>
      <c r="B41" s="132" t="str">
        <f>IF(E41&lt;2,'ETAPA INICIAL'!C80,"")</f>
        <v/>
      </c>
      <c r="C41" s="185" t="str">
        <f>IF(E41&lt;2,'ETAPA INICIAL'!D80,"")</f>
        <v/>
      </c>
      <c r="D41" s="150" t="str">
        <f>IF(E41&lt;2,'ETAPA INICIAL'!E80,"")</f>
        <v/>
      </c>
      <c r="E41" s="133" t="str">
        <f>IF('ETAPA INICIAL'!F80&lt;2,'ETAPA INICIAL'!F80,"")</f>
        <v/>
      </c>
      <c r="F41" s="192"/>
      <c r="G41" s="157"/>
      <c r="H41" s="157"/>
      <c r="I41" s="158"/>
      <c r="J41" s="159"/>
    </row>
    <row r="42" spans="1:10" s="160" customFormat="1" ht="15.75" hidden="1" thickBot="1" x14ac:dyDescent="0.3">
      <c r="A42" s="195" t="str">
        <f>IF(E42&lt;2,'ETAPA INICIAL'!B81,"")</f>
        <v/>
      </c>
      <c r="B42" s="132" t="str">
        <f>IF(E42&lt;2,'ETAPA INICIAL'!C81,"")</f>
        <v/>
      </c>
      <c r="C42" s="185" t="str">
        <f>IF(E42&lt;2,'ETAPA INICIAL'!D81,"")</f>
        <v/>
      </c>
      <c r="D42" s="150" t="str">
        <f>IF(E42&lt;2,'ETAPA INICIAL'!E81,"")</f>
        <v/>
      </c>
      <c r="E42" s="133" t="str">
        <f>IF('ETAPA INICIAL'!F81&lt;2,'ETAPA INICIAL'!F81,"")</f>
        <v/>
      </c>
      <c r="F42" s="192"/>
      <c r="G42" s="157"/>
      <c r="H42" s="157"/>
      <c r="I42" s="158"/>
      <c r="J42" s="159"/>
    </row>
    <row r="43" spans="1:10" s="160" customFormat="1" ht="15.75" hidden="1" thickBot="1" x14ac:dyDescent="0.3">
      <c r="A43" s="195" t="str">
        <f>IF(E43&lt;2,'ETAPA INICIAL'!B86,"")</f>
        <v/>
      </c>
      <c r="B43" s="132" t="str">
        <f>IF(E43&lt;2,'ETAPA INICIAL'!C86,"")</f>
        <v/>
      </c>
      <c r="C43" s="185" t="str">
        <f>IF(E43&lt;2,'ETAPA INICIAL'!D86,"")</f>
        <v/>
      </c>
      <c r="D43" s="150" t="str">
        <f>IF(E43&lt;2,'ETAPA INICIAL'!E86,"")</f>
        <v/>
      </c>
      <c r="E43" s="133" t="str">
        <f>IF('ETAPA INICIAL'!F86&lt;2,'ETAPA INICIAL'!F86,"")</f>
        <v/>
      </c>
      <c r="F43" s="192"/>
      <c r="G43" s="157"/>
      <c r="H43" s="157"/>
      <c r="I43" s="158"/>
      <c r="J43" s="159"/>
    </row>
    <row r="44" spans="1:10" s="160" customFormat="1" ht="15.75" hidden="1" thickBot="1" x14ac:dyDescent="0.3">
      <c r="A44" s="195" t="str">
        <f>IF(E44&lt;2,'ETAPA INICIAL'!B87,"")</f>
        <v/>
      </c>
      <c r="B44" s="132" t="str">
        <f>IF(E44&lt;2,'ETAPA INICIAL'!C87,"")</f>
        <v/>
      </c>
      <c r="C44" s="185" t="str">
        <f>IF(E44&lt;2,'ETAPA INICIAL'!D87,"")</f>
        <v/>
      </c>
      <c r="D44" s="150" t="str">
        <f>IF(E44&lt;2,'ETAPA INICIAL'!E87,"")</f>
        <v/>
      </c>
      <c r="E44" s="133" t="str">
        <f>IF('ETAPA INICIAL'!F87&lt;2,'ETAPA INICIAL'!F87,"")</f>
        <v/>
      </c>
      <c r="F44" s="192"/>
      <c r="G44" s="157"/>
      <c r="H44" s="157"/>
      <c r="I44" s="158"/>
      <c r="J44" s="159"/>
    </row>
    <row r="45" spans="1:10" s="160" customFormat="1" ht="15.75" hidden="1" thickBot="1" x14ac:dyDescent="0.3">
      <c r="A45" s="195" t="str">
        <f>IF(E45&lt;2,'ETAPA INICIAL'!B88,"")</f>
        <v/>
      </c>
      <c r="B45" s="132" t="str">
        <f>IF(E45&lt;2,'ETAPA INICIAL'!C88,"")</f>
        <v/>
      </c>
      <c r="C45" s="185" t="str">
        <f>IF(E45&lt;2,'ETAPA INICIAL'!D88,"")</f>
        <v/>
      </c>
      <c r="D45" s="150" t="str">
        <f>IF(E45&lt;2,'ETAPA INICIAL'!E88,"")</f>
        <v/>
      </c>
      <c r="E45" s="133" t="str">
        <f>IF('ETAPA INICIAL'!F88&lt;2,'ETAPA INICIAL'!F88,"")</f>
        <v/>
      </c>
      <c r="F45" s="192"/>
      <c r="G45" s="157"/>
      <c r="H45" s="157"/>
      <c r="I45" s="158"/>
      <c r="J45" s="159"/>
    </row>
    <row r="46" spans="1:10" s="160" customFormat="1" ht="15.75" hidden="1" thickBot="1" x14ac:dyDescent="0.3">
      <c r="A46" s="195" t="str">
        <f>IF(E46&lt;2,'ETAPA INICIAL'!B89,"")</f>
        <v/>
      </c>
      <c r="B46" s="132" t="str">
        <f>IF(E46&lt;2,'ETAPA INICIAL'!C89,"")</f>
        <v/>
      </c>
      <c r="C46" s="185" t="str">
        <f>IF(E46&lt;2,'ETAPA INICIAL'!D89,"")</f>
        <v/>
      </c>
      <c r="D46" s="150" t="str">
        <f>IF(E46&lt;2,'ETAPA INICIAL'!E89,"")</f>
        <v/>
      </c>
      <c r="E46" s="133" t="str">
        <f>IF('ETAPA INICIAL'!F89&lt;2,'ETAPA INICIAL'!F89,"")</f>
        <v/>
      </c>
      <c r="F46" s="192"/>
      <c r="G46" s="157"/>
      <c r="H46" s="157"/>
      <c r="I46" s="158"/>
      <c r="J46" s="159"/>
    </row>
    <row r="47" spans="1:10" s="160" customFormat="1" ht="15.75" hidden="1" thickBot="1" x14ac:dyDescent="0.3">
      <c r="A47" s="195" t="str">
        <f>IF(E47&lt;2,'ETAPA INICIAL'!B94,"")</f>
        <v/>
      </c>
      <c r="B47" s="132" t="str">
        <f>IF(E47&lt;2,'ETAPA INICIAL'!C94,"")</f>
        <v/>
      </c>
      <c r="C47" s="185" t="str">
        <f>IF(E47&lt;2,'ETAPA INICIAL'!D94,"")</f>
        <v/>
      </c>
      <c r="D47" s="150" t="str">
        <f>IF(E47&lt;2,'ETAPA INICIAL'!E94,"")</f>
        <v/>
      </c>
      <c r="E47" s="133" t="str">
        <f>IF('ETAPA INICIAL'!F94&lt;2,'ETAPA INICIAL'!F94,"")</f>
        <v/>
      </c>
      <c r="F47" s="192"/>
      <c r="G47" s="157"/>
      <c r="H47" s="157"/>
      <c r="I47" s="158"/>
      <c r="J47" s="159"/>
    </row>
    <row r="48" spans="1:10" s="160" customFormat="1" ht="15.75" hidden="1" thickBot="1" x14ac:dyDescent="0.3">
      <c r="A48" s="195" t="str">
        <f>IF(E48&lt;2,'ETAPA INICIAL'!B95,"")</f>
        <v/>
      </c>
      <c r="B48" s="132" t="str">
        <f>IF(E48&lt;2,'ETAPA INICIAL'!C95,"")</f>
        <v/>
      </c>
      <c r="C48" s="185" t="str">
        <f>IF(E48&lt;2,'ETAPA INICIAL'!D95,"")</f>
        <v/>
      </c>
      <c r="D48" s="150" t="str">
        <f>IF(E48&lt;2,'ETAPA INICIAL'!E95,"")</f>
        <v/>
      </c>
      <c r="E48" s="133" t="str">
        <f>IF('ETAPA INICIAL'!F95&lt;2,'ETAPA INICIAL'!F95,"")</f>
        <v/>
      </c>
      <c r="F48" s="192"/>
      <c r="G48" s="157"/>
      <c r="H48" s="157"/>
      <c r="I48" s="158"/>
      <c r="J48" s="159"/>
    </row>
    <row r="49" spans="1:10" s="160" customFormat="1" ht="15.75" hidden="1" thickBot="1" x14ac:dyDescent="0.3">
      <c r="A49" s="195" t="str">
        <f>IF(E49&lt;2,'ETAPA INICIAL'!B96,"")</f>
        <v/>
      </c>
      <c r="B49" s="132" t="str">
        <f>IF(E49&lt;2,'ETAPA INICIAL'!C96,"")</f>
        <v/>
      </c>
      <c r="C49" s="185" t="str">
        <f>IF(E49&lt;2,'ETAPA INICIAL'!D96,"")</f>
        <v/>
      </c>
      <c r="D49" s="150" t="str">
        <f>IF(E49&lt;2,'ETAPA INICIAL'!E96,"")</f>
        <v/>
      </c>
      <c r="E49" s="133" t="str">
        <f>IF('ETAPA INICIAL'!F96&lt;2,'ETAPA INICIAL'!F96,"")</f>
        <v/>
      </c>
      <c r="F49" s="192"/>
      <c r="G49" s="157"/>
      <c r="H49" s="157"/>
      <c r="I49" s="158"/>
      <c r="J49" s="159"/>
    </row>
    <row r="50" spans="1:10" s="160" customFormat="1" ht="15.75" hidden="1" thickBot="1" x14ac:dyDescent="0.3">
      <c r="A50" s="195" t="str">
        <f>IF(E50&lt;2,'ETAPA INICIAL'!B101,"")</f>
        <v/>
      </c>
      <c r="B50" s="132" t="str">
        <f>IF(E50&lt;2,'ETAPA INICIAL'!C101,"")</f>
        <v/>
      </c>
      <c r="C50" s="185" t="str">
        <f>IF(E50&lt;2,'ETAPA INICIAL'!D101,"")</f>
        <v/>
      </c>
      <c r="D50" s="150" t="str">
        <f>IF(E50&lt;2,'ETAPA INICIAL'!E101,"")</f>
        <v/>
      </c>
      <c r="E50" s="133" t="str">
        <f>IF('ETAPA INICIAL'!F101&lt;2,'ETAPA INICIAL'!F101,"")</f>
        <v/>
      </c>
      <c r="F50" s="192"/>
      <c r="G50" s="157"/>
      <c r="H50" s="157"/>
      <c r="I50" s="158"/>
      <c r="J50" s="159"/>
    </row>
    <row r="51" spans="1:10" s="160" customFormat="1" ht="15.75" hidden="1" thickBot="1" x14ac:dyDescent="0.3">
      <c r="A51" s="195" t="str">
        <f>IF(E51&lt;2,'ETAPA INICIAL'!B102,"")</f>
        <v/>
      </c>
      <c r="B51" s="132" t="str">
        <f>IF(E51&lt;2,'ETAPA INICIAL'!C102,"")</f>
        <v/>
      </c>
      <c r="C51" s="185" t="str">
        <f>IF(E51&lt;2,'ETAPA INICIAL'!D102,"")</f>
        <v/>
      </c>
      <c r="D51" s="150" t="str">
        <f>IF(E51&lt;2,'ETAPA INICIAL'!E102,"")</f>
        <v/>
      </c>
      <c r="E51" s="133" t="str">
        <f>IF('ETAPA INICIAL'!F102&lt;2,'ETAPA INICIAL'!F102,"")</f>
        <v/>
      </c>
      <c r="F51" s="192"/>
      <c r="G51" s="157"/>
      <c r="H51" s="157"/>
      <c r="I51" s="158"/>
      <c r="J51" s="159"/>
    </row>
    <row r="52" spans="1:10" s="160" customFormat="1" ht="15.75" hidden="1" thickBot="1" x14ac:dyDescent="0.3">
      <c r="A52" s="195" t="str">
        <f>IF(E52&lt;2,'ETAPA INICIAL'!B107,"")</f>
        <v/>
      </c>
      <c r="B52" s="132" t="str">
        <f>IF(E52&lt;2,'ETAPA INICIAL'!C107,"")</f>
        <v/>
      </c>
      <c r="C52" s="185" t="str">
        <f>IF(E52&lt;2,'ETAPA INICIAL'!D107,"")</f>
        <v/>
      </c>
      <c r="D52" s="150" t="str">
        <f>IF(E52&lt;2,'ETAPA INICIAL'!E107,"")</f>
        <v/>
      </c>
      <c r="E52" s="133" t="str">
        <f>IF('ETAPA INICIAL'!F107&lt;2,'ETAPA INICIAL'!F107,"")</f>
        <v/>
      </c>
      <c r="F52" s="192"/>
      <c r="G52" s="157"/>
      <c r="H52" s="157"/>
      <c r="I52" s="158"/>
      <c r="J52" s="159"/>
    </row>
    <row r="53" spans="1:10" s="160" customFormat="1" ht="15.75" hidden="1" thickBot="1" x14ac:dyDescent="0.3">
      <c r="A53" s="195" t="str">
        <f>IF(E53&lt;2,'ETAPA INICIAL'!B108,"")</f>
        <v/>
      </c>
      <c r="B53" s="132" t="str">
        <f>IF(E53&lt;2,'ETAPA INICIAL'!C108,"")</f>
        <v/>
      </c>
      <c r="C53" s="185" t="str">
        <f>IF(E53&lt;2,'ETAPA INICIAL'!D108,"")</f>
        <v/>
      </c>
      <c r="D53" s="150" t="str">
        <f>IF(E53&lt;2,'ETAPA INICIAL'!E108,"")</f>
        <v/>
      </c>
      <c r="E53" s="133" t="str">
        <f>IF('ETAPA INICIAL'!F108&lt;2,'ETAPA INICIAL'!F108,"")</f>
        <v/>
      </c>
      <c r="F53" s="192"/>
      <c r="G53" s="157"/>
      <c r="H53" s="157"/>
      <c r="I53" s="158"/>
      <c r="J53" s="159"/>
    </row>
    <row r="54" spans="1:10" s="160" customFormat="1" ht="15.75" hidden="1" thickBot="1" x14ac:dyDescent="0.3">
      <c r="A54" s="195" t="str">
        <f>IF(E54&lt;2,'ETAPA INICIAL'!B109,"")</f>
        <v/>
      </c>
      <c r="B54" s="132" t="str">
        <f>IF(E54&lt;2,'ETAPA INICIAL'!C109,"")</f>
        <v/>
      </c>
      <c r="C54" s="185" t="str">
        <f>IF(E54&lt;2,'ETAPA INICIAL'!D109,"")</f>
        <v/>
      </c>
      <c r="D54" s="150" t="str">
        <f>IF(E54&lt;2,'ETAPA INICIAL'!E109,"")</f>
        <v/>
      </c>
      <c r="E54" s="133" t="str">
        <f>IF('ETAPA INICIAL'!F109&lt;2,'ETAPA INICIAL'!F109,"")</f>
        <v/>
      </c>
      <c r="F54" s="192"/>
      <c r="G54" s="157"/>
      <c r="H54" s="157"/>
      <c r="I54" s="158"/>
      <c r="J54" s="159"/>
    </row>
    <row r="55" spans="1:10" s="160" customFormat="1" ht="15.75" hidden="1" thickBot="1" x14ac:dyDescent="0.3">
      <c r="A55" s="195" t="str">
        <f>IF(E55&lt;2,'ETAPA INICIAL'!B110,"")</f>
        <v/>
      </c>
      <c r="B55" s="132" t="str">
        <f>IF(E55&lt;2,'ETAPA INICIAL'!C110,"")</f>
        <v/>
      </c>
      <c r="C55" s="185" t="str">
        <f>IF(E55&lt;2,'ETAPA INICIAL'!D110,"")</f>
        <v/>
      </c>
      <c r="D55" s="150" t="str">
        <f>IF(E55&lt;2,'ETAPA INICIAL'!E110,"")</f>
        <v/>
      </c>
      <c r="E55" s="133" t="str">
        <f>IF('ETAPA INICIAL'!F110&lt;2,'ETAPA INICIAL'!F110,"")</f>
        <v/>
      </c>
      <c r="F55" s="192"/>
      <c r="G55" s="157"/>
      <c r="H55" s="157"/>
      <c r="I55" s="158"/>
      <c r="J55" s="159"/>
    </row>
    <row r="56" spans="1:10" s="160" customFormat="1" ht="15.75" hidden="1" thickBot="1" x14ac:dyDescent="0.3">
      <c r="A56" s="195" t="str">
        <f>IF(E56&lt;2,'ETAPA INICIAL'!B115,"")</f>
        <v/>
      </c>
      <c r="B56" s="132" t="str">
        <f>IF(E56&lt;2,'ETAPA INICIAL'!C115,"")</f>
        <v/>
      </c>
      <c r="C56" s="185" t="str">
        <f>IF(E56&lt;2,'ETAPA INICIAL'!D115,"")</f>
        <v/>
      </c>
      <c r="D56" s="150" t="str">
        <f>IF(E56&lt;2,'ETAPA INICIAL'!E115,"")</f>
        <v/>
      </c>
      <c r="E56" s="133" t="str">
        <f>IF('ETAPA INICIAL'!F115&lt;2,'ETAPA INICIAL'!F115,"")</f>
        <v/>
      </c>
      <c r="F56" s="192"/>
      <c r="G56" s="157"/>
      <c r="H56" s="157"/>
      <c r="I56" s="158"/>
      <c r="J56" s="159"/>
    </row>
    <row r="57" spans="1:10" s="160" customFormat="1" ht="15.75" hidden="1" thickBot="1" x14ac:dyDescent="0.3">
      <c r="A57" s="195" t="str">
        <f>IF(E57&lt;2,'ETAPA INICIAL'!B116,"")</f>
        <v/>
      </c>
      <c r="B57" s="132" t="str">
        <f>IF(E57&lt;2,'ETAPA INICIAL'!C116,"")</f>
        <v/>
      </c>
      <c r="C57" s="185" t="str">
        <f>IF(E57&lt;2,'ETAPA INICIAL'!D116,"")</f>
        <v/>
      </c>
      <c r="D57" s="150" t="str">
        <f>IF(E57&lt;2,'ETAPA INICIAL'!E116,"")</f>
        <v/>
      </c>
      <c r="E57" s="133" t="str">
        <f>IF('ETAPA INICIAL'!F116&lt;2,'ETAPA INICIAL'!F116,"")</f>
        <v/>
      </c>
      <c r="F57" s="192"/>
      <c r="G57" s="157"/>
      <c r="H57" s="157"/>
      <c r="I57" s="158"/>
      <c r="J57" s="159"/>
    </row>
    <row r="58" spans="1:10" s="160" customFormat="1" ht="15.75" hidden="1" thickBot="1" x14ac:dyDescent="0.3">
      <c r="A58" s="195" t="str">
        <f>IF(E58&lt;2,'ETAPA INICIAL'!B121,"")</f>
        <v/>
      </c>
      <c r="B58" s="132" t="str">
        <f>IF(E58&lt;2,'ETAPA INICIAL'!C121,"")</f>
        <v/>
      </c>
      <c r="C58" s="185" t="str">
        <f>IF(E58&lt;2,'ETAPA INICIAL'!D121,"")</f>
        <v/>
      </c>
      <c r="D58" s="150" t="str">
        <f>IF(E58&lt;2,'ETAPA INICIAL'!E121,"")</f>
        <v/>
      </c>
      <c r="E58" s="133" t="str">
        <f>IF('ETAPA INICIAL'!F121&lt;2,'ETAPA INICIAL'!F121,"")</f>
        <v/>
      </c>
      <c r="F58" s="192"/>
      <c r="G58" s="157"/>
      <c r="H58" s="157"/>
      <c r="I58" s="158"/>
      <c r="J58" s="159"/>
    </row>
    <row r="59" spans="1:10" s="160" customFormat="1" ht="15.75" hidden="1" thickBot="1" x14ac:dyDescent="0.3">
      <c r="A59" s="195" t="str">
        <f>IF(E59&lt;2,'ETAPA INICIAL'!B122,"")</f>
        <v/>
      </c>
      <c r="B59" s="132" t="str">
        <f>IF(E59&lt;2,'ETAPA INICIAL'!C122,"")</f>
        <v/>
      </c>
      <c r="C59" s="185" t="str">
        <f>IF(E59&lt;2,'ETAPA INICIAL'!D122,"")</f>
        <v/>
      </c>
      <c r="D59" s="150" t="str">
        <f>IF(E59&lt;2,'ETAPA INICIAL'!E122,"")</f>
        <v/>
      </c>
      <c r="E59" s="133" t="str">
        <f>IF('ETAPA INICIAL'!F122&lt;2,'ETAPA INICIAL'!F122,"")</f>
        <v/>
      </c>
      <c r="F59" s="192"/>
      <c r="G59" s="157"/>
      <c r="H59" s="157"/>
      <c r="I59" s="158"/>
      <c r="J59" s="159"/>
    </row>
    <row r="60" spans="1:10" s="160" customFormat="1" ht="15.75" hidden="1" thickBot="1" x14ac:dyDescent="0.3">
      <c r="A60" s="195" t="str">
        <f>IF(E60&lt;2,'ETAPA INICIAL'!B127,"")</f>
        <v/>
      </c>
      <c r="B60" s="132" t="str">
        <f>IF(E60&lt;2,'ETAPA INICIAL'!C127,"")</f>
        <v/>
      </c>
      <c r="C60" s="185" t="str">
        <f>IF(E60&lt;2,'ETAPA INICIAL'!D127,"")</f>
        <v/>
      </c>
      <c r="D60" s="150" t="str">
        <f>IF(E60&lt;2,'ETAPA INICIAL'!E127,"")</f>
        <v/>
      </c>
      <c r="E60" s="133" t="str">
        <f>IF('ETAPA INICIAL'!F127&lt;2,'ETAPA INICIAL'!F127,"")</f>
        <v/>
      </c>
      <c r="F60" s="192"/>
      <c r="G60" s="157"/>
      <c r="H60" s="157"/>
      <c r="I60" s="158"/>
      <c r="J60" s="159"/>
    </row>
    <row r="61" spans="1:10" s="160" customFormat="1" ht="15.75" hidden="1" thickBot="1" x14ac:dyDescent="0.3">
      <c r="A61" s="195" t="str">
        <f>IF(E61&lt;2,'ETAPA INICIAL'!B128,"")</f>
        <v/>
      </c>
      <c r="B61" s="132" t="str">
        <f>IF(E61&lt;2,'ETAPA INICIAL'!C128,"")</f>
        <v/>
      </c>
      <c r="C61" s="185" t="str">
        <f>IF(E61&lt;2,'ETAPA INICIAL'!D128,"")</f>
        <v/>
      </c>
      <c r="D61" s="150" t="str">
        <f>IF(E61&lt;2,'ETAPA INICIAL'!E128,"")</f>
        <v/>
      </c>
      <c r="E61" s="133" t="str">
        <f>IF('ETAPA INICIAL'!F128&lt;2,'ETAPA INICIAL'!F128,"")</f>
        <v/>
      </c>
      <c r="F61" s="192"/>
      <c r="G61" s="157"/>
      <c r="H61" s="157"/>
      <c r="I61" s="158"/>
      <c r="J61" s="159"/>
    </row>
    <row r="62" spans="1:10" s="160" customFormat="1" ht="15.75" hidden="1" thickBot="1" x14ac:dyDescent="0.3">
      <c r="A62" s="195" t="str">
        <f>IF(E62&lt;2,'ETAPA INICIAL'!B129,"")</f>
        <v/>
      </c>
      <c r="B62" s="132" t="str">
        <f>IF(E62&lt;2,'ETAPA INICIAL'!C129,"")</f>
        <v/>
      </c>
      <c r="C62" s="185" t="str">
        <f>IF(E62&lt;2,'ETAPA INICIAL'!D129,"")</f>
        <v/>
      </c>
      <c r="D62" s="150" t="str">
        <f>IF(E62&lt;2,'ETAPA INICIAL'!E129,"")</f>
        <v/>
      </c>
      <c r="E62" s="133" t="str">
        <f>IF('ETAPA INICIAL'!F129&lt;2,'ETAPA INICIAL'!F129,"")</f>
        <v/>
      </c>
      <c r="F62" s="192"/>
      <c r="G62" s="157"/>
      <c r="H62" s="157"/>
      <c r="I62" s="158"/>
      <c r="J62" s="159"/>
    </row>
    <row r="63" spans="1:10" s="160" customFormat="1" ht="15.75" hidden="1" thickBot="1" x14ac:dyDescent="0.3">
      <c r="A63" s="195" t="str">
        <f>IF(E63&lt;2,'ETAPA INICIAL'!B130,"")</f>
        <v/>
      </c>
      <c r="B63" s="132" t="str">
        <f>IF(E63&lt;2,'ETAPA INICIAL'!C130,"")</f>
        <v/>
      </c>
      <c r="C63" s="185" t="str">
        <f>IF(E63&lt;2,'ETAPA INICIAL'!D130,"")</f>
        <v/>
      </c>
      <c r="D63" s="150" t="str">
        <f>IF(E63&lt;2,'ETAPA INICIAL'!E130,"")</f>
        <v/>
      </c>
      <c r="E63" s="133" t="str">
        <f>IF('ETAPA INICIAL'!F130&lt;2,'ETAPA INICIAL'!F130,"")</f>
        <v/>
      </c>
      <c r="F63" s="192"/>
      <c r="G63" s="157"/>
      <c r="H63" s="157"/>
      <c r="I63" s="158"/>
      <c r="J63" s="159"/>
    </row>
    <row r="64" spans="1:10" s="160" customFormat="1" ht="15.75" hidden="1" thickBot="1" x14ac:dyDescent="0.3">
      <c r="A64" s="195" t="str">
        <f>IF(E64&lt;2,'ETAPA INICIAL'!B139,"")</f>
        <v/>
      </c>
      <c r="B64" s="132" t="str">
        <f>IF(E64&lt;2,'ETAPA INICIAL'!C139,"")</f>
        <v/>
      </c>
      <c r="C64" s="185" t="str">
        <f>IF(E64&lt;2,'ETAPA INICIAL'!D139,"")</f>
        <v/>
      </c>
      <c r="D64" s="150" t="str">
        <f>IF(E64&lt;2,'ETAPA INICIAL'!E139,"")</f>
        <v/>
      </c>
      <c r="E64" s="133" t="str">
        <f>IF('ETAPA INICIAL'!F139&lt;2,'ETAPA INICIAL'!F139,"")</f>
        <v/>
      </c>
      <c r="F64" s="192"/>
      <c r="G64" s="157"/>
      <c r="H64" s="157"/>
      <c r="I64" s="158"/>
      <c r="J64" s="159"/>
    </row>
    <row r="65" spans="1:10" s="160" customFormat="1" ht="15.75" hidden="1" thickBot="1" x14ac:dyDescent="0.3">
      <c r="A65" s="195" t="str">
        <f>IF(E65&lt;2,'ETAPA INICIAL'!B142,"")</f>
        <v/>
      </c>
      <c r="B65" s="132" t="str">
        <f>IF(E65&lt;2,'ETAPA INICIAL'!C142,"")</f>
        <v/>
      </c>
      <c r="C65" s="185" t="str">
        <f>IF(E65&lt;2,'ETAPA INICIAL'!D142,"")</f>
        <v/>
      </c>
      <c r="D65" s="150" t="str">
        <f>IF(E65&lt;2,'ETAPA INICIAL'!E142,"")</f>
        <v/>
      </c>
      <c r="E65" s="133" t="str">
        <f>IF('ETAPA INICIAL'!F142&lt;2,'ETAPA INICIAL'!F142,"")</f>
        <v/>
      </c>
      <c r="F65" s="192"/>
      <c r="G65" s="157"/>
      <c r="H65" s="157"/>
      <c r="I65" s="158"/>
      <c r="J65" s="159"/>
    </row>
    <row r="66" spans="1:10" s="160" customFormat="1" ht="15.75" hidden="1" thickBot="1" x14ac:dyDescent="0.3">
      <c r="A66" s="195" t="str">
        <f>IF(E66&lt;2,'ETAPA INICIAL'!B143,"")</f>
        <v/>
      </c>
      <c r="B66" s="132" t="str">
        <f>IF(E66&lt;2,'ETAPA INICIAL'!C143,"")</f>
        <v/>
      </c>
      <c r="C66" s="185" t="str">
        <f>IF(E66&lt;2,'ETAPA INICIAL'!D143,"")</f>
        <v/>
      </c>
      <c r="D66" s="150" t="str">
        <f>IF(E66&lt;2,'ETAPA INICIAL'!E143,"")</f>
        <v/>
      </c>
      <c r="E66" s="133" t="str">
        <f>IF('ETAPA INICIAL'!F143&lt;2,'ETAPA INICIAL'!F143,"")</f>
        <v/>
      </c>
      <c r="F66" s="192"/>
      <c r="G66" s="157"/>
      <c r="H66" s="157"/>
      <c r="I66" s="158"/>
      <c r="J66" s="159"/>
    </row>
    <row r="67" spans="1:10" s="160" customFormat="1" ht="15.75" hidden="1" thickBot="1" x14ac:dyDescent="0.3">
      <c r="A67" s="195" t="str">
        <f>IF(E67&lt;2,'ETAPA INICIAL'!B144,"")</f>
        <v/>
      </c>
      <c r="B67" s="132" t="str">
        <f>IF(E67&lt;2,'ETAPA INICIAL'!C144,"")</f>
        <v/>
      </c>
      <c r="C67" s="185" t="str">
        <f>IF(E67&lt;2,'ETAPA INICIAL'!D144,"")</f>
        <v/>
      </c>
      <c r="D67" s="150" t="str">
        <f>IF(E67&lt;2,'ETAPA INICIAL'!E144,"")</f>
        <v/>
      </c>
      <c r="E67" s="133" t="str">
        <f>IF('ETAPA INICIAL'!F144&lt;2,'ETAPA INICIAL'!F144,"")</f>
        <v/>
      </c>
      <c r="F67" s="192"/>
      <c r="G67" s="157"/>
      <c r="H67" s="157"/>
      <c r="I67" s="158"/>
      <c r="J67" s="159"/>
    </row>
    <row r="68" spans="1:10" s="160" customFormat="1" ht="15.75" hidden="1" thickBot="1" x14ac:dyDescent="0.3">
      <c r="A68" s="197" t="str">
        <f>IF(E68&lt;2,'ETAPA INICIAL'!B149,"")</f>
        <v/>
      </c>
      <c r="B68" s="198" t="str">
        <f>IF(E68&lt;2,'ETAPA INICIAL'!C149,"")</f>
        <v/>
      </c>
      <c r="C68" s="202" t="str">
        <f>IF(E68&lt;2,'ETAPA INICIAL'!D149,"")</f>
        <v/>
      </c>
      <c r="D68" s="199" t="str">
        <f>IF(E68&lt;2,'ETAPA INICIAL'!E149,"")</f>
        <v/>
      </c>
      <c r="E68" s="200" t="str">
        <f>IF('ETAPA INICIAL'!F149&lt;2,'ETAPA INICIAL'!F149,"")</f>
        <v/>
      </c>
      <c r="F68" s="191"/>
      <c r="G68" s="161"/>
      <c r="H68" s="161"/>
      <c r="I68" s="162"/>
      <c r="J68" s="163"/>
    </row>
    <row r="69" spans="1:10" s="160" customFormat="1" ht="16.5" thickBot="1" x14ac:dyDescent="0.3">
      <c r="A69" s="369" t="s">
        <v>420</v>
      </c>
      <c r="B69" s="370"/>
      <c r="C69" s="370"/>
      <c r="D69" s="370"/>
      <c r="E69" s="370"/>
      <c r="F69" s="370"/>
      <c r="G69" s="370"/>
      <c r="H69" s="370"/>
      <c r="I69" s="371"/>
      <c r="J69" s="154" t="s">
        <v>186</v>
      </c>
    </row>
    <row r="70" spans="1:10" s="152" customFormat="1" ht="15.75" thickBot="1" x14ac:dyDescent="0.3">
      <c r="A70" s="142" t="s">
        <v>275</v>
      </c>
      <c r="B70" s="143" t="s">
        <v>418</v>
      </c>
      <c r="C70" s="143" t="s">
        <v>281</v>
      </c>
      <c r="D70" s="144" t="s">
        <v>416</v>
      </c>
      <c r="E70" s="145" t="s">
        <v>417</v>
      </c>
      <c r="F70" s="190" t="s">
        <v>187</v>
      </c>
      <c r="G70" s="130" t="s">
        <v>188</v>
      </c>
      <c r="H70" s="130" t="s">
        <v>189</v>
      </c>
      <c r="I70" s="131" t="s">
        <v>190</v>
      </c>
      <c r="J70" s="169" t="s">
        <v>191</v>
      </c>
    </row>
    <row r="71" spans="1:10" s="160" customFormat="1" ht="15.75" hidden="1" thickBot="1" x14ac:dyDescent="0.3">
      <c r="A71" s="194" t="str">
        <f>IF(E71&lt;2,'ETAPA AVANÇADA'!B7,"")</f>
        <v/>
      </c>
      <c r="B71" s="153" t="str">
        <f>IF(E71&lt;2,'ETAPA AVANÇADA'!C7,"")</f>
        <v/>
      </c>
      <c r="C71" s="209" t="str">
        <f>IF(E71&lt;2,'ETAPA AVANÇADA'!D7,"")</f>
        <v/>
      </c>
      <c r="D71" s="188" t="str">
        <f>IF(E71&lt;2,'ETAPA AVANÇADA'!E7,"")</f>
        <v/>
      </c>
      <c r="E71" s="155" t="str">
        <f>IF('ETAPA AVANÇADA'!F7&lt;2,'ETAPA AVANÇADA'!F7,"")</f>
        <v/>
      </c>
      <c r="F71" s="191"/>
      <c r="G71" s="161"/>
      <c r="H71" s="161"/>
      <c r="I71" s="162"/>
      <c r="J71" s="163"/>
    </row>
    <row r="72" spans="1:10" s="160" customFormat="1" ht="15.75" hidden="1" thickBot="1" x14ac:dyDescent="0.3">
      <c r="A72" s="195" t="str">
        <f>IF(E72&lt;2,'ETAPA AVANÇADA'!B8,"")</f>
        <v/>
      </c>
      <c r="B72" s="132" t="str">
        <f>IF(E72&lt;2,'ETAPA AVANÇADA'!C8,"")</f>
        <v/>
      </c>
      <c r="C72" s="185" t="str">
        <f>IF(E72&lt;2,'ETAPA AVANÇADA'!D8,"")</f>
        <v/>
      </c>
      <c r="D72" s="150" t="str">
        <f>IF(E72&lt;2,'ETAPA AVANÇADA'!E8,"")</f>
        <v/>
      </c>
      <c r="E72" s="133" t="str">
        <f>IF('ETAPA AVANÇADA'!F8&lt;2,'ETAPA AVANÇADA'!F8,"")</f>
        <v/>
      </c>
      <c r="F72" s="192"/>
      <c r="G72" s="157"/>
      <c r="H72" s="157"/>
      <c r="I72" s="157"/>
      <c r="J72" s="201"/>
    </row>
    <row r="73" spans="1:10" s="160" customFormat="1" ht="15.75" hidden="1" thickBot="1" x14ac:dyDescent="0.3">
      <c r="A73" s="195" t="str">
        <f>IF(E73&lt;2,'ETAPA AVANÇADA'!B13,"")</f>
        <v/>
      </c>
      <c r="B73" s="132" t="str">
        <f>IF(E73&lt;2,'ETAPA AVANÇADA'!C13,"")</f>
        <v/>
      </c>
      <c r="C73" s="185" t="str">
        <f>IF(E73&lt;2,'ETAPA AVANÇADA'!D13,"")</f>
        <v/>
      </c>
      <c r="D73" s="150" t="str">
        <f>IF(E73&lt;2,'ETAPA AVANÇADA'!E13,"")</f>
        <v/>
      </c>
      <c r="E73" s="133" t="str">
        <f>IF('ETAPA AVANÇADA'!F13&lt;2,'ETAPA AVANÇADA'!F13,"")</f>
        <v/>
      </c>
      <c r="F73" s="192"/>
      <c r="G73" s="157"/>
      <c r="H73" s="157"/>
      <c r="I73" s="157"/>
      <c r="J73" s="201"/>
    </row>
    <row r="74" spans="1:10" s="160" customFormat="1" ht="15.75" hidden="1" thickBot="1" x14ac:dyDescent="0.3">
      <c r="A74" s="195" t="str">
        <f>IF(E74&lt;2,'ETAPA AVANÇADA'!B18,"")</f>
        <v/>
      </c>
      <c r="B74" s="132" t="str">
        <f>IF(E74&lt;2,'ETAPA AVANÇADA'!C18,"")</f>
        <v/>
      </c>
      <c r="C74" s="185" t="str">
        <f>IF(E74&lt;2,'ETAPA AVANÇADA'!D18,"")</f>
        <v/>
      </c>
      <c r="D74" s="150" t="str">
        <f>IF(E74&lt;2,'ETAPA AVANÇADA'!E18,"")</f>
        <v/>
      </c>
      <c r="E74" s="133" t="str">
        <f>IF('ETAPA AVANÇADA'!F18&lt;2,'ETAPA AVANÇADA'!F18,"")</f>
        <v/>
      </c>
      <c r="F74" s="192"/>
      <c r="G74" s="157"/>
      <c r="H74" s="157"/>
      <c r="I74" s="157"/>
      <c r="J74" s="201"/>
    </row>
    <row r="75" spans="1:10" s="160" customFormat="1" ht="15.75" hidden="1" thickBot="1" x14ac:dyDescent="0.3">
      <c r="A75" s="195" t="str">
        <f>IF(E75&lt;2,'ETAPA AVANÇADA'!B19,"")</f>
        <v/>
      </c>
      <c r="B75" s="132" t="str">
        <f>IF(E75&lt;2,'ETAPA AVANÇADA'!C19,"")</f>
        <v/>
      </c>
      <c r="C75" s="185" t="str">
        <f>IF(E75&lt;2,'ETAPA AVANÇADA'!D19,"")</f>
        <v/>
      </c>
      <c r="D75" s="150" t="str">
        <f>IF(E75&lt;2,'ETAPA AVANÇADA'!E19,"")</f>
        <v/>
      </c>
      <c r="E75" s="133" t="str">
        <f>IF('ETAPA AVANÇADA'!F19&lt;2,'ETAPA AVANÇADA'!F19,"")</f>
        <v/>
      </c>
      <c r="F75" s="192"/>
      <c r="G75" s="157"/>
      <c r="H75" s="157"/>
      <c r="I75" s="157"/>
      <c r="J75" s="201"/>
    </row>
    <row r="76" spans="1:10" s="160" customFormat="1" ht="15.75" hidden="1" thickBot="1" x14ac:dyDescent="0.3">
      <c r="A76" s="196" t="str">
        <f>IF(E76&lt;2,'ETAPA AVANÇADA'!B24,"")</f>
        <v/>
      </c>
      <c r="B76" s="170" t="str">
        <f>IF(E76&lt;2,'ETAPA AVANÇADA'!C24,"")</f>
        <v/>
      </c>
      <c r="C76" s="186" t="str">
        <f>IF(E76&lt;2,'ETAPA AVANÇADA'!D24,"")</f>
        <v/>
      </c>
      <c r="D76" s="168" t="str">
        <f>IF(E76&lt;2,'ETAPA AVANÇADA'!E24,"")</f>
        <v/>
      </c>
      <c r="E76" s="156" t="str">
        <f>IF('ETAPA AVANÇADA'!F24&lt;2,'ETAPA AVANÇADA'!F24,"")</f>
        <v/>
      </c>
      <c r="F76" s="193"/>
      <c r="G76" s="180"/>
      <c r="H76" s="180"/>
      <c r="I76" s="181"/>
      <c r="J76" s="182"/>
    </row>
    <row r="77" spans="1:10" s="160" customFormat="1" ht="15.75" hidden="1" thickBot="1" x14ac:dyDescent="0.3">
      <c r="A77" s="195" t="str">
        <f>IF(E77&lt;2,'ETAPA AVANÇADA'!B29,"")</f>
        <v/>
      </c>
      <c r="B77" s="132" t="str">
        <f>IF(E77&lt;2,'ETAPA AVANÇADA'!C29,"")</f>
        <v/>
      </c>
      <c r="C77" s="185" t="str">
        <f>IF(E77&lt;2,'ETAPA AVANÇADA'!D29,"")</f>
        <v/>
      </c>
      <c r="D77" s="150" t="str">
        <f>IF(E77&lt;2,'ETAPA AVANÇADA'!E29,"")</f>
        <v/>
      </c>
      <c r="E77" s="133" t="str">
        <f>IF('ETAPA AVANÇADA'!F29&lt;2,'ETAPA AVANÇADA'!F29,"")</f>
        <v/>
      </c>
      <c r="F77" s="191"/>
      <c r="G77" s="161"/>
      <c r="H77" s="161"/>
      <c r="I77" s="162"/>
      <c r="J77" s="163"/>
    </row>
    <row r="78" spans="1:10" s="160" customFormat="1" ht="15.75" hidden="1" thickBot="1" x14ac:dyDescent="0.3">
      <c r="A78" s="195" t="str">
        <f>IF(E78&lt;2,'ETAPA AVANÇADA'!B30,"")</f>
        <v/>
      </c>
      <c r="B78" s="132" t="str">
        <f>IF(E78&lt;2,'ETAPA AVANÇADA'!C30,"")</f>
        <v/>
      </c>
      <c r="C78" s="185" t="str">
        <f>IF(E78&lt;2,'ETAPA AVANÇADA'!D30,"")</f>
        <v/>
      </c>
      <c r="D78" s="150" t="str">
        <f>IF(E78&lt;2,'ETAPA AVANÇADA'!E30,"")</f>
        <v/>
      </c>
      <c r="E78" s="133" t="str">
        <f>IF('ETAPA AVANÇADA'!F30&lt;2,'ETAPA AVANÇADA'!F30,"")</f>
        <v/>
      </c>
      <c r="F78" s="191"/>
      <c r="G78" s="161"/>
      <c r="H78" s="161"/>
      <c r="I78" s="162"/>
      <c r="J78" s="163"/>
    </row>
    <row r="79" spans="1:10" s="160" customFormat="1" ht="15.75" hidden="1" thickBot="1" x14ac:dyDescent="0.3">
      <c r="A79" s="195" t="str">
        <f>IF(E79&lt;2,'ETAPA AVANÇADA'!B35,"")</f>
        <v/>
      </c>
      <c r="B79" s="132" t="str">
        <f>IF(E79&lt;2,'ETAPA AVANÇADA'!C35,"")</f>
        <v/>
      </c>
      <c r="C79" s="185" t="str">
        <f>IF(E79&lt;2,'ETAPA AVANÇADA'!D35,"")</f>
        <v/>
      </c>
      <c r="D79" s="150" t="str">
        <f>IF(E79&lt;2,'ETAPA AVANÇADA'!E35,"")</f>
        <v/>
      </c>
      <c r="E79" s="133" t="str">
        <f>IF('ETAPA AVANÇADA'!F35&lt;2,'ETAPA AVANÇADA'!F35,"")</f>
        <v/>
      </c>
      <c r="F79" s="191"/>
      <c r="G79" s="161"/>
      <c r="H79" s="161"/>
      <c r="I79" s="162"/>
      <c r="J79" s="163"/>
    </row>
    <row r="80" spans="1:10" s="160" customFormat="1" ht="15.75" hidden="1" thickBot="1" x14ac:dyDescent="0.3">
      <c r="A80" s="195" t="str">
        <f>IF(E80&lt;2,'ETAPA AVANÇADA'!B40,"")</f>
        <v/>
      </c>
      <c r="B80" s="132" t="str">
        <f>IF(E80&lt;2,'ETAPA AVANÇADA'!C40,"")</f>
        <v/>
      </c>
      <c r="C80" s="185" t="str">
        <f>IF(E80&lt;2,'ETAPA AVANÇADA'!D40,"")</f>
        <v/>
      </c>
      <c r="D80" s="150" t="str">
        <f>IF(E80&lt;2,'ETAPA AVANÇADA'!E40,"")</f>
        <v/>
      </c>
      <c r="E80" s="133" t="str">
        <f>IF('ETAPA AVANÇADA'!F40&lt;2,'ETAPA AVANÇADA'!F40,"")</f>
        <v/>
      </c>
      <c r="F80" s="191"/>
      <c r="G80" s="161"/>
      <c r="H80" s="161"/>
      <c r="I80" s="162"/>
      <c r="J80" s="163"/>
    </row>
    <row r="81" spans="1:10" s="160" customFormat="1" ht="15.75" hidden="1" thickBot="1" x14ac:dyDescent="0.3">
      <c r="A81" s="195" t="str">
        <f>IF(E81&lt;2,'ETAPA AVANÇADA'!B41,"")</f>
        <v/>
      </c>
      <c r="B81" s="132" t="str">
        <f>IF(E81&lt;2,'ETAPA AVANÇADA'!C41,"")</f>
        <v/>
      </c>
      <c r="C81" s="185" t="str">
        <f>IF(E81&lt;2,'ETAPA AVANÇADA'!D41,"")</f>
        <v/>
      </c>
      <c r="D81" s="150" t="str">
        <f>IF(E81&lt;2,'ETAPA AVANÇADA'!E41,"")</f>
        <v/>
      </c>
      <c r="E81" s="133" t="str">
        <f>IF('ETAPA AVANÇADA'!F41&lt;2,'ETAPA AVANÇADA'!F41,"")</f>
        <v/>
      </c>
      <c r="F81" s="191"/>
      <c r="G81" s="161"/>
      <c r="H81" s="161"/>
      <c r="I81" s="162"/>
      <c r="J81" s="163"/>
    </row>
    <row r="82" spans="1:10" s="160" customFormat="1" ht="15.75" hidden="1" thickBot="1" x14ac:dyDescent="0.3">
      <c r="A82" s="195" t="str">
        <f>IF(E82&lt;2,'ETAPA AVANÇADA'!B52,"")</f>
        <v/>
      </c>
      <c r="B82" s="132" t="str">
        <f>IF(E82&lt;2,'ETAPA AVANÇADA'!C52,"")</f>
        <v/>
      </c>
      <c r="C82" s="185" t="str">
        <f>IF(E82&lt;2,'ETAPA AVANÇADA'!D52,"")</f>
        <v/>
      </c>
      <c r="D82" s="150" t="str">
        <f>IF(E82&lt;2,'ETAPA AVANÇADA'!E52,"")</f>
        <v/>
      </c>
      <c r="E82" s="133" t="str">
        <f>IF('ETAPA AVANÇADA'!F52&lt;2,'ETAPA AVANÇADA'!F52,"")</f>
        <v/>
      </c>
      <c r="F82" s="191"/>
      <c r="G82" s="161"/>
      <c r="H82" s="161"/>
      <c r="I82" s="162"/>
      <c r="J82" s="163"/>
    </row>
    <row r="83" spans="1:10" s="160" customFormat="1" ht="15.75" hidden="1" thickBot="1" x14ac:dyDescent="0.3">
      <c r="A83" s="195" t="str">
        <f>IF(E83&lt;2,'ETAPA AVANÇADA'!B53,"")</f>
        <v/>
      </c>
      <c r="B83" s="132" t="str">
        <f>IF(E83&lt;2,'ETAPA AVANÇADA'!C53,"")</f>
        <v/>
      </c>
      <c r="C83" s="185" t="str">
        <f>IF(E83&lt;2,'ETAPA AVANÇADA'!D53,"")</f>
        <v/>
      </c>
      <c r="D83" s="150" t="str">
        <f>IF(E83&lt;2,'ETAPA AVANÇADA'!E53,"")</f>
        <v/>
      </c>
      <c r="E83" s="133" t="str">
        <f>IF('ETAPA AVANÇADA'!F53&lt;2,'ETAPA AVANÇADA'!F53,"")</f>
        <v/>
      </c>
      <c r="F83" s="191"/>
      <c r="G83" s="161"/>
      <c r="H83" s="161"/>
      <c r="I83" s="162"/>
      <c r="J83" s="163"/>
    </row>
    <row r="84" spans="1:10" s="160" customFormat="1" ht="15.75" hidden="1" thickBot="1" x14ac:dyDescent="0.3">
      <c r="A84" s="195" t="str">
        <f>IF(E84&lt;2,'ETAPA AVANÇADA'!B54,"")</f>
        <v/>
      </c>
      <c r="B84" s="132" t="str">
        <f>IF(E84&lt;2,'ETAPA AVANÇADA'!C54,"")</f>
        <v/>
      </c>
      <c r="C84" s="185" t="str">
        <f>IF(E84&lt;2,'ETAPA AVANÇADA'!D54,"")</f>
        <v/>
      </c>
      <c r="D84" s="150" t="str">
        <f>IF(E84&lt;2,'ETAPA AVANÇADA'!E54,"")</f>
        <v/>
      </c>
      <c r="E84" s="133" t="str">
        <f>IF('ETAPA AVANÇADA'!F54&lt;2,'ETAPA AVANÇADA'!F54,"")</f>
        <v/>
      </c>
      <c r="F84" s="191"/>
      <c r="G84" s="161"/>
      <c r="H84" s="161"/>
      <c r="I84" s="162"/>
      <c r="J84" s="163"/>
    </row>
    <row r="85" spans="1:10" s="160" customFormat="1" ht="15.75" hidden="1" thickBot="1" x14ac:dyDescent="0.3">
      <c r="A85" s="195" t="str">
        <f>IF(E85&lt;2,'ETAPA AVANÇADA'!B55,"")</f>
        <v/>
      </c>
      <c r="B85" s="132" t="str">
        <f>IF(E85&lt;2,'ETAPA AVANÇADA'!C55,"")</f>
        <v/>
      </c>
      <c r="C85" s="185" t="str">
        <f>IF(E85&lt;2,'ETAPA AVANÇADA'!D55,"")</f>
        <v/>
      </c>
      <c r="D85" s="150" t="str">
        <f>IF(E85&lt;2,'ETAPA AVANÇADA'!E55,"")</f>
        <v/>
      </c>
      <c r="E85" s="133" t="str">
        <f>IF('ETAPA AVANÇADA'!F55&lt;2,'ETAPA AVANÇADA'!F55,"")</f>
        <v/>
      </c>
      <c r="F85" s="191"/>
      <c r="G85" s="161"/>
      <c r="H85" s="161"/>
      <c r="I85" s="162"/>
      <c r="J85" s="163"/>
    </row>
    <row r="86" spans="1:10" s="160" customFormat="1" ht="15.75" hidden="1" thickBot="1" x14ac:dyDescent="0.3">
      <c r="A86" s="195" t="str">
        <f>IF(E86&lt;2,'ETAPA AVANÇADA'!B60,"")</f>
        <v/>
      </c>
      <c r="B86" s="132" t="str">
        <f>IF(E86&lt;2,'ETAPA AVANÇADA'!C60,"")</f>
        <v/>
      </c>
      <c r="C86" s="185" t="str">
        <f>IF(E86&lt;2,'ETAPA AVANÇADA'!D60,"")</f>
        <v/>
      </c>
      <c r="D86" s="150" t="str">
        <f>IF(E86&lt;2,'ETAPA AVANÇADA'!E60,"")</f>
        <v/>
      </c>
      <c r="E86" s="133" t="str">
        <f>IF('ETAPA AVANÇADA'!F60&lt;2,'ETAPA AVANÇADA'!F60,"")</f>
        <v/>
      </c>
      <c r="F86" s="191"/>
      <c r="G86" s="161"/>
      <c r="H86" s="161"/>
      <c r="I86" s="162"/>
      <c r="J86" s="163"/>
    </row>
    <row r="87" spans="1:10" s="160" customFormat="1" ht="15.75" hidden="1" thickBot="1" x14ac:dyDescent="0.3">
      <c r="A87" s="195" t="str">
        <f>IF(E87&lt;2,'ETAPA AVANÇADA'!B61,"")</f>
        <v/>
      </c>
      <c r="B87" s="132" t="str">
        <f>IF(E87&lt;2,'ETAPA AVANÇADA'!C61,"")</f>
        <v/>
      </c>
      <c r="C87" s="185" t="str">
        <f>IF(E87&lt;2,'ETAPA AVANÇADA'!D61,"")</f>
        <v/>
      </c>
      <c r="D87" s="150" t="str">
        <f>IF(E87&lt;2,'ETAPA AVANÇADA'!E61,"")</f>
        <v/>
      </c>
      <c r="E87" s="133" t="str">
        <f>IF('ETAPA AVANÇADA'!F61&lt;2,'ETAPA AVANÇADA'!F61,"")</f>
        <v/>
      </c>
      <c r="F87" s="191"/>
      <c r="G87" s="161"/>
      <c r="H87" s="161"/>
      <c r="I87" s="162"/>
      <c r="J87" s="163"/>
    </row>
    <row r="88" spans="1:10" s="160" customFormat="1" ht="15.75" hidden="1" thickBot="1" x14ac:dyDescent="0.3">
      <c r="A88" s="195" t="str">
        <f>IF(E88&lt;2,'ETAPA AVANÇADA'!B66,"")</f>
        <v/>
      </c>
      <c r="B88" s="132" t="str">
        <f>IF(E88&lt;2,'ETAPA AVANÇADA'!C66,"")</f>
        <v/>
      </c>
      <c r="C88" s="185" t="str">
        <f>IF(E88&lt;2,'ETAPA AVANÇADA'!D66,"")</f>
        <v/>
      </c>
      <c r="D88" s="150" t="str">
        <f>IF(E88&lt;2,'ETAPA AVANÇADA'!E66,"")</f>
        <v/>
      </c>
      <c r="E88" s="133" t="str">
        <f>IF('ETAPA AVANÇADA'!F66&lt;2,'ETAPA AVANÇADA'!F66,"")</f>
        <v/>
      </c>
      <c r="F88" s="191"/>
      <c r="G88" s="161"/>
      <c r="H88" s="161"/>
      <c r="I88" s="162"/>
      <c r="J88" s="163"/>
    </row>
    <row r="89" spans="1:10" s="160" customFormat="1" ht="15.75" hidden="1" thickBot="1" x14ac:dyDescent="0.3">
      <c r="A89" s="195" t="str">
        <f>IF(E89&lt;2,'ETAPA AVANÇADA'!B67,"")</f>
        <v/>
      </c>
      <c r="B89" s="132" t="str">
        <f>IF(E89&lt;2,'ETAPA AVANÇADA'!C67,"")</f>
        <v/>
      </c>
      <c r="C89" s="185" t="str">
        <f>IF(E89&lt;2,'ETAPA AVANÇADA'!D67,"")</f>
        <v/>
      </c>
      <c r="D89" s="150" t="str">
        <f>IF(E89&lt;2,'ETAPA AVANÇADA'!E67,"")</f>
        <v/>
      </c>
      <c r="E89" s="133" t="str">
        <f>IF('ETAPA AVANÇADA'!F67&lt;2,'ETAPA AVANÇADA'!F67,"")</f>
        <v/>
      </c>
      <c r="F89" s="191"/>
      <c r="G89" s="161"/>
      <c r="H89" s="161"/>
      <c r="I89" s="162"/>
      <c r="J89" s="163"/>
    </row>
    <row r="90" spans="1:10" s="160" customFormat="1" ht="15.75" hidden="1" thickBot="1" x14ac:dyDescent="0.3">
      <c r="A90" s="195" t="str">
        <f>IF(E90&lt;2,'ETAPA AVANÇADA'!B68,"")</f>
        <v/>
      </c>
      <c r="B90" s="132" t="str">
        <f>IF(E90&lt;2,'ETAPA AVANÇADA'!C68,"")</f>
        <v/>
      </c>
      <c r="C90" s="185" t="str">
        <f>IF(E90&lt;2,'ETAPA AVANÇADA'!D68,"")</f>
        <v/>
      </c>
      <c r="D90" s="150" t="str">
        <f>IF(E90&lt;2,'ETAPA AVANÇADA'!E68,"")</f>
        <v/>
      </c>
      <c r="E90" s="133" t="str">
        <f>IF('ETAPA AVANÇADA'!F68&lt;2,'ETAPA AVANÇADA'!F68,"")</f>
        <v/>
      </c>
      <c r="F90" s="191"/>
      <c r="G90" s="161"/>
      <c r="H90" s="161"/>
      <c r="I90" s="162"/>
      <c r="J90" s="163"/>
    </row>
    <row r="91" spans="1:10" s="160" customFormat="1" ht="15.75" hidden="1" thickBot="1" x14ac:dyDescent="0.3">
      <c r="A91" s="195" t="str">
        <f>IF(E91&lt;2,'ETAPA AVANÇADA'!B69,"")</f>
        <v/>
      </c>
      <c r="B91" s="132" t="str">
        <f>IF(E91&lt;2,'ETAPA AVANÇADA'!C69,"")</f>
        <v/>
      </c>
      <c r="C91" s="185" t="str">
        <f>IF(E91&lt;2,'ETAPA AVANÇADA'!D69,"")</f>
        <v/>
      </c>
      <c r="D91" s="150" t="str">
        <f>IF(E91&lt;2,'ETAPA AVANÇADA'!E69,"")</f>
        <v/>
      </c>
      <c r="E91" s="133" t="str">
        <f>IF('ETAPA AVANÇADA'!F69&lt;2,'ETAPA AVANÇADA'!F69,"")</f>
        <v/>
      </c>
      <c r="F91" s="191"/>
      <c r="G91" s="161"/>
      <c r="H91" s="161"/>
      <c r="I91" s="162"/>
      <c r="J91" s="163"/>
    </row>
    <row r="92" spans="1:10" s="160" customFormat="1" ht="15.75" hidden="1" thickBot="1" x14ac:dyDescent="0.3">
      <c r="A92" s="195" t="str">
        <f>IF(E92&lt;2,'ETAPA AVANÇADA'!B70,"")</f>
        <v/>
      </c>
      <c r="B92" s="132" t="str">
        <f>IF(E92&lt;2,'ETAPA AVANÇADA'!C70,"")</f>
        <v/>
      </c>
      <c r="C92" s="185" t="str">
        <f>IF(E92&lt;2,'ETAPA AVANÇADA'!D70,"")</f>
        <v/>
      </c>
      <c r="D92" s="150" t="str">
        <f>IF(E92&lt;2,'ETAPA AVANÇADA'!E70,"")</f>
        <v/>
      </c>
      <c r="E92" s="133" t="str">
        <f>IF('ETAPA AVANÇADA'!F70&lt;2,'ETAPA AVANÇADA'!F70,"")</f>
        <v/>
      </c>
      <c r="F92" s="191"/>
      <c r="G92" s="161"/>
      <c r="H92" s="161"/>
      <c r="I92" s="162"/>
      <c r="J92" s="163"/>
    </row>
    <row r="93" spans="1:10" s="160" customFormat="1" ht="15.75" hidden="1" thickBot="1" x14ac:dyDescent="0.3">
      <c r="A93" s="195" t="str">
        <f>IF(E93&lt;2,'ETAPA AVANÇADA'!B75,"")</f>
        <v/>
      </c>
      <c r="B93" s="132" t="str">
        <f>IF(E93&lt;2,'ETAPA AVANÇADA'!C75,"")</f>
        <v/>
      </c>
      <c r="C93" s="185" t="str">
        <f>IF(E93&lt;2,'ETAPA AVANÇADA'!D75,"")</f>
        <v/>
      </c>
      <c r="D93" s="150" t="str">
        <f>IF(E93&lt;2,'ETAPA AVANÇADA'!E75,"")</f>
        <v/>
      </c>
      <c r="E93" s="133" t="str">
        <f>IF('ETAPA AVANÇADA'!F75&lt;2,'ETAPA AVANÇADA'!F75,"")</f>
        <v/>
      </c>
      <c r="F93" s="191"/>
      <c r="G93" s="161"/>
      <c r="H93" s="161"/>
      <c r="I93" s="162"/>
      <c r="J93" s="163"/>
    </row>
    <row r="94" spans="1:10" s="160" customFormat="1" ht="15.75" hidden="1" thickBot="1" x14ac:dyDescent="0.3">
      <c r="A94" s="195" t="str">
        <f>IF(E94&lt;2,'ETAPA AVANÇADA'!B78,"")</f>
        <v/>
      </c>
      <c r="B94" s="132" t="str">
        <f>IF(E94&lt;2,'ETAPA AVANÇADA'!C78,"")</f>
        <v/>
      </c>
      <c r="C94" s="185" t="str">
        <f>IF(E94&lt;2,'ETAPA AVANÇADA'!D78,"")</f>
        <v/>
      </c>
      <c r="D94" s="150" t="str">
        <f>IF(E94&lt;2,'ETAPA AVANÇADA'!E78,"")</f>
        <v/>
      </c>
      <c r="E94" s="133" t="str">
        <f>IF('ETAPA AVANÇADA'!F78&lt;2,'ETAPA AVANÇADA'!F78,"")</f>
        <v/>
      </c>
      <c r="F94" s="191"/>
      <c r="G94" s="161"/>
      <c r="H94" s="161"/>
      <c r="I94" s="162"/>
      <c r="J94" s="163"/>
    </row>
    <row r="95" spans="1:10" s="160" customFormat="1" ht="15.75" hidden="1" thickBot="1" x14ac:dyDescent="0.3">
      <c r="A95" s="195" t="str">
        <f>IF(E95&lt;2,'ETAPA AVANÇADA'!B79,"")</f>
        <v/>
      </c>
      <c r="B95" s="132" t="str">
        <f>IF(E95&lt;2,'ETAPA AVANÇADA'!C79,"")</f>
        <v/>
      </c>
      <c r="C95" s="185" t="str">
        <f>IF(E95&lt;2,'ETAPA AVANÇADA'!D79,"")</f>
        <v/>
      </c>
      <c r="D95" s="150" t="str">
        <f>IF(E95&lt;2,'ETAPA AVANÇADA'!E79,"")</f>
        <v/>
      </c>
      <c r="E95" s="133" t="str">
        <f>IF('ETAPA AVANÇADA'!F79&lt;2,'ETAPA AVANÇADA'!F79,"")</f>
        <v/>
      </c>
      <c r="F95" s="191"/>
      <c r="G95" s="161"/>
      <c r="H95" s="161"/>
      <c r="I95" s="162"/>
      <c r="J95" s="163"/>
    </row>
    <row r="96" spans="1:10" s="160" customFormat="1" ht="15.75" hidden="1" thickBot="1" x14ac:dyDescent="0.3">
      <c r="A96" s="195" t="str">
        <f>IF(E96&lt;2,'ETAPA AVANÇADA'!B91,"")</f>
        <v/>
      </c>
      <c r="B96" s="132" t="str">
        <f>IF(E96&lt;2,'ETAPA AVANÇADA'!C91,"")</f>
        <v/>
      </c>
      <c r="C96" s="185" t="str">
        <f>IF(E96&lt;2,'ETAPA AVANÇADA'!D91,"")</f>
        <v/>
      </c>
      <c r="D96" s="150" t="str">
        <f>IF(E96&lt;2,'ETAPA AVANÇADA'!E91,"")</f>
        <v/>
      </c>
      <c r="E96" s="133" t="str">
        <f>IF('ETAPA AVANÇADA'!F91&lt;2,'ETAPA AVANÇADA'!F91,"")</f>
        <v/>
      </c>
      <c r="F96" s="191"/>
      <c r="G96" s="161"/>
      <c r="H96" s="161"/>
      <c r="I96" s="162"/>
      <c r="J96" s="163"/>
    </row>
    <row r="97" spans="1:10" s="160" customFormat="1" ht="15.75" hidden="1" thickBot="1" x14ac:dyDescent="0.3">
      <c r="A97" s="195" t="str">
        <f>IF(E97&lt;2,'ETAPA AVANÇADA'!B92,"")</f>
        <v/>
      </c>
      <c r="B97" s="132" t="str">
        <f>IF(E97&lt;2,'ETAPA AVANÇADA'!C92,"")</f>
        <v/>
      </c>
      <c r="C97" s="185" t="str">
        <f>IF(E97&lt;2,'ETAPA AVANÇADA'!D92,"")</f>
        <v/>
      </c>
      <c r="D97" s="150" t="str">
        <f>IF(E97&lt;2,'ETAPA AVANÇADA'!E92,"")</f>
        <v/>
      </c>
      <c r="E97" s="133" t="str">
        <f>IF('ETAPA AVANÇADA'!F92&lt;2,'ETAPA AVANÇADA'!F92,"")</f>
        <v/>
      </c>
      <c r="F97" s="191"/>
      <c r="G97" s="161"/>
      <c r="H97" s="161"/>
      <c r="I97" s="162"/>
      <c r="J97" s="163"/>
    </row>
    <row r="98" spans="1:10" s="160" customFormat="1" ht="15.75" hidden="1" thickBot="1" x14ac:dyDescent="0.3">
      <c r="A98" s="195" t="str">
        <f>IF(E98&lt;2,'ETAPA AVANÇADA'!B93,"")</f>
        <v/>
      </c>
      <c r="B98" s="132" t="str">
        <f>IF(E98&lt;2,'ETAPA AVANÇADA'!C93,"")</f>
        <v/>
      </c>
      <c r="C98" s="185" t="str">
        <f>IF(E98&lt;2,'ETAPA AVANÇADA'!D93,"")</f>
        <v/>
      </c>
      <c r="D98" s="150" t="str">
        <f>IF(E98&lt;2,'ETAPA AVANÇADA'!E93,"")</f>
        <v/>
      </c>
      <c r="E98" s="133" t="str">
        <f>IF('ETAPA AVANÇADA'!F93&lt;2,'ETAPA AVANÇADA'!F93,"")</f>
        <v/>
      </c>
      <c r="F98" s="191"/>
      <c r="G98" s="161"/>
      <c r="H98" s="161"/>
      <c r="I98" s="162"/>
      <c r="J98" s="163"/>
    </row>
    <row r="99" spans="1:10" s="160" customFormat="1" ht="15.75" hidden="1" thickBot="1" x14ac:dyDescent="0.3">
      <c r="A99" s="195" t="str">
        <f>IF(E99&lt;2,'ETAPA AVANÇADA'!B94,"")</f>
        <v/>
      </c>
      <c r="B99" s="132" t="str">
        <f>IF(E99&lt;2,'ETAPA AVANÇADA'!C94,"")</f>
        <v/>
      </c>
      <c r="C99" s="185" t="str">
        <f>IF(E99&lt;2,'ETAPA AVANÇADA'!D94,"")</f>
        <v/>
      </c>
      <c r="D99" s="150" t="str">
        <f>IF(E99&lt;2,'ETAPA AVANÇADA'!E94,"")</f>
        <v/>
      </c>
      <c r="E99" s="133" t="str">
        <f>IF('ETAPA AVANÇADA'!F94&lt;2,'ETAPA AVANÇADA'!F94,"")</f>
        <v/>
      </c>
      <c r="F99" s="191"/>
      <c r="G99" s="161"/>
      <c r="H99" s="161"/>
      <c r="I99" s="162"/>
      <c r="J99" s="163"/>
    </row>
    <row r="100" spans="1:10" s="160" customFormat="1" ht="15.75" hidden="1" thickBot="1" x14ac:dyDescent="0.3">
      <c r="A100" s="195" t="str">
        <f>IF(E100&lt;2,'ETAPA AVANÇADA'!B100,"")</f>
        <v/>
      </c>
      <c r="B100" s="132" t="str">
        <f>IF(E100&lt;2,'ETAPA AVANÇADA'!C100,"")</f>
        <v/>
      </c>
      <c r="C100" s="185" t="str">
        <f>IF(E100&lt;2,'ETAPA AVANÇADA'!D100,"")</f>
        <v/>
      </c>
      <c r="D100" s="150" t="str">
        <f>IF(E100&lt;2,'ETAPA AVANÇADA'!E100,"")</f>
        <v/>
      </c>
      <c r="E100" s="133" t="str">
        <f>IF('ETAPA AVANÇADA'!F100&lt;2,'ETAPA AVANÇADA'!F100,"")</f>
        <v/>
      </c>
      <c r="F100" s="191"/>
      <c r="G100" s="161"/>
      <c r="H100" s="161"/>
      <c r="I100" s="162"/>
      <c r="J100" s="163"/>
    </row>
    <row r="101" spans="1:10" s="160" customFormat="1" ht="15.75" hidden="1" thickBot="1" x14ac:dyDescent="0.3">
      <c r="A101" s="195" t="str">
        <f>IF(E101&lt;2,'ETAPA AVANÇADA'!B101,"")</f>
        <v/>
      </c>
      <c r="B101" s="132" t="str">
        <f>IF(E101&lt;2,'ETAPA AVANÇADA'!C101,"")</f>
        <v/>
      </c>
      <c r="C101" s="185" t="str">
        <f>IF(E101&lt;2,'ETAPA AVANÇADA'!D101,"")</f>
        <v/>
      </c>
      <c r="D101" s="150" t="str">
        <f>IF(E101&lt;2,'ETAPA AVANÇADA'!E101,"")</f>
        <v/>
      </c>
      <c r="E101" s="133" t="str">
        <f>IF('ETAPA AVANÇADA'!F101&lt;2,'ETAPA AVANÇADA'!F101,"")</f>
        <v/>
      </c>
      <c r="F101" s="191"/>
      <c r="G101" s="161"/>
      <c r="H101" s="161"/>
      <c r="I101" s="162"/>
      <c r="J101" s="163"/>
    </row>
    <row r="102" spans="1:10" s="160" customFormat="1" ht="15.75" hidden="1" thickBot="1" x14ac:dyDescent="0.3">
      <c r="A102" s="195" t="str">
        <f>IF(E102&lt;2,'ETAPA AVANÇADA'!B102,"")</f>
        <v/>
      </c>
      <c r="B102" s="132" t="str">
        <f>IF(E102&lt;2,'ETAPA AVANÇADA'!C102,"")</f>
        <v/>
      </c>
      <c r="C102" s="185" t="str">
        <f>IF(E102&lt;2,'ETAPA AVANÇADA'!D102,"")</f>
        <v/>
      </c>
      <c r="D102" s="150" t="str">
        <f>IF(E102&lt;2,'ETAPA AVANÇADA'!E102,"")</f>
        <v/>
      </c>
      <c r="E102" s="133" t="str">
        <f>IF('ETAPA AVANÇADA'!F102&lt;2,'ETAPA AVANÇADA'!F102,"")</f>
        <v/>
      </c>
      <c r="F102" s="191"/>
      <c r="G102" s="161"/>
      <c r="H102" s="161"/>
      <c r="I102" s="162"/>
      <c r="J102" s="163"/>
    </row>
    <row r="103" spans="1:10" s="160" customFormat="1" ht="15.75" hidden="1" thickBot="1" x14ac:dyDescent="0.3">
      <c r="A103" s="195" t="str">
        <f>IF(E103&lt;2,'ETAPA AVANÇADA'!B103,"")</f>
        <v/>
      </c>
      <c r="B103" s="132" t="str">
        <f>IF(E103&lt;2,'ETAPA AVANÇADA'!C103,"")</f>
        <v/>
      </c>
      <c r="C103" s="185" t="str">
        <f>IF(E103&lt;2,'ETAPA AVANÇADA'!D103,"")</f>
        <v/>
      </c>
      <c r="D103" s="150" t="str">
        <f>IF(E103&lt;2,'ETAPA AVANÇADA'!E103,"")</f>
        <v/>
      </c>
      <c r="E103" s="133" t="str">
        <f>IF('ETAPA AVANÇADA'!F103&lt;2,'ETAPA AVANÇADA'!F103,"")</f>
        <v/>
      </c>
      <c r="F103" s="191"/>
      <c r="G103" s="161"/>
      <c r="H103" s="161"/>
      <c r="I103" s="162"/>
      <c r="J103" s="163"/>
    </row>
    <row r="104" spans="1:10" s="160" customFormat="1" ht="15.75" hidden="1" thickBot="1" x14ac:dyDescent="0.3">
      <c r="A104" s="195" t="str">
        <f>IF(E104&lt;2,'ETAPA AVANÇADA'!B104,"")</f>
        <v/>
      </c>
      <c r="B104" s="132" t="str">
        <f>IF(E104&lt;2,'ETAPA AVANÇADA'!C104,"")</f>
        <v/>
      </c>
      <c r="C104" s="185" t="str">
        <f>IF(E104&lt;2,'ETAPA AVANÇADA'!D104,"")</f>
        <v/>
      </c>
      <c r="D104" s="150" t="str">
        <f>IF(E104&lt;2,'ETAPA AVANÇADA'!E104,"")</f>
        <v/>
      </c>
      <c r="E104" s="133" t="str">
        <f>IF('ETAPA AVANÇADA'!F104&lt;2,'ETAPA AVANÇADA'!F104,"")</f>
        <v/>
      </c>
      <c r="F104" s="191"/>
      <c r="G104" s="161"/>
      <c r="H104" s="161"/>
      <c r="I104" s="162"/>
      <c r="J104" s="163"/>
    </row>
    <row r="105" spans="1:10" s="160" customFormat="1" ht="15.75" hidden="1" thickBot="1" x14ac:dyDescent="0.3">
      <c r="A105" s="195" t="str">
        <f>IF(E105&lt;2,'ETAPA AVANÇADA'!B105,"")</f>
        <v/>
      </c>
      <c r="B105" s="132" t="str">
        <f>IF(E105&lt;2,'ETAPA AVANÇADA'!C105,"")</f>
        <v/>
      </c>
      <c r="C105" s="185" t="str">
        <f>IF(E105&lt;2,'ETAPA AVANÇADA'!D105,"")</f>
        <v/>
      </c>
      <c r="D105" s="150" t="str">
        <f>IF(E105&lt;2,'ETAPA AVANÇADA'!E105,"")</f>
        <v/>
      </c>
      <c r="E105" s="133" t="str">
        <f>IF('ETAPA AVANÇADA'!F105&lt;2,'ETAPA AVANÇADA'!F105,"")</f>
        <v/>
      </c>
      <c r="F105" s="191"/>
      <c r="G105" s="161"/>
      <c r="H105" s="161"/>
      <c r="I105" s="162"/>
      <c r="J105" s="163"/>
    </row>
    <row r="106" spans="1:10" s="160" customFormat="1" ht="15.75" hidden="1" thickBot="1" x14ac:dyDescent="0.3">
      <c r="A106" s="195" t="str">
        <f>IF(E106&lt;2,'ETAPA AVANÇADA'!B106,"")</f>
        <v/>
      </c>
      <c r="B106" s="132" t="str">
        <f>IF(E106&lt;2,'ETAPA AVANÇADA'!C106,"")</f>
        <v/>
      </c>
      <c r="C106" s="185" t="str">
        <f>IF(E106&lt;2,'ETAPA AVANÇADA'!D106,"")</f>
        <v/>
      </c>
      <c r="D106" s="150" t="str">
        <f>IF(E106&lt;2,'ETAPA AVANÇADA'!E106,"")</f>
        <v/>
      </c>
      <c r="E106" s="133" t="str">
        <f>IF('ETAPA AVANÇADA'!F106&lt;2,'ETAPA AVANÇADA'!F106,"")</f>
        <v/>
      </c>
      <c r="F106" s="191"/>
      <c r="G106" s="161"/>
      <c r="H106" s="161"/>
      <c r="I106" s="162"/>
      <c r="J106" s="163"/>
    </row>
    <row r="107" spans="1:10" s="160" customFormat="1" ht="15.75" hidden="1" thickBot="1" x14ac:dyDescent="0.3">
      <c r="A107" s="195" t="str">
        <f>IF(E107&lt;2,'ETAPA AVANÇADA'!B107,"")</f>
        <v/>
      </c>
      <c r="B107" s="132" t="str">
        <f>IF(E107&lt;2,'ETAPA AVANÇADA'!C107,"")</f>
        <v/>
      </c>
      <c r="C107" s="185" t="str">
        <f>IF(E107&lt;2,'ETAPA AVANÇADA'!D107,"")</f>
        <v/>
      </c>
      <c r="D107" s="150" t="str">
        <f>IF(E107&lt;2,'ETAPA AVANÇADA'!E107,"")</f>
        <v/>
      </c>
      <c r="E107" s="133" t="str">
        <f>IF('ETAPA AVANÇADA'!F107&lt;2,'ETAPA AVANÇADA'!F107,"")</f>
        <v/>
      </c>
      <c r="F107" s="191"/>
      <c r="G107" s="161"/>
      <c r="H107" s="161"/>
      <c r="I107" s="162"/>
      <c r="J107" s="163"/>
    </row>
    <row r="108" spans="1:10" s="160" customFormat="1" ht="15.75" hidden="1" thickBot="1" x14ac:dyDescent="0.3">
      <c r="A108" s="195" t="str">
        <f>IF(E108&lt;2,'ETAPA AVANÇADA'!B108,"")</f>
        <v/>
      </c>
      <c r="B108" s="132" t="str">
        <f>IF(E108&lt;2,'ETAPA AVANÇADA'!C108,"")</f>
        <v/>
      </c>
      <c r="C108" s="185" t="str">
        <f>IF(E108&lt;2,'ETAPA AVANÇADA'!D108,"")</f>
        <v/>
      </c>
      <c r="D108" s="150" t="str">
        <f>IF(E108&lt;2,'ETAPA AVANÇADA'!E108,"")</f>
        <v/>
      </c>
      <c r="E108" s="133" t="str">
        <f>IF('ETAPA AVANÇADA'!F108&lt;2,'ETAPA AVANÇADA'!F108,"")</f>
        <v/>
      </c>
      <c r="F108" s="191"/>
      <c r="G108" s="161"/>
      <c r="H108" s="161"/>
      <c r="I108" s="162"/>
      <c r="J108" s="163"/>
    </row>
    <row r="109" spans="1:10" s="160" customFormat="1" ht="15.75" hidden="1" thickBot="1" x14ac:dyDescent="0.3">
      <c r="A109" s="195" t="str">
        <f>IF(E109&lt;2,'ETAPA AVANÇADA'!B109,"")</f>
        <v/>
      </c>
      <c r="B109" s="132" t="str">
        <f>IF(E109&lt;2,'ETAPA AVANÇADA'!C109,"")</f>
        <v/>
      </c>
      <c r="C109" s="185" t="str">
        <f>IF(E109&lt;2,'ETAPA AVANÇADA'!D109,"")</f>
        <v/>
      </c>
      <c r="D109" s="150" t="str">
        <f>IF(E109&lt;2,'ETAPA AVANÇADA'!E109,"")</f>
        <v/>
      </c>
      <c r="E109" s="133" t="str">
        <f>IF('ETAPA AVANÇADA'!F109&lt;2,'ETAPA AVANÇADA'!F109,"")</f>
        <v/>
      </c>
      <c r="F109" s="191"/>
      <c r="G109" s="161"/>
      <c r="H109" s="161"/>
      <c r="I109" s="162"/>
      <c r="J109" s="163"/>
    </row>
    <row r="110" spans="1:10" s="160" customFormat="1" ht="15.75" hidden="1" thickBot="1" x14ac:dyDescent="0.3">
      <c r="A110" s="195" t="str">
        <f>IF(E110&lt;2,'ETAPA AVANÇADA'!B110,"")</f>
        <v/>
      </c>
      <c r="B110" s="132" t="str">
        <f>IF(E110&lt;2,'ETAPA AVANÇADA'!C110,"")</f>
        <v/>
      </c>
      <c r="C110" s="185" t="str">
        <f>IF(E110&lt;2,'ETAPA AVANÇADA'!D110,"")</f>
        <v/>
      </c>
      <c r="D110" s="150" t="str">
        <f>IF(E110&lt;2,'ETAPA AVANÇADA'!E110,"")</f>
        <v/>
      </c>
      <c r="E110" s="133" t="str">
        <f>IF('ETAPA AVANÇADA'!F110&lt;2,'ETAPA AVANÇADA'!F110,"")</f>
        <v/>
      </c>
      <c r="F110" s="191"/>
      <c r="G110" s="161"/>
      <c r="H110" s="161"/>
      <c r="I110" s="162"/>
      <c r="J110" s="163"/>
    </row>
    <row r="111" spans="1:10" s="160" customFormat="1" ht="15.75" hidden="1" thickBot="1" x14ac:dyDescent="0.3">
      <c r="A111" s="195" t="str">
        <f>IF(E111&lt;2,'ETAPA AVANÇADA'!B111,"")</f>
        <v/>
      </c>
      <c r="B111" s="132" t="str">
        <f>IF(E111&lt;2,'ETAPA AVANÇADA'!C111,"")</f>
        <v/>
      </c>
      <c r="C111" s="185" t="str">
        <f>IF(E111&lt;2,'ETAPA AVANÇADA'!D111,"")</f>
        <v/>
      </c>
      <c r="D111" s="150" t="str">
        <f>IF(E111&lt;2,'ETAPA AVANÇADA'!E111,"")</f>
        <v/>
      </c>
      <c r="E111" s="133" t="str">
        <f>IF('ETAPA AVANÇADA'!F111&lt;2,'ETAPA AVANÇADA'!F111,"")</f>
        <v/>
      </c>
      <c r="F111" s="191"/>
      <c r="G111" s="161"/>
      <c r="H111" s="161"/>
      <c r="I111" s="162"/>
      <c r="J111" s="163"/>
    </row>
    <row r="112" spans="1:10" s="160" customFormat="1" ht="15.75" hidden="1" thickBot="1" x14ac:dyDescent="0.3">
      <c r="A112" s="195" t="str">
        <f>IF(E112&lt;2,'ETAPA AVANÇADA'!B116,"")</f>
        <v/>
      </c>
      <c r="B112" s="132" t="str">
        <f>IF(E112&lt;2,'ETAPA AVANÇADA'!C116,"")</f>
        <v/>
      </c>
      <c r="C112" s="185" t="str">
        <f>IF(E112&lt;2,'ETAPA AVANÇADA'!D116,"")</f>
        <v/>
      </c>
      <c r="D112" s="150" t="str">
        <f>IF(E112&lt;2,'ETAPA AVANÇADA'!E116,"")</f>
        <v/>
      </c>
      <c r="E112" s="133" t="str">
        <f>IF('ETAPA AVANÇADA'!F116&lt;2,'ETAPA AVANÇADA'!F116,"")</f>
        <v/>
      </c>
      <c r="F112" s="191"/>
      <c r="G112" s="161"/>
      <c r="H112" s="161"/>
      <c r="I112" s="162"/>
      <c r="J112" s="163"/>
    </row>
    <row r="113" spans="1:10" s="160" customFormat="1" ht="15.75" hidden="1" thickBot="1" x14ac:dyDescent="0.3">
      <c r="A113" s="195" t="str">
        <f>IF(E113&lt;2,'ETAPA AVANÇADA'!B117,"")</f>
        <v/>
      </c>
      <c r="B113" s="132" t="str">
        <f>IF(E113&lt;2,'ETAPA AVANÇADA'!C117,"")</f>
        <v/>
      </c>
      <c r="C113" s="185" t="str">
        <f>IF(E113&lt;2,'ETAPA AVANÇADA'!D117,"")</f>
        <v/>
      </c>
      <c r="D113" s="150" t="str">
        <f>IF(E113&lt;2,'ETAPA AVANÇADA'!E117,"")</f>
        <v/>
      </c>
      <c r="E113" s="133" t="str">
        <f>IF('ETAPA AVANÇADA'!F117&lt;2,'ETAPA AVANÇADA'!F117,"")</f>
        <v/>
      </c>
      <c r="F113" s="191"/>
      <c r="G113" s="161"/>
      <c r="H113" s="161"/>
      <c r="I113" s="162"/>
      <c r="J113" s="163"/>
    </row>
    <row r="114" spans="1:10" s="160" customFormat="1" ht="15.75" hidden="1" thickBot="1" x14ac:dyDescent="0.3">
      <c r="A114" s="197" t="str">
        <f>IF(E114&lt;2,'ETAPA AVANÇADA'!B118,"")</f>
        <v/>
      </c>
      <c r="B114" s="198" t="str">
        <f>IF(E114&lt;2,'ETAPA AVANÇADA'!C118,"")</f>
        <v/>
      </c>
      <c r="C114" s="202" t="str">
        <f>IF(E114&lt;2,'ETAPA AVANÇADA'!D118,"")</f>
        <v/>
      </c>
      <c r="D114" s="199" t="str">
        <f>IF(E114&lt;2,'ETAPA AVANÇADA'!E118,"")</f>
        <v/>
      </c>
      <c r="E114" s="200" t="str">
        <f>IF('ETAPA AVANÇADA'!F118&lt;2,'ETAPA AVANÇADA'!F118,"")</f>
        <v/>
      </c>
      <c r="F114" s="191"/>
      <c r="G114" s="161"/>
      <c r="H114" s="161"/>
      <c r="I114" s="162"/>
      <c r="J114" s="163"/>
    </row>
    <row r="115" spans="1:10" s="160" customFormat="1" ht="16.5" thickBot="1" x14ac:dyDescent="0.3">
      <c r="A115" s="359" t="s">
        <v>421</v>
      </c>
      <c r="B115" s="360"/>
      <c r="C115" s="360"/>
      <c r="D115" s="360"/>
      <c r="E115" s="360"/>
      <c r="F115" s="360"/>
      <c r="G115" s="360"/>
      <c r="H115" s="360"/>
      <c r="I115" s="361"/>
      <c r="J115" s="154" t="s">
        <v>186</v>
      </c>
    </row>
    <row r="116" spans="1:10" s="152" customFormat="1" ht="15.75" thickBot="1" x14ac:dyDescent="0.3">
      <c r="A116" s="146" t="s">
        <v>275</v>
      </c>
      <c r="B116" s="147" t="s">
        <v>418</v>
      </c>
      <c r="C116" s="147" t="s">
        <v>281</v>
      </c>
      <c r="D116" s="148" t="s">
        <v>416</v>
      </c>
      <c r="E116" s="149" t="s">
        <v>417</v>
      </c>
      <c r="F116" s="129" t="s">
        <v>187</v>
      </c>
      <c r="G116" s="130" t="s">
        <v>188</v>
      </c>
      <c r="H116" s="130" t="s">
        <v>189</v>
      </c>
      <c r="I116" s="131" t="s">
        <v>190</v>
      </c>
      <c r="J116" s="169" t="s">
        <v>191</v>
      </c>
    </row>
    <row r="117" spans="1:10" s="160" customFormat="1" ht="15.75" hidden="1" thickBot="1" x14ac:dyDescent="0.3">
      <c r="A117" s="195" t="str">
        <f>IF(E117&lt;2,'REQUISITOS ESPECIFICOS'!B7,"")</f>
        <v/>
      </c>
      <c r="B117" s="132" t="str">
        <f>IF(E117&lt;2,'REQUISITOS ESPECIFICOS'!C7,"")</f>
        <v/>
      </c>
      <c r="C117" s="185" t="str">
        <f>IF(E117&lt;2,'REQUISITOS ESPECIFICOS'!D7,"")</f>
        <v/>
      </c>
      <c r="D117" s="150" t="str">
        <f>IF(E117&lt;2,'REQUISITOS ESPECIFICOS'!E7,"")</f>
        <v/>
      </c>
      <c r="E117" s="133" t="str">
        <f>IF('REQUISITOS ESPECIFICOS'!F7&lt;2,'REQUISITOS ESPECIFICOS'!F7,"")</f>
        <v/>
      </c>
      <c r="F117" s="164"/>
      <c r="G117" s="165"/>
      <c r="H117" s="165"/>
      <c r="I117" s="166"/>
      <c r="J117" s="167"/>
    </row>
    <row r="118" spans="1:10" s="160" customFormat="1" ht="15.75" hidden="1" thickBot="1" x14ac:dyDescent="0.3">
      <c r="A118" s="195" t="str">
        <f>IF(E118&lt;2,'REQUISITOS ESPECIFICOS'!B8,"")</f>
        <v/>
      </c>
      <c r="B118" s="132" t="str">
        <f>IF(E118&lt;2,'REQUISITOS ESPECIFICOS'!C8,"")</f>
        <v/>
      </c>
      <c r="C118" s="185" t="str">
        <f>IF(E118&lt;2,'REQUISITOS ESPECIFICOS'!D8,"")</f>
        <v/>
      </c>
      <c r="D118" s="150" t="str">
        <f>IF(E118&lt;2,'REQUISITOS ESPECIFICOS'!E8,"")</f>
        <v/>
      </c>
      <c r="E118" s="133" t="str">
        <f>IF('REQUISITOS ESPECIFICOS'!F8&lt;2,'REQUISITOS ESPECIFICOS'!F8,"")</f>
        <v/>
      </c>
      <c r="F118" s="164"/>
      <c r="G118" s="165"/>
      <c r="H118" s="165"/>
      <c r="I118" s="166"/>
      <c r="J118" s="167"/>
    </row>
    <row r="119" spans="1:10" s="160" customFormat="1" ht="15.75" hidden="1" thickBot="1" x14ac:dyDescent="0.3">
      <c r="A119" s="195" t="str">
        <f>IF(E119&lt;2,'REQUISITOS ESPECIFICOS'!B9,"")</f>
        <v/>
      </c>
      <c r="B119" s="132" t="str">
        <f>IF(E119&lt;2,'REQUISITOS ESPECIFICOS'!C9,"")</f>
        <v/>
      </c>
      <c r="C119" s="185" t="str">
        <f>IF(E119&lt;2,'REQUISITOS ESPECIFICOS'!D9,"")</f>
        <v/>
      </c>
      <c r="D119" s="150" t="str">
        <f>IF(E119&lt;2,'REQUISITOS ESPECIFICOS'!E9,"")</f>
        <v/>
      </c>
      <c r="E119" s="133" t="str">
        <f>IF('REQUISITOS ESPECIFICOS'!F9&lt;2,'REQUISITOS ESPECIFICOS'!F9,"")</f>
        <v/>
      </c>
      <c r="F119" s="164"/>
      <c r="G119" s="165"/>
      <c r="H119" s="165"/>
      <c r="I119" s="166"/>
      <c r="J119" s="167"/>
    </row>
    <row r="120" spans="1:10" s="160" customFormat="1" ht="15.75" hidden="1" thickBot="1" x14ac:dyDescent="0.3">
      <c r="A120" s="195" t="str">
        <f>IF(E120&lt;2,'REQUISITOS ESPECIFICOS'!B10,"")</f>
        <v/>
      </c>
      <c r="B120" s="132" t="str">
        <f>IF(E120&lt;2,'REQUISITOS ESPECIFICOS'!C10,"")</f>
        <v/>
      </c>
      <c r="C120" s="185" t="str">
        <f>IF(E120&lt;2,'REQUISITOS ESPECIFICOS'!D10,"")</f>
        <v/>
      </c>
      <c r="D120" s="150" t="str">
        <f>IF(E120&lt;2,'REQUISITOS ESPECIFICOS'!E10,"")</f>
        <v/>
      </c>
      <c r="E120" s="133" t="str">
        <f>IF('REQUISITOS ESPECIFICOS'!F10&lt;2,'REQUISITOS ESPECIFICOS'!F10,"")</f>
        <v/>
      </c>
      <c r="F120" s="164"/>
      <c r="G120" s="165"/>
      <c r="H120" s="165"/>
      <c r="I120" s="166"/>
      <c r="J120" s="167"/>
    </row>
    <row r="121" spans="1:10" s="160" customFormat="1" ht="15.75" hidden="1" thickBot="1" x14ac:dyDescent="0.3">
      <c r="A121" s="195" t="str">
        <f>IF(E121&lt;2,'REQUISITOS ESPECIFICOS'!B11,"")</f>
        <v/>
      </c>
      <c r="B121" s="132" t="str">
        <f>IF(E121&lt;2,'REQUISITOS ESPECIFICOS'!C11,"")</f>
        <v/>
      </c>
      <c r="C121" s="185" t="str">
        <f>IF(E121&lt;2,'REQUISITOS ESPECIFICOS'!D11,"")</f>
        <v/>
      </c>
      <c r="D121" s="150" t="str">
        <f>IF(E121&lt;2,'REQUISITOS ESPECIFICOS'!E11,"")</f>
        <v/>
      </c>
      <c r="E121" s="133" t="str">
        <f>IF('REQUISITOS ESPECIFICOS'!F11&lt;2,'REQUISITOS ESPECIFICOS'!F11,"")</f>
        <v/>
      </c>
      <c r="F121" s="164"/>
      <c r="G121" s="165"/>
      <c r="H121" s="165"/>
      <c r="I121" s="166"/>
      <c r="J121" s="167"/>
    </row>
    <row r="122" spans="1:10" s="160" customFormat="1" ht="15.75" hidden="1" thickBot="1" x14ac:dyDescent="0.3">
      <c r="A122" s="195" t="str">
        <f>IF(E122&lt;2,'REQUISITOS ESPECIFICOS'!B12,"")</f>
        <v/>
      </c>
      <c r="B122" s="132" t="str">
        <f>IF(E122&lt;2,'REQUISITOS ESPECIFICOS'!C12,"")</f>
        <v/>
      </c>
      <c r="C122" s="185" t="str">
        <f>IF(E122&lt;2,'REQUISITOS ESPECIFICOS'!D12,"")</f>
        <v/>
      </c>
      <c r="D122" s="150" t="str">
        <f>IF(E122&lt;2,'REQUISITOS ESPECIFICOS'!E12,"")</f>
        <v/>
      </c>
      <c r="E122" s="133" t="str">
        <f>IF('REQUISITOS ESPECIFICOS'!F12&lt;2,'REQUISITOS ESPECIFICOS'!F12,"")</f>
        <v/>
      </c>
      <c r="F122" s="164"/>
      <c r="G122" s="165"/>
      <c r="H122" s="165"/>
      <c r="I122" s="166"/>
      <c r="J122" s="167"/>
    </row>
    <row r="123" spans="1:10" s="160" customFormat="1" ht="15.75" hidden="1" thickBot="1" x14ac:dyDescent="0.3">
      <c r="A123" s="195" t="str">
        <f>IF(E123&lt;2,'REQUISITOS ESPECIFICOS'!B15,"")</f>
        <v/>
      </c>
      <c r="B123" s="132" t="str">
        <f>IF(E123&lt;2,'REQUISITOS ESPECIFICOS'!C15,"")</f>
        <v/>
      </c>
      <c r="C123" s="185" t="str">
        <f>IF(E123&lt;2,'REQUISITOS ESPECIFICOS'!D15,"")</f>
        <v/>
      </c>
      <c r="D123" s="150" t="str">
        <f>IF(E123&lt;2,'REQUISITOS ESPECIFICOS'!E15,"")</f>
        <v/>
      </c>
      <c r="E123" s="133" t="str">
        <f>IF('REQUISITOS ESPECIFICOS'!F15&lt;2,'REQUISITOS ESPECIFICOS'!F15,"")</f>
        <v/>
      </c>
      <c r="F123" s="164"/>
      <c r="G123" s="165"/>
      <c r="H123" s="165"/>
      <c r="I123" s="166"/>
      <c r="J123" s="167"/>
    </row>
    <row r="124" spans="1:10" s="160" customFormat="1" ht="15.75" hidden="1" thickBot="1" x14ac:dyDescent="0.3">
      <c r="A124" s="195" t="str">
        <f>IF(E124&lt;2,'REQUISITOS ESPECIFICOS'!B16,"")</f>
        <v/>
      </c>
      <c r="B124" s="132" t="str">
        <f>IF(E124&lt;2,'REQUISITOS ESPECIFICOS'!C16,"")</f>
        <v/>
      </c>
      <c r="C124" s="185" t="str">
        <f>IF(E124&lt;2,'REQUISITOS ESPECIFICOS'!D16,"")</f>
        <v/>
      </c>
      <c r="D124" s="150" t="str">
        <f>IF(E124&lt;2,'REQUISITOS ESPECIFICOS'!E16,"")</f>
        <v/>
      </c>
      <c r="E124" s="133" t="str">
        <f>IF('REQUISITOS ESPECIFICOS'!F16&lt;2,'REQUISITOS ESPECIFICOS'!F16,"")</f>
        <v/>
      </c>
      <c r="F124" s="164"/>
      <c r="G124" s="165"/>
      <c r="H124" s="165"/>
      <c r="I124" s="166"/>
      <c r="J124" s="167"/>
    </row>
    <row r="125" spans="1:10" s="160" customFormat="1" ht="15.75" hidden="1" thickBot="1" x14ac:dyDescent="0.3">
      <c r="A125" s="195" t="str">
        <f>IF(E125&lt;2,'REQUISITOS ESPECIFICOS'!B17,"")</f>
        <v/>
      </c>
      <c r="B125" s="132" t="str">
        <f>IF(E125&lt;2,'REQUISITOS ESPECIFICOS'!C17,"")</f>
        <v/>
      </c>
      <c r="C125" s="185" t="str">
        <f>IF(E125&lt;2,'REQUISITOS ESPECIFICOS'!D17,"")</f>
        <v/>
      </c>
      <c r="D125" s="150" t="str">
        <f>IF(E125&lt;2,'REQUISITOS ESPECIFICOS'!E17,"")</f>
        <v/>
      </c>
      <c r="E125" s="133" t="str">
        <f>IF('REQUISITOS ESPECIFICOS'!F17&lt;2,'REQUISITOS ESPECIFICOS'!F17,"")</f>
        <v/>
      </c>
      <c r="F125" s="164"/>
      <c r="G125" s="165"/>
      <c r="H125" s="165"/>
      <c r="I125" s="166"/>
      <c r="J125" s="167"/>
    </row>
    <row r="126" spans="1:10" s="160" customFormat="1" ht="15.75" hidden="1" thickBot="1" x14ac:dyDescent="0.3">
      <c r="A126" s="195" t="str">
        <f>IF(E126&lt;2,'REQUISITOS ESPECIFICOS'!B18,"")</f>
        <v/>
      </c>
      <c r="B126" s="132" t="str">
        <f>IF(E126&lt;2,'REQUISITOS ESPECIFICOS'!C18,"")</f>
        <v/>
      </c>
      <c r="C126" s="185" t="str">
        <f>IF(E126&lt;2,'REQUISITOS ESPECIFICOS'!D18,"")</f>
        <v/>
      </c>
      <c r="D126" s="150" t="str">
        <f>IF(E126&lt;2,'REQUISITOS ESPECIFICOS'!E18,"")</f>
        <v/>
      </c>
      <c r="E126" s="133" t="str">
        <f>IF('REQUISITOS ESPECIFICOS'!F18&lt;2,'REQUISITOS ESPECIFICOS'!F18,"")</f>
        <v/>
      </c>
      <c r="F126" s="164"/>
      <c r="G126" s="165"/>
      <c r="H126" s="165"/>
      <c r="I126" s="166"/>
      <c r="J126" s="167"/>
    </row>
    <row r="127" spans="1:10" s="160" customFormat="1" ht="15.75" hidden="1" thickBot="1" x14ac:dyDescent="0.3">
      <c r="A127" s="195" t="str">
        <f>IF(E127&lt;2,'REQUISITOS ESPECIFICOS'!B19,"")</f>
        <v/>
      </c>
      <c r="B127" s="132" t="str">
        <f>IF(E127&lt;2,'REQUISITOS ESPECIFICOS'!C19,"")</f>
        <v/>
      </c>
      <c r="C127" s="185" t="str">
        <f>IF(E127&lt;2,'REQUISITOS ESPECIFICOS'!D19,"")</f>
        <v/>
      </c>
      <c r="D127" s="150" t="str">
        <f>IF(E127&lt;2,'REQUISITOS ESPECIFICOS'!E19,"")</f>
        <v/>
      </c>
      <c r="E127" s="133" t="str">
        <f>IF('REQUISITOS ESPECIFICOS'!F19&lt;2,'REQUISITOS ESPECIFICOS'!F19,"")</f>
        <v/>
      </c>
      <c r="F127" s="164"/>
      <c r="G127" s="165"/>
      <c r="H127" s="165"/>
      <c r="I127" s="166"/>
      <c r="J127" s="167"/>
    </row>
    <row r="128" spans="1:10" s="160" customFormat="1" ht="15.75" thickBot="1" x14ac:dyDescent="0.3">
      <c r="A128" s="356" t="str">
        <f>IF(E128&lt;2,'REQUISITOS ESPECIFICOS'!D25,"")</f>
        <v>Processamento de Aves</v>
      </c>
      <c r="B128" s="357"/>
      <c r="C128" s="357"/>
      <c r="D128" s="357"/>
      <c r="E128" s="358"/>
      <c r="F128" s="164"/>
      <c r="G128" s="165"/>
      <c r="H128" s="165"/>
      <c r="I128" s="166"/>
      <c r="J128" s="167"/>
    </row>
    <row r="129" spans="1:10" s="160" customFormat="1" ht="15.75" hidden="1" thickBot="1" x14ac:dyDescent="0.3">
      <c r="A129" s="195" t="str">
        <f>IF(E129&lt;2,'REQUISITOS ESPECIFICOS'!B27,"")</f>
        <v/>
      </c>
      <c r="B129" s="132" t="str">
        <f>IF(E129&lt;2,'REQUISITOS ESPECIFICOS'!C27,"")</f>
        <v/>
      </c>
      <c r="C129" s="185" t="str">
        <f>IF(E129&lt;2,'REQUISITOS ESPECIFICOS'!D27,"")</f>
        <v/>
      </c>
      <c r="D129" s="150" t="str">
        <f>IF(E129&lt;2,'REQUISITOS ESPECIFICOS'!E27,"")</f>
        <v/>
      </c>
      <c r="E129" s="133" t="str">
        <f>IF('REQUISITOS ESPECIFICOS'!F27&lt;2,'REQUISITOS ESPECIFICOS'!F27,"")</f>
        <v/>
      </c>
      <c r="F129" s="164"/>
      <c r="G129" s="165"/>
      <c r="H129" s="165"/>
      <c r="I129" s="166"/>
      <c r="J129" s="167"/>
    </row>
    <row r="130" spans="1:10" s="160" customFormat="1" ht="15.75" hidden="1" thickBot="1" x14ac:dyDescent="0.3">
      <c r="A130" s="195" t="str">
        <f>IF(E130&lt;2,'REQUISITOS ESPECIFICOS'!B28,"")</f>
        <v/>
      </c>
      <c r="B130" s="132" t="str">
        <f>IF(E130&lt;2,'REQUISITOS ESPECIFICOS'!C28,"")</f>
        <v/>
      </c>
      <c r="C130" s="185" t="str">
        <f>IF(E130&lt;2,'REQUISITOS ESPECIFICOS'!D28,"")</f>
        <v/>
      </c>
      <c r="D130" s="150" t="str">
        <f>IF(E130&lt;2,'REQUISITOS ESPECIFICOS'!E28,"")</f>
        <v/>
      </c>
      <c r="E130" s="133" t="str">
        <f>IF('REQUISITOS ESPECIFICOS'!F28&lt;2,'REQUISITOS ESPECIFICOS'!F28,"")</f>
        <v/>
      </c>
      <c r="F130" s="164"/>
      <c r="G130" s="165"/>
      <c r="H130" s="165"/>
      <c r="I130" s="166"/>
      <c r="J130" s="167"/>
    </row>
    <row r="131" spans="1:10" s="160" customFormat="1" ht="15.75" hidden="1" thickBot="1" x14ac:dyDescent="0.3">
      <c r="A131" s="195" t="str">
        <f>IF(E131&lt;2,'REQUISITOS ESPECIFICOS'!B29,"")</f>
        <v/>
      </c>
      <c r="B131" s="132" t="str">
        <f>IF(E131&lt;2,'REQUISITOS ESPECIFICOS'!C29,"")</f>
        <v/>
      </c>
      <c r="C131" s="185" t="str">
        <f>IF(E131&lt;2,'REQUISITOS ESPECIFICOS'!D29,"")</f>
        <v/>
      </c>
      <c r="D131" s="150" t="str">
        <f>IF(E131&lt;2,'REQUISITOS ESPECIFICOS'!E29,"")</f>
        <v/>
      </c>
      <c r="E131" s="133" t="str">
        <f>IF('REQUISITOS ESPECIFICOS'!F29&lt;2,'REQUISITOS ESPECIFICOS'!F29,"")</f>
        <v/>
      </c>
      <c r="F131" s="164"/>
      <c r="G131" s="165"/>
      <c r="H131" s="165"/>
      <c r="I131" s="166"/>
      <c r="J131" s="167"/>
    </row>
    <row r="132" spans="1:10" s="160" customFormat="1" ht="15.75" hidden="1" thickBot="1" x14ac:dyDescent="0.3">
      <c r="A132" s="195" t="str">
        <f>IF(E132&lt;2,'REQUISITOS ESPECIFICOS'!B30,"")</f>
        <v/>
      </c>
      <c r="B132" s="132" t="str">
        <f>IF(E132&lt;2,'REQUISITOS ESPECIFICOS'!C30,"")</f>
        <v/>
      </c>
      <c r="C132" s="185" t="str">
        <f>IF(E132&lt;2,'REQUISITOS ESPECIFICOS'!D30,"")</f>
        <v/>
      </c>
      <c r="D132" s="150" t="str">
        <f>IF(E132&lt;2,'REQUISITOS ESPECIFICOS'!E30,"")</f>
        <v/>
      </c>
      <c r="E132" s="133" t="str">
        <f>IF('REQUISITOS ESPECIFICOS'!F30&lt;2,'REQUISITOS ESPECIFICOS'!F30,"")</f>
        <v/>
      </c>
      <c r="F132" s="164"/>
      <c r="G132" s="165"/>
      <c r="H132" s="165"/>
      <c r="I132" s="166"/>
      <c r="J132" s="167"/>
    </row>
    <row r="133" spans="1:10" s="160" customFormat="1" ht="15.75" hidden="1" thickBot="1" x14ac:dyDescent="0.3">
      <c r="A133" s="195" t="str">
        <f>IF(E133&lt;2,'REQUISITOS ESPECIFICOS'!B31,"")</f>
        <v/>
      </c>
      <c r="B133" s="132" t="str">
        <f>IF(E133&lt;2,'REQUISITOS ESPECIFICOS'!C31,"")</f>
        <v/>
      </c>
      <c r="C133" s="185" t="str">
        <f>IF(E133&lt;2,'REQUISITOS ESPECIFICOS'!D31,"")</f>
        <v/>
      </c>
      <c r="D133" s="150" t="str">
        <f>IF(E133&lt;2,'REQUISITOS ESPECIFICOS'!E31,"")</f>
        <v/>
      </c>
      <c r="E133" s="133" t="str">
        <f>IF('REQUISITOS ESPECIFICOS'!F31&lt;2,'REQUISITOS ESPECIFICOS'!F31,"")</f>
        <v/>
      </c>
      <c r="F133" s="164"/>
      <c r="G133" s="165"/>
      <c r="H133" s="165"/>
      <c r="I133" s="166"/>
      <c r="J133" s="167"/>
    </row>
    <row r="134" spans="1:10" s="160" customFormat="1" ht="15.75" hidden="1" thickBot="1" x14ac:dyDescent="0.3">
      <c r="A134" s="195" t="str">
        <f>IF(E134&lt;2,'REQUISITOS ESPECIFICOS'!B32,"")</f>
        <v/>
      </c>
      <c r="B134" s="132" t="str">
        <f>IF(E134&lt;2,'REQUISITOS ESPECIFICOS'!C32,"")</f>
        <v/>
      </c>
      <c r="C134" s="185" t="str">
        <f>IF(E134&lt;2,'REQUISITOS ESPECIFICOS'!D32,"")</f>
        <v/>
      </c>
      <c r="D134" s="150" t="str">
        <f>IF(E134&lt;2,'REQUISITOS ESPECIFICOS'!E32,"")</f>
        <v/>
      </c>
      <c r="E134" s="133" t="str">
        <f>IF('REQUISITOS ESPECIFICOS'!F32&lt;2,'REQUISITOS ESPECIFICOS'!F32,"")</f>
        <v/>
      </c>
      <c r="F134" s="164"/>
      <c r="G134" s="165"/>
      <c r="H134" s="165"/>
      <c r="I134" s="166"/>
      <c r="J134" s="167"/>
    </row>
    <row r="135" spans="1:10" s="160" customFormat="1" ht="15.75" hidden="1" thickBot="1" x14ac:dyDescent="0.3">
      <c r="A135" s="195" t="str">
        <f>IF(E135&lt;2,'REQUISITOS ESPECIFICOS'!B33,"")</f>
        <v/>
      </c>
      <c r="B135" s="132" t="str">
        <f>IF(E135&lt;2,'REQUISITOS ESPECIFICOS'!C33,"")</f>
        <v/>
      </c>
      <c r="C135" s="185" t="str">
        <f>IF(E135&lt;2,'REQUISITOS ESPECIFICOS'!D33,"")</f>
        <v/>
      </c>
      <c r="D135" s="150" t="str">
        <f>IF(E135&lt;2,'REQUISITOS ESPECIFICOS'!E33,"")</f>
        <v/>
      </c>
      <c r="E135" s="133" t="str">
        <f>IF('REQUISITOS ESPECIFICOS'!F33&lt;2,'REQUISITOS ESPECIFICOS'!F33,"")</f>
        <v/>
      </c>
      <c r="F135" s="164"/>
      <c r="G135" s="165"/>
      <c r="H135" s="165"/>
      <c r="I135" s="166"/>
      <c r="J135" s="167"/>
    </row>
    <row r="136" spans="1:10" s="160" customFormat="1" ht="15.75" hidden="1" thickBot="1" x14ac:dyDescent="0.3">
      <c r="A136" s="195" t="str">
        <f>IF(E136&lt;2,'REQUISITOS ESPECIFICOS'!B34,"")</f>
        <v/>
      </c>
      <c r="B136" s="132" t="str">
        <f>IF(E136&lt;2,'REQUISITOS ESPECIFICOS'!C34,"")</f>
        <v/>
      </c>
      <c r="C136" s="185" t="str">
        <f>IF(E136&lt;2,'REQUISITOS ESPECIFICOS'!D34,"")</f>
        <v/>
      </c>
      <c r="D136" s="150" t="str">
        <f>IF(E136&lt;2,'REQUISITOS ESPECIFICOS'!E34,"")</f>
        <v/>
      </c>
      <c r="E136" s="133" t="str">
        <f>IF('REQUISITOS ESPECIFICOS'!F34&lt;2,'REQUISITOS ESPECIFICOS'!F34,"")</f>
        <v/>
      </c>
      <c r="F136" s="164"/>
      <c r="G136" s="165"/>
      <c r="H136" s="165"/>
      <c r="I136" s="166"/>
      <c r="J136" s="167"/>
    </row>
    <row r="137" spans="1:10" s="160" customFormat="1" ht="15.75" hidden="1" thickBot="1" x14ac:dyDescent="0.3">
      <c r="A137" s="195" t="str">
        <f>IF(E137&lt;2,'REQUISITOS ESPECIFICOS'!B35,"")</f>
        <v/>
      </c>
      <c r="B137" s="132" t="str">
        <f>IF(E137&lt;2,'REQUISITOS ESPECIFICOS'!C35,"")</f>
        <v/>
      </c>
      <c r="C137" s="185" t="str">
        <f>IF(E137&lt;2,'REQUISITOS ESPECIFICOS'!D35,"")</f>
        <v/>
      </c>
      <c r="D137" s="150" t="str">
        <f>IF(E137&lt;2,'REQUISITOS ESPECIFICOS'!E35,"")</f>
        <v/>
      </c>
      <c r="E137" s="133" t="str">
        <f>IF('REQUISITOS ESPECIFICOS'!F35&lt;2,'REQUISITOS ESPECIFICOS'!F35,"")</f>
        <v/>
      </c>
      <c r="F137" s="164"/>
      <c r="G137" s="165"/>
      <c r="H137" s="165"/>
      <c r="I137" s="166"/>
      <c r="J137" s="167"/>
    </row>
    <row r="138" spans="1:10" s="160" customFormat="1" ht="15.75" hidden="1" thickBot="1" x14ac:dyDescent="0.3">
      <c r="A138" s="195" t="str">
        <f>IF(E138&lt;2,'REQUISITOS ESPECIFICOS'!B36,"")</f>
        <v/>
      </c>
      <c r="B138" s="132" t="str">
        <f>IF(E138&lt;2,'REQUISITOS ESPECIFICOS'!C36,"")</f>
        <v/>
      </c>
      <c r="C138" s="185" t="str">
        <f>IF(E138&lt;2,'REQUISITOS ESPECIFICOS'!D36,"")</f>
        <v/>
      </c>
      <c r="D138" s="150" t="str">
        <f>IF(E138&lt;2,'REQUISITOS ESPECIFICOS'!E36,"")</f>
        <v/>
      </c>
      <c r="E138" s="133" t="str">
        <f>IF('REQUISITOS ESPECIFICOS'!F36&lt;2,'REQUISITOS ESPECIFICOS'!F36,"")</f>
        <v/>
      </c>
      <c r="F138" s="164"/>
      <c r="G138" s="165"/>
      <c r="H138" s="165"/>
      <c r="I138" s="166"/>
      <c r="J138" s="167"/>
    </row>
    <row r="139" spans="1:10" s="160" customFormat="1" ht="15.75" hidden="1" thickBot="1" x14ac:dyDescent="0.3">
      <c r="A139" s="195" t="str">
        <f>IF(E139&lt;2,'REQUISITOS ESPECIFICOS'!B37,"")</f>
        <v/>
      </c>
      <c r="B139" s="132" t="str">
        <f>IF(E139&lt;2,'REQUISITOS ESPECIFICOS'!C37,"")</f>
        <v/>
      </c>
      <c r="C139" s="185" t="str">
        <f>IF(E139&lt;2,'REQUISITOS ESPECIFICOS'!D37,"")</f>
        <v/>
      </c>
      <c r="D139" s="150" t="str">
        <f>IF(E139&lt;2,'REQUISITOS ESPECIFICOS'!E37,"")</f>
        <v/>
      </c>
      <c r="E139" s="133" t="str">
        <f>IF('REQUISITOS ESPECIFICOS'!F37&lt;2,'REQUISITOS ESPECIFICOS'!F37,"")</f>
        <v/>
      </c>
      <c r="F139" s="164"/>
      <c r="G139" s="165"/>
      <c r="H139" s="165"/>
      <c r="I139" s="166"/>
      <c r="J139" s="167"/>
    </row>
    <row r="140" spans="1:10" s="160" customFormat="1" ht="15.75" hidden="1" thickBot="1" x14ac:dyDescent="0.3">
      <c r="A140" s="195" t="str">
        <f>IF(E140&lt;2,'REQUISITOS ESPECIFICOS'!B38,"")</f>
        <v/>
      </c>
      <c r="B140" s="132" t="str">
        <f>IF(E140&lt;2,'REQUISITOS ESPECIFICOS'!C38,"")</f>
        <v/>
      </c>
      <c r="C140" s="185" t="str">
        <f>IF(E140&lt;2,'REQUISITOS ESPECIFICOS'!D38,"")</f>
        <v/>
      </c>
      <c r="D140" s="150" t="str">
        <f>IF(E140&lt;2,'REQUISITOS ESPECIFICOS'!E38,"")</f>
        <v/>
      </c>
      <c r="E140" s="133" t="str">
        <f>IF('REQUISITOS ESPECIFICOS'!F38&lt;2,'REQUISITOS ESPECIFICOS'!F38,"")</f>
        <v/>
      </c>
      <c r="F140" s="164"/>
      <c r="G140" s="165"/>
      <c r="H140" s="165"/>
      <c r="I140" s="166"/>
      <c r="J140" s="167"/>
    </row>
    <row r="141" spans="1:10" s="160" customFormat="1" ht="15.75" hidden="1" thickBot="1" x14ac:dyDescent="0.3">
      <c r="A141" s="195" t="str">
        <f>IF(E141&lt;2,'REQUISITOS ESPECIFICOS'!B39,"")</f>
        <v/>
      </c>
      <c r="B141" s="132" t="str">
        <f>IF(E141&lt;2,'REQUISITOS ESPECIFICOS'!C39,"")</f>
        <v/>
      </c>
      <c r="C141" s="185" t="str">
        <f>IF(E141&lt;2,'REQUISITOS ESPECIFICOS'!D39,"")</f>
        <v/>
      </c>
      <c r="D141" s="150" t="str">
        <f>IF(E141&lt;2,'REQUISITOS ESPECIFICOS'!E39,"")</f>
        <v/>
      </c>
      <c r="E141" s="133" t="str">
        <f>IF('REQUISITOS ESPECIFICOS'!F39&lt;2,'REQUISITOS ESPECIFICOS'!F39,"")</f>
        <v/>
      </c>
      <c r="F141" s="164"/>
      <c r="G141" s="165"/>
      <c r="H141" s="165"/>
      <c r="I141" s="166"/>
      <c r="J141" s="167"/>
    </row>
    <row r="142" spans="1:10" s="160" customFormat="1" ht="15.75" hidden="1" thickBot="1" x14ac:dyDescent="0.3">
      <c r="A142" s="195" t="str">
        <f>IF(E142&lt;2,'REQUISITOS ESPECIFICOS'!B40,"")</f>
        <v/>
      </c>
      <c r="B142" s="132" t="str">
        <f>IF(E142&lt;2,'REQUISITOS ESPECIFICOS'!C40,"")</f>
        <v/>
      </c>
      <c r="C142" s="185" t="str">
        <f>IF(E142&lt;2,'REQUISITOS ESPECIFICOS'!D40,"")</f>
        <v/>
      </c>
      <c r="D142" s="150" t="str">
        <f>IF(E142&lt;2,'REQUISITOS ESPECIFICOS'!E40,"")</f>
        <v/>
      </c>
      <c r="E142" s="133" t="str">
        <f>IF('REQUISITOS ESPECIFICOS'!F40&lt;2,'REQUISITOS ESPECIFICOS'!F40,"")</f>
        <v/>
      </c>
      <c r="F142" s="164"/>
      <c r="G142" s="165"/>
      <c r="H142" s="165"/>
      <c r="I142" s="166"/>
      <c r="J142" s="167"/>
    </row>
    <row r="143" spans="1:10" s="160" customFormat="1" ht="15.75" hidden="1" thickBot="1" x14ac:dyDescent="0.3">
      <c r="A143" s="195" t="str">
        <f>IF(E143&lt;2,'REQUISITOS ESPECIFICOS'!B41,"")</f>
        <v/>
      </c>
      <c r="B143" s="132" t="str">
        <f>IF(E143&lt;2,'REQUISITOS ESPECIFICOS'!C41,"")</f>
        <v/>
      </c>
      <c r="C143" s="185" t="str">
        <f>IF(E143&lt;2,'REQUISITOS ESPECIFICOS'!D41,"")</f>
        <v/>
      </c>
      <c r="D143" s="150" t="str">
        <f>IF(E143&lt;2,'REQUISITOS ESPECIFICOS'!E41,"")</f>
        <v/>
      </c>
      <c r="E143" s="133" t="str">
        <f>IF('REQUISITOS ESPECIFICOS'!F41&lt;2,'REQUISITOS ESPECIFICOS'!F41,"")</f>
        <v/>
      </c>
      <c r="F143" s="164"/>
      <c r="G143" s="165"/>
      <c r="H143" s="165"/>
      <c r="I143" s="166"/>
      <c r="J143" s="167"/>
    </row>
    <row r="144" spans="1:10" s="160" customFormat="1" ht="15.75" hidden="1" thickBot="1" x14ac:dyDescent="0.3">
      <c r="A144" s="195" t="str">
        <f>IF(E144&lt;2,'REQUISITOS ESPECIFICOS'!B42,"")</f>
        <v/>
      </c>
      <c r="B144" s="132" t="str">
        <f>IF(E144&lt;2,'REQUISITOS ESPECIFICOS'!C42,"")</f>
        <v/>
      </c>
      <c r="C144" s="185" t="str">
        <f>IF(E144&lt;2,'REQUISITOS ESPECIFICOS'!D42,"")</f>
        <v/>
      </c>
      <c r="D144" s="150" t="str">
        <f>IF(E144&lt;2,'REQUISITOS ESPECIFICOS'!E42,"")</f>
        <v/>
      </c>
      <c r="E144" s="133" t="str">
        <f>IF('REQUISITOS ESPECIFICOS'!F42&lt;2,'REQUISITOS ESPECIFICOS'!F42,"")</f>
        <v/>
      </c>
      <c r="F144" s="164"/>
      <c r="G144" s="165"/>
      <c r="H144" s="165"/>
      <c r="I144" s="166"/>
      <c r="J144" s="167"/>
    </row>
    <row r="145" spans="1:10" s="160" customFormat="1" ht="15.75" hidden="1" thickBot="1" x14ac:dyDescent="0.3">
      <c r="A145" s="195" t="str">
        <f>IF(E145&lt;2,'REQUISITOS ESPECIFICOS'!B43,"")</f>
        <v/>
      </c>
      <c r="B145" s="132" t="str">
        <f>IF(E145&lt;2,'REQUISITOS ESPECIFICOS'!C43,"")</f>
        <v/>
      </c>
      <c r="C145" s="185" t="str">
        <f>IF(E145&lt;2,'REQUISITOS ESPECIFICOS'!D43,"")</f>
        <v/>
      </c>
      <c r="D145" s="150" t="str">
        <f>IF(E145&lt;2,'REQUISITOS ESPECIFICOS'!E43,"")</f>
        <v/>
      </c>
      <c r="E145" s="133" t="str">
        <f>IF('REQUISITOS ESPECIFICOS'!F43&lt;2,'REQUISITOS ESPECIFICOS'!F43,"")</f>
        <v/>
      </c>
      <c r="F145" s="164"/>
      <c r="G145" s="165"/>
      <c r="H145" s="165"/>
      <c r="I145" s="166"/>
      <c r="J145" s="167"/>
    </row>
    <row r="146" spans="1:10" s="160" customFormat="1" ht="15.75" hidden="1" thickBot="1" x14ac:dyDescent="0.3">
      <c r="A146" s="195" t="str">
        <f>IF(E146&lt;2,'REQUISITOS ESPECIFICOS'!B44,"")</f>
        <v/>
      </c>
      <c r="B146" s="132" t="str">
        <f>IF(E146&lt;2,'REQUISITOS ESPECIFICOS'!C44,"")</f>
        <v/>
      </c>
      <c r="C146" s="185" t="str">
        <f>IF(E146&lt;2,'REQUISITOS ESPECIFICOS'!D44,"")</f>
        <v/>
      </c>
      <c r="D146" s="150" t="str">
        <f>IF(E146&lt;2,'REQUISITOS ESPECIFICOS'!E44,"")</f>
        <v/>
      </c>
      <c r="E146" s="133" t="str">
        <f>IF('REQUISITOS ESPECIFICOS'!F44&lt;2,'REQUISITOS ESPECIFICOS'!F44,"")</f>
        <v/>
      </c>
      <c r="F146" s="164"/>
      <c r="G146" s="165"/>
      <c r="H146" s="165"/>
      <c r="I146" s="166"/>
      <c r="J146" s="167"/>
    </row>
    <row r="147" spans="1:10" s="160" customFormat="1" ht="15.75" hidden="1" thickBot="1" x14ac:dyDescent="0.3">
      <c r="A147" s="195" t="str">
        <f>IF(E147&lt;2,'REQUISITOS ESPECIFICOS'!B45,"")</f>
        <v/>
      </c>
      <c r="B147" s="132" t="str">
        <f>IF(E147&lt;2,'REQUISITOS ESPECIFICOS'!C45,"")</f>
        <v/>
      </c>
      <c r="C147" s="185" t="str">
        <f>IF(E147&lt;2,'REQUISITOS ESPECIFICOS'!D45,"")</f>
        <v/>
      </c>
      <c r="D147" s="150" t="str">
        <f>IF(E147&lt;2,'REQUISITOS ESPECIFICOS'!E45,"")</f>
        <v/>
      </c>
      <c r="E147" s="133" t="str">
        <f>IF('REQUISITOS ESPECIFICOS'!F45&lt;2,'REQUISITOS ESPECIFICOS'!F45,"")</f>
        <v/>
      </c>
      <c r="F147" s="164"/>
      <c r="G147" s="165"/>
      <c r="H147" s="165"/>
      <c r="I147" s="166"/>
      <c r="J147" s="167"/>
    </row>
    <row r="148" spans="1:10" s="160" customFormat="1" ht="15.75" hidden="1" thickBot="1" x14ac:dyDescent="0.3">
      <c r="A148" s="195" t="str">
        <f>IF(E148&lt;2,'REQUISITOS ESPECIFICOS'!B46,"")</f>
        <v/>
      </c>
      <c r="B148" s="132" t="str">
        <f>IF(E148&lt;2,'REQUISITOS ESPECIFICOS'!C46,"")</f>
        <v/>
      </c>
      <c r="C148" s="185" t="str">
        <f>IF(E148&lt;2,'REQUISITOS ESPECIFICOS'!D46,"")</f>
        <v/>
      </c>
      <c r="D148" s="150" t="str">
        <f>IF(E148&lt;2,'REQUISITOS ESPECIFICOS'!E46,"")</f>
        <v/>
      </c>
      <c r="E148" s="133" t="str">
        <f>IF('REQUISITOS ESPECIFICOS'!F46&lt;2,'REQUISITOS ESPECIFICOS'!F46,"")</f>
        <v/>
      </c>
      <c r="F148" s="164"/>
      <c r="G148" s="165"/>
      <c r="H148" s="165"/>
      <c r="I148" s="166"/>
      <c r="J148" s="167"/>
    </row>
    <row r="149" spans="1:10" s="160" customFormat="1" ht="15.75" hidden="1" thickBot="1" x14ac:dyDescent="0.3">
      <c r="A149" s="195" t="str">
        <f>IF(E149&lt;2,'REQUISITOS ESPECIFICOS'!B47,"")</f>
        <v/>
      </c>
      <c r="B149" s="132" t="str">
        <f>IF(E149&lt;2,'REQUISITOS ESPECIFICOS'!C47,"")</f>
        <v/>
      </c>
      <c r="C149" s="185" t="str">
        <f>IF(E149&lt;2,'REQUISITOS ESPECIFICOS'!D47,"")</f>
        <v/>
      </c>
      <c r="D149" s="150" t="str">
        <f>IF(E149&lt;2,'REQUISITOS ESPECIFICOS'!E47,"")</f>
        <v/>
      </c>
      <c r="E149" s="133" t="str">
        <f>IF('REQUISITOS ESPECIFICOS'!F47&lt;2,'REQUISITOS ESPECIFICOS'!F47,"")</f>
        <v/>
      </c>
      <c r="F149" s="164"/>
      <c r="G149" s="165"/>
      <c r="H149" s="165"/>
      <c r="I149" s="166"/>
      <c r="J149" s="167"/>
    </row>
    <row r="150" spans="1:10" s="160" customFormat="1" ht="15.75" hidden="1" thickBot="1" x14ac:dyDescent="0.3">
      <c r="A150" s="195" t="str">
        <f>IF(E150&lt;2,'REQUISITOS ESPECIFICOS'!B48,"")</f>
        <v/>
      </c>
      <c r="B150" s="132" t="str">
        <f>IF(E150&lt;2,'REQUISITOS ESPECIFICOS'!C48,"")</f>
        <v/>
      </c>
      <c r="C150" s="185" t="str">
        <f>IF(E150&lt;2,'REQUISITOS ESPECIFICOS'!D48,"")</f>
        <v/>
      </c>
      <c r="D150" s="150" t="str">
        <f>IF(E150&lt;2,'REQUISITOS ESPECIFICOS'!E48,"")</f>
        <v/>
      </c>
      <c r="E150" s="133" t="str">
        <f>IF('REQUISITOS ESPECIFICOS'!F48&lt;2,'REQUISITOS ESPECIFICOS'!F48,"")</f>
        <v/>
      </c>
      <c r="F150" s="164"/>
      <c r="G150" s="165"/>
      <c r="H150" s="165"/>
      <c r="I150" s="166"/>
      <c r="J150" s="167"/>
    </row>
    <row r="151" spans="1:10" s="160" customFormat="1" ht="15.75" hidden="1" thickBot="1" x14ac:dyDescent="0.3">
      <c r="A151" s="195" t="str">
        <f>IF(E151&lt;2,'REQUISITOS ESPECIFICOS'!B49,"")</f>
        <v/>
      </c>
      <c r="B151" s="132" t="str">
        <f>IF(E151&lt;2,'REQUISITOS ESPECIFICOS'!C49,"")</f>
        <v/>
      </c>
      <c r="C151" s="185" t="str">
        <f>IF(E151&lt;2,'REQUISITOS ESPECIFICOS'!D49,"")</f>
        <v/>
      </c>
      <c r="D151" s="150" t="str">
        <f>IF(E151&lt;2,'REQUISITOS ESPECIFICOS'!E49,"")</f>
        <v/>
      </c>
      <c r="E151" s="133" t="str">
        <f>IF('REQUISITOS ESPECIFICOS'!F49&lt;2,'REQUISITOS ESPECIFICOS'!F49,"")</f>
        <v/>
      </c>
      <c r="F151" s="164"/>
      <c r="G151" s="165"/>
      <c r="H151" s="165"/>
      <c r="I151" s="166"/>
      <c r="J151" s="167"/>
    </row>
    <row r="152" spans="1:10" s="160" customFormat="1" ht="15.75" hidden="1" thickBot="1" x14ac:dyDescent="0.3">
      <c r="A152" s="195" t="str">
        <f>IF(E152&lt;2,'REQUISITOS ESPECIFICOS'!B50,"")</f>
        <v/>
      </c>
      <c r="B152" s="132" t="str">
        <f>IF(E152&lt;2,'REQUISITOS ESPECIFICOS'!C50,"")</f>
        <v/>
      </c>
      <c r="C152" s="185" t="str">
        <f>IF(E152&lt;2,'REQUISITOS ESPECIFICOS'!D50,"")</f>
        <v/>
      </c>
      <c r="D152" s="150" t="str">
        <f>IF(E152&lt;2,'REQUISITOS ESPECIFICOS'!E50,"")</f>
        <v/>
      </c>
      <c r="E152" s="133" t="str">
        <f>IF('REQUISITOS ESPECIFICOS'!F50&lt;2,'REQUISITOS ESPECIFICOS'!F50,"")</f>
        <v/>
      </c>
      <c r="F152" s="164"/>
      <c r="G152" s="165"/>
      <c r="H152" s="165"/>
      <c r="I152" s="166"/>
      <c r="J152" s="167"/>
    </row>
    <row r="153" spans="1:10" s="160" customFormat="1" ht="15.75" hidden="1" thickBot="1" x14ac:dyDescent="0.3">
      <c r="A153" s="195" t="str">
        <f>IF(E153&lt;2,'REQUISITOS ESPECIFICOS'!B51,"")</f>
        <v/>
      </c>
      <c r="B153" s="132" t="str">
        <f>IF(E153&lt;2,'REQUISITOS ESPECIFICOS'!C51,"")</f>
        <v/>
      </c>
      <c r="C153" s="185" t="str">
        <f>IF(E153&lt;2,'REQUISITOS ESPECIFICOS'!D51,"")</f>
        <v/>
      </c>
      <c r="D153" s="150" t="str">
        <f>IF(E153&lt;2,'REQUISITOS ESPECIFICOS'!E51,"")</f>
        <v/>
      </c>
      <c r="E153" s="133" t="str">
        <f>IF('REQUISITOS ESPECIFICOS'!F51&lt;2,'REQUISITOS ESPECIFICOS'!F51,"")</f>
        <v/>
      </c>
      <c r="F153" s="164"/>
      <c r="G153" s="165"/>
      <c r="H153" s="165"/>
      <c r="I153" s="166"/>
      <c r="J153" s="167"/>
    </row>
    <row r="154" spans="1:10" s="160" customFormat="1" ht="15.75" hidden="1" thickBot="1" x14ac:dyDescent="0.3">
      <c r="A154" s="195" t="str">
        <f>IF(E154&lt;2,'REQUISITOS ESPECIFICOS'!B52,"")</f>
        <v/>
      </c>
      <c r="B154" s="132" t="str">
        <f>IF(E154&lt;2,'REQUISITOS ESPECIFICOS'!C52,"")</f>
        <v/>
      </c>
      <c r="C154" s="185" t="str">
        <f>IF(E154&lt;2,'REQUISITOS ESPECIFICOS'!D52,"")</f>
        <v/>
      </c>
      <c r="D154" s="150" t="str">
        <f>IF(E154&lt;2,'REQUISITOS ESPECIFICOS'!E52,"")</f>
        <v/>
      </c>
      <c r="E154" s="133" t="str">
        <f>IF('REQUISITOS ESPECIFICOS'!F52&lt;2,'REQUISITOS ESPECIFICOS'!F52,"")</f>
        <v/>
      </c>
      <c r="F154" s="164"/>
      <c r="G154" s="165"/>
      <c r="H154" s="165"/>
      <c r="I154" s="166"/>
      <c r="J154" s="167"/>
    </row>
    <row r="155" spans="1:10" s="160" customFormat="1" ht="15.75" thickBot="1" x14ac:dyDescent="0.3">
      <c r="A155" s="356" t="s">
        <v>242</v>
      </c>
      <c r="B155" s="357"/>
      <c r="C155" s="357"/>
      <c r="D155" s="357"/>
      <c r="E155" s="358"/>
      <c r="F155" s="164"/>
      <c r="G155" s="165"/>
      <c r="H155" s="165"/>
      <c r="I155" s="166"/>
      <c r="J155" s="167"/>
    </row>
    <row r="156" spans="1:10" s="160" customFormat="1" ht="15.75" hidden="1" thickBot="1" x14ac:dyDescent="0.3">
      <c r="A156" s="195" t="str">
        <f>IF(E156&lt;2,'REQUISITOS ESPECIFICOS'!B60,"")</f>
        <v/>
      </c>
      <c r="B156" s="132" t="str">
        <f>IF(E156&lt;2,'REQUISITOS ESPECIFICOS'!C60,"")</f>
        <v/>
      </c>
      <c r="C156" s="185" t="str">
        <f>IF(E156&lt;2,'REQUISITOS ESPECIFICOS'!D60,"")</f>
        <v/>
      </c>
      <c r="D156" s="150" t="str">
        <f>IF(E156&lt;2,'REQUISITOS ESPECIFICOS'!E60,"")</f>
        <v/>
      </c>
      <c r="E156" s="133" t="str">
        <f>IF('REQUISITOS ESPECIFICOS'!F60&lt;2,'REQUISITOS ESPECIFICOS'!F60,"")</f>
        <v/>
      </c>
      <c r="F156" s="164"/>
      <c r="G156" s="165"/>
      <c r="H156" s="165"/>
      <c r="I156" s="166"/>
      <c r="J156" s="167"/>
    </row>
    <row r="157" spans="1:10" s="160" customFormat="1" ht="15.75" hidden="1" thickBot="1" x14ac:dyDescent="0.3">
      <c r="A157" s="195" t="str">
        <f>IF(E157&lt;2,'REQUISITOS ESPECIFICOS'!B61,"")</f>
        <v/>
      </c>
      <c r="B157" s="132" t="str">
        <f>IF(E157&lt;2,'REQUISITOS ESPECIFICOS'!C61,"")</f>
        <v/>
      </c>
      <c r="C157" s="185" t="str">
        <f>IF(E157&lt;2,'REQUISITOS ESPECIFICOS'!D61,"")</f>
        <v/>
      </c>
      <c r="D157" s="150" t="str">
        <f>IF(E157&lt;2,'REQUISITOS ESPECIFICOS'!E61,"")</f>
        <v/>
      </c>
      <c r="E157" s="133" t="str">
        <f>IF('REQUISITOS ESPECIFICOS'!F61&lt;2,'REQUISITOS ESPECIFICOS'!F61,"")</f>
        <v/>
      </c>
      <c r="F157" s="164"/>
      <c r="G157" s="165"/>
      <c r="H157" s="165"/>
      <c r="I157" s="166"/>
      <c r="J157" s="167"/>
    </row>
    <row r="158" spans="1:10" s="160" customFormat="1" ht="15.75" hidden="1" thickBot="1" x14ac:dyDescent="0.3">
      <c r="A158" s="195" t="str">
        <f>IF(E158&lt;2,'REQUISITOS ESPECIFICOS'!B62,"")</f>
        <v/>
      </c>
      <c r="B158" s="132" t="str">
        <f>IF(E158&lt;2,'REQUISITOS ESPECIFICOS'!C62,"")</f>
        <v/>
      </c>
      <c r="C158" s="185" t="str">
        <f>IF(E158&lt;2,'REQUISITOS ESPECIFICOS'!D62,"")</f>
        <v/>
      </c>
      <c r="D158" s="150" t="str">
        <f>IF(E158&lt;2,'REQUISITOS ESPECIFICOS'!E62,"")</f>
        <v/>
      </c>
      <c r="E158" s="133" t="str">
        <f>IF('REQUISITOS ESPECIFICOS'!F62&lt;2,'REQUISITOS ESPECIFICOS'!F62,"")</f>
        <v/>
      </c>
      <c r="F158" s="164"/>
      <c r="G158" s="165"/>
      <c r="H158" s="165"/>
      <c r="I158" s="166"/>
      <c r="J158" s="167"/>
    </row>
    <row r="159" spans="1:10" s="160" customFormat="1" ht="15.75" hidden="1" thickBot="1" x14ac:dyDescent="0.3">
      <c r="A159" s="195" t="str">
        <f>IF(E159&lt;2,'REQUISITOS ESPECIFICOS'!B63,"")</f>
        <v/>
      </c>
      <c r="B159" s="132" t="str">
        <f>IF(E159&lt;2,'REQUISITOS ESPECIFICOS'!C63,"")</f>
        <v/>
      </c>
      <c r="C159" s="185" t="str">
        <f>IF(E159&lt;2,'REQUISITOS ESPECIFICOS'!D63,"")</f>
        <v/>
      </c>
      <c r="D159" s="150" t="str">
        <f>IF(E159&lt;2,'REQUISITOS ESPECIFICOS'!E63,"")</f>
        <v/>
      </c>
      <c r="E159" s="133" t="str">
        <f>IF('REQUISITOS ESPECIFICOS'!F63&lt;2,'REQUISITOS ESPECIFICOS'!F63,"")</f>
        <v/>
      </c>
      <c r="F159" s="164"/>
      <c r="G159" s="165"/>
      <c r="H159" s="165"/>
      <c r="I159" s="166"/>
      <c r="J159" s="167"/>
    </row>
    <row r="160" spans="1:10" s="160" customFormat="1" ht="15.75" hidden="1" thickBot="1" x14ac:dyDescent="0.3">
      <c r="A160" s="195" t="str">
        <f>IF(E160&lt;2,'REQUISITOS ESPECIFICOS'!B64,"")</f>
        <v/>
      </c>
      <c r="B160" s="132" t="str">
        <f>IF(E160&lt;2,'REQUISITOS ESPECIFICOS'!C64,"")</f>
        <v/>
      </c>
      <c r="C160" s="185" t="str">
        <f>IF(E160&lt;2,'REQUISITOS ESPECIFICOS'!D64,"")</f>
        <v/>
      </c>
      <c r="D160" s="150" t="str">
        <f>IF(E160&lt;2,'REQUISITOS ESPECIFICOS'!E64,"")</f>
        <v/>
      </c>
      <c r="E160" s="133" t="str">
        <f>IF('REQUISITOS ESPECIFICOS'!F64&lt;2,'REQUISITOS ESPECIFICOS'!F64,"")</f>
        <v/>
      </c>
      <c r="F160" s="164"/>
      <c r="G160" s="165"/>
      <c r="H160" s="165"/>
      <c r="I160" s="166"/>
      <c r="J160" s="167"/>
    </row>
    <row r="161" spans="1:10" s="160" customFormat="1" ht="15.75" hidden="1" thickBot="1" x14ac:dyDescent="0.3">
      <c r="A161" s="195" t="str">
        <f>IF(E161&lt;2,'REQUISITOS ESPECIFICOS'!B65,"")</f>
        <v/>
      </c>
      <c r="B161" s="132" t="str">
        <f>IF(E161&lt;2,'REQUISITOS ESPECIFICOS'!C65,"")</f>
        <v/>
      </c>
      <c r="C161" s="185" t="str">
        <f>IF(E161&lt;2,'REQUISITOS ESPECIFICOS'!D65,"")</f>
        <v/>
      </c>
      <c r="D161" s="150" t="str">
        <f>IF(E161&lt;2,'REQUISITOS ESPECIFICOS'!E65,"")</f>
        <v/>
      </c>
      <c r="E161" s="133" t="str">
        <f>IF('REQUISITOS ESPECIFICOS'!F65&lt;2,'REQUISITOS ESPECIFICOS'!F65,"")</f>
        <v/>
      </c>
      <c r="F161" s="164"/>
      <c r="G161" s="165"/>
      <c r="H161" s="165"/>
      <c r="I161" s="166"/>
      <c r="J161" s="167"/>
    </row>
    <row r="162" spans="1:10" s="160" customFormat="1" ht="15.75" hidden="1" thickBot="1" x14ac:dyDescent="0.3">
      <c r="A162" s="195" t="str">
        <f>IF(E162&lt;2,'REQUISITOS ESPECIFICOS'!B66,"")</f>
        <v/>
      </c>
      <c r="B162" s="132" t="str">
        <f>IF(E162&lt;2,'REQUISITOS ESPECIFICOS'!C66,"")</f>
        <v/>
      </c>
      <c r="C162" s="185" t="str">
        <f>IF(E162&lt;2,'REQUISITOS ESPECIFICOS'!D66,"")</f>
        <v/>
      </c>
      <c r="D162" s="150" t="str">
        <f>IF(E162&lt;2,'REQUISITOS ESPECIFICOS'!E66,"")</f>
        <v/>
      </c>
      <c r="E162" s="133" t="str">
        <f>IF('REQUISITOS ESPECIFICOS'!F66&lt;2,'REQUISITOS ESPECIFICOS'!F66,"")</f>
        <v/>
      </c>
      <c r="F162" s="164"/>
      <c r="G162" s="165"/>
      <c r="H162" s="165"/>
      <c r="I162" s="166"/>
      <c r="J162" s="167"/>
    </row>
    <row r="163" spans="1:10" s="160" customFormat="1" ht="15.75" hidden="1" thickBot="1" x14ac:dyDescent="0.3">
      <c r="A163" s="195" t="str">
        <f>IF(E163&lt;2,'REQUISITOS ESPECIFICOS'!B67,"")</f>
        <v/>
      </c>
      <c r="B163" s="132" t="str">
        <f>IF(E163&lt;2,'REQUISITOS ESPECIFICOS'!C67,"")</f>
        <v/>
      </c>
      <c r="C163" s="185" t="str">
        <f>IF(E163&lt;2,'REQUISITOS ESPECIFICOS'!D67,"")</f>
        <v/>
      </c>
      <c r="D163" s="150" t="str">
        <f>IF(E163&lt;2,'REQUISITOS ESPECIFICOS'!E67,"")</f>
        <v/>
      </c>
      <c r="E163" s="133" t="str">
        <f>IF('REQUISITOS ESPECIFICOS'!F67&lt;2,'REQUISITOS ESPECIFICOS'!F67,"")</f>
        <v/>
      </c>
      <c r="F163" s="164"/>
      <c r="G163" s="165"/>
      <c r="H163" s="165"/>
      <c r="I163" s="166"/>
      <c r="J163" s="167"/>
    </row>
    <row r="164" spans="1:10" s="160" customFormat="1" ht="15.75" hidden="1" thickBot="1" x14ac:dyDescent="0.3">
      <c r="A164" s="195" t="str">
        <f>IF(E164&lt;2,'REQUISITOS ESPECIFICOS'!B68,"")</f>
        <v/>
      </c>
      <c r="B164" s="132" t="str">
        <f>IF(E164&lt;2,'REQUISITOS ESPECIFICOS'!C68,"")</f>
        <v/>
      </c>
      <c r="C164" s="185" t="str">
        <f>IF(E164&lt;2,'REQUISITOS ESPECIFICOS'!D68,"")</f>
        <v/>
      </c>
      <c r="D164" s="150" t="str">
        <f>IF(E164&lt;2,'REQUISITOS ESPECIFICOS'!E68,"")</f>
        <v/>
      </c>
      <c r="E164" s="133" t="str">
        <f>IF('REQUISITOS ESPECIFICOS'!F68&lt;2,'REQUISITOS ESPECIFICOS'!F68,"")</f>
        <v/>
      </c>
      <c r="F164" s="164"/>
      <c r="G164" s="165"/>
      <c r="H164" s="165"/>
      <c r="I164" s="166"/>
      <c r="J164" s="167"/>
    </row>
    <row r="165" spans="1:10" s="160" customFormat="1" ht="15.75" hidden="1" thickBot="1" x14ac:dyDescent="0.3">
      <c r="A165" s="195" t="str">
        <f>IF(E165&lt;2,'REQUISITOS ESPECIFICOS'!B69,"")</f>
        <v/>
      </c>
      <c r="B165" s="132" t="str">
        <f>IF(E165&lt;2,'REQUISITOS ESPECIFICOS'!C69,"")</f>
        <v/>
      </c>
      <c r="C165" s="185" t="str">
        <f>IF(E165&lt;2,'REQUISITOS ESPECIFICOS'!D69,"")</f>
        <v/>
      </c>
      <c r="D165" s="150" t="str">
        <f>IF(E165&lt;2,'REQUISITOS ESPECIFICOS'!E69,"")</f>
        <v/>
      </c>
      <c r="E165" s="133" t="str">
        <f>IF('REQUISITOS ESPECIFICOS'!F69&lt;2,'REQUISITOS ESPECIFICOS'!F69,"")</f>
        <v/>
      </c>
      <c r="F165" s="164"/>
      <c r="G165" s="165"/>
      <c r="H165" s="165"/>
      <c r="I165" s="166"/>
      <c r="J165" s="167"/>
    </row>
    <row r="166" spans="1:10" s="160" customFormat="1" ht="15.75" hidden="1" thickBot="1" x14ac:dyDescent="0.3">
      <c r="A166" s="195" t="str">
        <f>IF(E166&lt;2,'REQUISITOS ESPECIFICOS'!B70,"")</f>
        <v/>
      </c>
      <c r="B166" s="132" t="str">
        <f>IF(E166&lt;2,'REQUISITOS ESPECIFICOS'!C70,"")</f>
        <v/>
      </c>
      <c r="C166" s="185" t="str">
        <f>IF(E166&lt;2,'REQUISITOS ESPECIFICOS'!D70,"")</f>
        <v/>
      </c>
      <c r="D166" s="150" t="str">
        <f>IF(E166&lt;2,'REQUISITOS ESPECIFICOS'!E70,"")</f>
        <v/>
      </c>
      <c r="E166" s="133" t="str">
        <f>IF('REQUISITOS ESPECIFICOS'!F70&lt;2,'REQUISITOS ESPECIFICOS'!F70,"")</f>
        <v/>
      </c>
      <c r="F166" s="164"/>
      <c r="G166" s="165"/>
      <c r="H166" s="165"/>
      <c r="I166" s="166"/>
      <c r="J166" s="167"/>
    </row>
    <row r="167" spans="1:10" s="160" customFormat="1" ht="15.75" hidden="1" thickBot="1" x14ac:dyDescent="0.3">
      <c r="A167" s="195" t="str">
        <f>IF(E167&lt;2,'REQUISITOS ESPECIFICOS'!B71,"")</f>
        <v/>
      </c>
      <c r="B167" s="132" t="str">
        <f>IF(E167&lt;2,'REQUISITOS ESPECIFICOS'!C71,"")</f>
        <v/>
      </c>
      <c r="C167" s="185" t="str">
        <f>IF(E167&lt;2,'REQUISITOS ESPECIFICOS'!D71,"")</f>
        <v/>
      </c>
      <c r="D167" s="150" t="str">
        <f>IF(E167&lt;2,'REQUISITOS ESPECIFICOS'!E71,"")</f>
        <v/>
      </c>
      <c r="E167" s="133" t="str">
        <f>IF('REQUISITOS ESPECIFICOS'!F71&lt;2,'REQUISITOS ESPECIFICOS'!F71,"")</f>
        <v/>
      </c>
      <c r="F167" s="164"/>
      <c r="G167" s="165"/>
      <c r="H167" s="165"/>
      <c r="I167" s="166"/>
      <c r="J167" s="167"/>
    </row>
    <row r="168" spans="1:10" s="160" customFormat="1" ht="15.75" hidden="1" thickBot="1" x14ac:dyDescent="0.3">
      <c r="A168" s="195" t="str">
        <f>IF(E168&lt;2,'REQUISITOS ESPECIFICOS'!B72,"")</f>
        <v/>
      </c>
      <c r="B168" s="132" t="str">
        <f>IF(E168&lt;2,'REQUISITOS ESPECIFICOS'!C72,"")</f>
        <v/>
      </c>
      <c r="C168" s="185" t="str">
        <f>IF(E168&lt;2,'REQUISITOS ESPECIFICOS'!D72,"")</f>
        <v/>
      </c>
      <c r="D168" s="150" t="str">
        <f>IF(E168&lt;2,'REQUISITOS ESPECIFICOS'!E72,"")</f>
        <v/>
      </c>
      <c r="E168" s="133" t="str">
        <f>IF('REQUISITOS ESPECIFICOS'!F72&lt;2,'REQUISITOS ESPECIFICOS'!F72,"")</f>
        <v/>
      </c>
      <c r="F168" s="164"/>
      <c r="G168" s="165"/>
      <c r="H168" s="165"/>
      <c r="I168" s="166"/>
      <c r="J168" s="167"/>
    </row>
    <row r="169" spans="1:10" s="160" customFormat="1" ht="15.75" hidden="1" thickBot="1" x14ac:dyDescent="0.3">
      <c r="A169" s="195" t="str">
        <f>IF(E169&lt;2,'REQUISITOS ESPECIFICOS'!B73,"")</f>
        <v/>
      </c>
      <c r="B169" s="132" t="str">
        <f>IF(E169&lt;2,'REQUISITOS ESPECIFICOS'!C73,"")</f>
        <v/>
      </c>
      <c r="C169" s="185" t="str">
        <f>IF(E169&lt;2,'REQUISITOS ESPECIFICOS'!D73,"")</f>
        <v/>
      </c>
      <c r="D169" s="150" t="str">
        <f>IF(E169&lt;2,'REQUISITOS ESPECIFICOS'!E73,"")</f>
        <v/>
      </c>
      <c r="E169" s="133" t="str">
        <f>IF('REQUISITOS ESPECIFICOS'!F73&lt;2,'REQUISITOS ESPECIFICOS'!F73,"")</f>
        <v/>
      </c>
      <c r="F169" s="164"/>
      <c r="G169" s="165"/>
      <c r="H169" s="165"/>
      <c r="I169" s="166"/>
      <c r="J169" s="167"/>
    </row>
    <row r="170" spans="1:10" s="160" customFormat="1" ht="15.75" hidden="1" thickBot="1" x14ac:dyDescent="0.3">
      <c r="A170" s="195" t="str">
        <f>IF(E170&lt;2,'REQUISITOS ESPECIFICOS'!B74,"")</f>
        <v/>
      </c>
      <c r="B170" s="132" t="str">
        <f>IF(E170&lt;2,'REQUISITOS ESPECIFICOS'!C74,"")</f>
        <v/>
      </c>
      <c r="C170" s="185" t="str">
        <f>IF(E170&lt;2,'REQUISITOS ESPECIFICOS'!D74,"")</f>
        <v/>
      </c>
      <c r="D170" s="150" t="str">
        <f>IF(E170&lt;2,'REQUISITOS ESPECIFICOS'!E74,"")</f>
        <v/>
      </c>
      <c r="E170" s="133" t="str">
        <f>IF('REQUISITOS ESPECIFICOS'!F74&lt;2,'REQUISITOS ESPECIFICOS'!F74,"")</f>
        <v/>
      </c>
      <c r="F170" s="164"/>
      <c r="G170" s="165"/>
      <c r="H170" s="165"/>
      <c r="I170" s="166"/>
      <c r="J170" s="167"/>
    </row>
    <row r="171" spans="1:10" s="160" customFormat="1" ht="15.75" hidden="1" thickBot="1" x14ac:dyDescent="0.3">
      <c r="A171" s="195" t="str">
        <f>IF(E171&lt;2,'REQUISITOS ESPECIFICOS'!B75,"")</f>
        <v/>
      </c>
      <c r="B171" s="132" t="str">
        <f>IF(E171&lt;2,'REQUISITOS ESPECIFICOS'!C75,"")</f>
        <v/>
      </c>
      <c r="C171" s="185" t="str">
        <f>IF(E171&lt;2,'REQUISITOS ESPECIFICOS'!D75,"")</f>
        <v/>
      </c>
      <c r="D171" s="150" t="str">
        <f>IF(E171&lt;2,'REQUISITOS ESPECIFICOS'!E75,"")</f>
        <v/>
      </c>
      <c r="E171" s="133" t="str">
        <f>IF('REQUISITOS ESPECIFICOS'!F75&lt;2,'REQUISITOS ESPECIFICOS'!F75,"")</f>
        <v/>
      </c>
      <c r="F171" s="164"/>
      <c r="G171" s="165"/>
      <c r="H171" s="165"/>
      <c r="I171" s="166"/>
      <c r="J171" s="167"/>
    </row>
    <row r="172" spans="1:10" s="160" customFormat="1" ht="15.75" hidden="1" thickBot="1" x14ac:dyDescent="0.3">
      <c r="A172" s="195" t="str">
        <f>IF(E172&lt;2,'REQUISITOS ESPECIFICOS'!B76,"")</f>
        <v/>
      </c>
      <c r="B172" s="132" t="str">
        <f>IF(E172&lt;2,'REQUISITOS ESPECIFICOS'!C76,"")</f>
        <v/>
      </c>
      <c r="C172" s="185" t="str">
        <f>IF(E172&lt;2,'REQUISITOS ESPECIFICOS'!D76,"")</f>
        <v/>
      </c>
      <c r="D172" s="150" t="str">
        <f>IF(E172&lt;2,'REQUISITOS ESPECIFICOS'!E76,"")</f>
        <v/>
      </c>
      <c r="E172" s="133" t="str">
        <f>IF('REQUISITOS ESPECIFICOS'!F76&lt;2,'REQUISITOS ESPECIFICOS'!F76,"")</f>
        <v/>
      </c>
      <c r="F172" s="164"/>
      <c r="G172" s="165"/>
      <c r="H172" s="165"/>
      <c r="I172" s="166"/>
      <c r="J172" s="167"/>
    </row>
    <row r="173" spans="1:10" s="160" customFormat="1" ht="15.75" hidden="1" thickBot="1" x14ac:dyDescent="0.3">
      <c r="A173" s="195" t="str">
        <f>IF(E173&lt;2,'REQUISITOS ESPECIFICOS'!B77,"")</f>
        <v/>
      </c>
      <c r="B173" s="132" t="str">
        <f>IF(E173&lt;2,'REQUISITOS ESPECIFICOS'!C77,"")</f>
        <v/>
      </c>
      <c r="C173" s="185" t="str">
        <f>IF(E173&lt;2,'REQUISITOS ESPECIFICOS'!D77,"")</f>
        <v/>
      </c>
      <c r="D173" s="150" t="str">
        <f>IF(E173&lt;2,'REQUISITOS ESPECIFICOS'!E77,"")</f>
        <v/>
      </c>
      <c r="E173" s="133" t="str">
        <f>IF('REQUISITOS ESPECIFICOS'!F77&lt;2,'REQUISITOS ESPECIFICOS'!F77,"")</f>
        <v/>
      </c>
      <c r="F173" s="164"/>
      <c r="G173" s="165"/>
      <c r="H173" s="165"/>
      <c r="I173" s="166"/>
      <c r="J173" s="167"/>
    </row>
    <row r="174" spans="1:10" s="160" customFormat="1" ht="15.75" hidden="1" thickBot="1" x14ac:dyDescent="0.3">
      <c r="A174" s="195" t="str">
        <f>IF(E174&lt;2,'REQUISITOS ESPECIFICOS'!B78,"")</f>
        <v/>
      </c>
      <c r="B174" s="132" t="str">
        <f>IF(E174&lt;2,'REQUISITOS ESPECIFICOS'!C78,"")</f>
        <v/>
      </c>
      <c r="C174" s="185" t="str">
        <f>IF(E174&lt;2,'REQUISITOS ESPECIFICOS'!D78,"")</f>
        <v/>
      </c>
      <c r="D174" s="150" t="str">
        <f>IF(E174&lt;2,'REQUISITOS ESPECIFICOS'!E78,"")</f>
        <v/>
      </c>
      <c r="E174" s="133" t="str">
        <f>IF('REQUISITOS ESPECIFICOS'!F78&lt;2,'REQUISITOS ESPECIFICOS'!F78,"")</f>
        <v/>
      </c>
      <c r="F174" s="164"/>
      <c r="G174" s="165"/>
      <c r="H174" s="165"/>
      <c r="I174" s="166"/>
      <c r="J174" s="167"/>
    </row>
    <row r="175" spans="1:10" s="160" customFormat="1" ht="15.75" hidden="1" thickBot="1" x14ac:dyDescent="0.3">
      <c r="A175" s="195" t="str">
        <f>IF(E175&lt;2,'REQUISITOS ESPECIFICOS'!B79,"")</f>
        <v/>
      </c>
      <c r="B175" s="132" t="str">
        <f>IF(E175&lt;2,'REQUISITOS ESPECIFICOS'!C79,"")</f>
        <v/>
      </c>
      <c r="C175" s="185" t="str">
        <f>IF(E175&lt;2,'REQUISITOS ESPECIFICOS'!D79,"")</f>
        <v/>
      </c>
      <c r="D175" s="150" t="str">
        <f>IF(E175&lt;2,'REQUISITOS ESPECIFICOS'!E79,"")</f>
        <v/>
      </c>
      <c r="E175" s="133" t="str">
        <f>IF('REQUISITOS ESPECIFICOS'!F79&lt;2,'REQUISITOS ESPECIFICOS'!F79,"")</f>
        <v/>
      </c>
      <c r="F175" s="164"/>
      <c r="G175" s="165"/>
      <c r="H175" s="165"/>
      <c r="I175" s="166"/>
      <c r="J175" s="167"/>
    </row>
    <row r="176" spans="1:10" s="160" customFormat="1" ht="15.75" hidden="1" thickBot="1" x14ac:dyDescent="0.3">
      <c r="A176" s="195" t="str">
        <f>IF(E176&lt;2,'REQUISITOS ESPECIFICOS'!B80,"")</f>
        <v/>
      </c>
      <c r="B176" s="132" t="str">
        <f>IF(E176&lt;2,'REQUISITOS ESPECIFICOS'!C80,"")</f>
        <v/>
      </c>
      <c r="C176" s="185" t="str">
        <f>IF(E176&lt;2,'REQUISITOS ESPECIFICOS'!D80,"")</f>
        <v/>
      </c>
      <c r="D176" s="150" t="str">
        <f>IF(E176&lt;2,'REQUISITOS ESPECIFICOS'!E80,"")</f>
        <v/>
      </c>
      <c r="E176" s="133" t="str">
        <f>IF('REQUISITOS ESPECIFICOS'!F80&lt;2,'REQUISITOS ESPECIFICOS'!F80,"")</f>
        <v/>
      </c>
      <c r="F176" s="164"/>
      <c r="G176" s="165"/>
      <c r="H176" s="165"/>
      <c r="I176" s="166"/>
      <c r="J176" s="167"/>
    </row>
    <row r="177" spans="1:10" s="160" customFormat="1" ht="15.75" hidden="1" thickBot="1" x14ac:dyDescent="0.3">
      <c r="A177" s="195" t="str">
        <f>IF(E177&lt;2,'REQUISITOS ESPECIFICOS'!B81,"")</f>
        <v/>
      </c>
      <c r="B177" s="132" t="str">
        <f>IF(E177&lt;2,'REQUISITOS ESPECIFICOS'!C81,"")</f>
        <v/>
      </c>
      <c r="C177" s="185" t="str">
        <f>IF(E177&lt;2,'REQUISITOS ESPECIFICOS'!D81,"")</f>
        <v/>
      </c>
      <c r="D177" s="150" t="str">
        <f>IF(E177&lt;2,'REQUISITOS ESPECIFICOS'!E81,"")</f>
        <v/>
      </c>
      <c r="E177" s="133" t="str">
        <f>IF('REQUISITOS ESPECIFICOS'!F81&lt;2,'REQUISITOS ESPECIFICOS'!F81,"")</f>
        <v/>
      </c>
      <c r="F177" s="164"/>
      <c r="G177" s="165"/>
      <c r="H177" s="165"/>
      <c r="I177" s="166"/>
      <c r="J177" s="167"/>
    </row>
    <row r="178" spans="1:10" s="160" customFormat="1" ht="15.75" hidden="1" thickBot="1" x14ac:dyDescent="0.3">
      <c r="A178" s="195" t="str">
        <f>IF(E178&lt;2,'REQUISITOS ESPECIFICOS'!B82,"")</f>
        <v/>
      </c>
      <c r="B178" s="132" t="str">
        <f>IF(E178&lt;2,'REQUISITOS ESPECIFICOS'!C82,"")</f>
        <v/>
      </c>
      <c r="C178" s="185" t="str">
        <f>IF(E178&lt;2,'REQUISITOS ESPECIFICOS'!D82,"")</f>
        <v/>
      </c>
      <c r="D178" s="150" t="str">
        <f>IF(E178&lt;2,'REQUISITOS ESPECIFICOS'!E82,"")</f>
        <v/>
      </c>
      <c r="E178" s="133" t="str">
        <f>IF('REQUISITOS ESPECIFICOS'!F82&lt;2,'REQUISITOS ESPECIFICOS'!F82,"")</f>
        <v/>
      </c>
      <c r="F178" s="164"/>
      <c r="G178" s="165"/>
      <c r="H178" s="165"/>
      <c r="I178" s="166"/>
      <c r="J178" s="167"/>
    </row>
    <row r="179" spans="1:10" s="160" customFormat="1" ht="15.75" hidden="1" thickBot="1" x14ac:dyDescent="0.3">
      <c r="A179" s="195" t="str">
        <f>IF(E179&lt;2,'REQUISITOS ESPECIFICOS'!B83,"")</f>
        <v/>
      </c>
      <c r="B179" s="132" t="str">
        <f>IF(E179&lt;2,'REQUISITOS ESPECIFICOS'!C83,"")</f>
        <v/>
      </c>
      <c r="C179" s="185" t="str">
        <f>IF(E179&lt;2,'REQUISITOS ESPECIFICOS'!D83,"")</f>
        <v/>
      </c>
      <c r="D179" s="150" t="str">
        <f>IF(E179&lt;2,'REQUISITOS ESPECIFICOS'!E83,"")</f>
        <v/>
      </c>
      <c r="E179" s="133" t="str">
        <f>IF('REQUISITOS ESPECIFICOS'!F83&lt;2,'REQUISITOS ESPECIFICOS'!F83,"")</f>
        <v/>
      </c>
      <c r="F179" s="164"/>
      <c r="G179" s="165"/>
      <c r="H179" s="165"/>
      <c r="I179" s="166"/>
      <c r="J179" s="167"/>
    </row>
    <row r="180" spans="1:10" s="160" customFormat="1" ht="15.75" hidden="1" thickBot="1" x14ac:dyDescent="0.3">
      <c r="A180" s="195" t="str">
        <f>IF(E180&lt;2,'REQUISITOS ESPECIFICOS'!B84,"")</f>
        <v/>
      </c>
      <c r="B180" s="132" t="str">
        <f>IF(E180&lt;2,'REQUISITOS ESPECIFICOS'!C84,"")</f>
        <v/>
      </c>
      <c r="C180" s="185" t="str">
        <f>IF(E180&lt;2,'REQUISITOS ESPECIFICOS'!D84,"")</f>
        <v/>
      </c>
      <c r="D180" s="150" t="str">
        <f>IF(E180&lt;2,'REQUISITOS ESPECIFICOS'!E84,"")</f>
        <v/>
      </c>
      <c r="E180" s="133" t="str">
        <f>IF('REQUISITOS ESPECIFICOS'!F84&lt;2,'REQUISITOS ESPECIFICOS'!F84,"")</f>
        <v/>
      </c>
      <c r="F180" s="164"/>
      <c r="G180" s="165"/>
      <c r="H180" s="165"/>
      <c r="I180" s="166"/>
      <c r="J180" s="167"/>
    </row>
    <row r="181" spans="1:10" s="160" customFormat="1" ht="15.75" hidden="1" thickBot="1" x14ac:dyDescent="0.3">
      <c r="A181" s="195" t="str">
        <f>IF(E181&lt;2,'REQUISITOS ESPECIFICOS'!B85,"")</f>
        <v/>
      </c>
      <c r="B181" s="132" t="str">
        <f>IF(E181&lt;2,'REQUISITOS ESPECIFICOS'!C85,"")</f>
        <v/>
      </c>
      <c r="C181" s="185" t="str">
        <f>IF(E181&lt;2,'REQUISITOS ESPECIFICOS'!D85,"")</f>
        <v/>
      </c>
      <c r="D181" s="150" t="str">
        <f>IF(E181&lt;2,'REQUISITOS ESPECIFICOS'!E85,"")</f>
        <v/>
      </c>
      <c r="E181" s="133" t="str">
        <f>IF('REQUISITOS ESPECIFICOS'!F85&lt;2,'REQUISITOS ESPECIFICOS'!F85,"")</f>
        <v/>
      </c>
      <c r="F181" s="164"/>
      <c r="G181" s="165"/>
      <c r="H181" s="165"/>
      <c r="I181" s="166"/>
      <c r="J181" s="167"/>
    </row>
    <row r="182" spans="1:10" s="160" customFormat="1" ht="15.75" hidden="1" thickBot="1" x14ac:dyDescent="0.3">
      <c r="A182" s="195" t="str">
        <f>IF(E182&lt;2,'REQUISITOS ESPECIFICOS'!B86,"")</f>
        <v/>
      </c>
      <c r="B182" s="132" t="str">
        <f>IF(E182&lt;2,'REQUISITOS ESPECIFICOS'!C86,"")</f>
        <v/>
      </c>
      <c r="C182" s="185" t="str">
        <f>IF(E182&lt;2,'REQUISITOS ESPECIFICOS'!D86,"")</f>
        <v/>
      </c>
      <c r="D182" s="150" t="str">
        <f>IF(E182&lt;2,'REQUISITOS ESPECIFICOS'!E86,"")</f>
        <v/>
      </c>
      <c r="E182" s="133" t="str">
        <f>IF('REQUISITOS ESPECIFICOS'!F86&lt;2,'REQUISITOS ESPECIFICOS'!F86,"")</f>
        <v/>
      </c>
      <c r="F182" s="164"/>
      <c r="G182" s="165"/>
      <c r="H182" s="165"/>
      <c r="I182" s="166"/>
      <c r="J182" s="167"/>
    </row>
    <row r="183" spans="1:10" s="160" customFormat="1" ht="15.75" hidden="1" thickBot="1" x14ac:dyDescent="0.3">
      <c r="A183" s="195" t="str">
        <f>IF(E183&lt;2,'REQUISITOS ESPECIFICOS'!B87,"")</f>
        <v/>
      </c>
      <c r="B183" s="132" t="str">
        <f>IF(E183&lt;2,'REQUISITOS ESPECIFICOS'!C87,"")</f>
        <v/>
      </c>
      <c r="C183" s="185" t="str">
        <f>IF(E183&lt;2,'REQUISITOS ESPECIFICOS'!D87,"")</f>
        <v/>
      </c>
      <c r="D183" s="150" t="str">
        <f>IF(E183&lt;2,'REQUISITOS ESPECIFICOS'!E87,"")</f>
        <v/>
      </c>
      <c r="E183" s="133" t="str">
        <f>IF('REQUISITOS ESPECIFICOS'!F87&lt;2,'REQUISITOS ESPECIFICOS'!F87,"")</f>
        <v/>
      </c>
      <c r="F183" s="164"/>
      <c r="G183" s="165"/>
      <c r="H183" s="165"/>
      <c r="I183" s="166"/>
      <c r="J183" s="167"/>
    </row>
    <row r="184" spans="1:10" s="160" customFormat="1" ht="15.75" hidden="1" thickBot="1" x14ac:dyDescent="0.3">
      <c r="A184" s="195" t="str">
        <f>IF(E184&lt;2,'REQUISITOS ESPECIFICOS'!B88,"")</f>
        <v/>
      </c>
      <c r="B184" s="132" t="str">
        <f>IF(E184&lt;2,'REQUISITOS ESPECIFICOS'!C88,"")</f>
        <v/>
      </c>
      <c r="C184" s="185" t="str">
        <f>IF(E184&lt;2,'REQUISITOS ESPECIFICOS'!D88,"")</f>
        <v/>
      </c>
      <c r="D184" s="150" t="str">
        <f>IF(E184&lt;2,'REQUISITOS ESPECIFICOS'!E88,"")</f>
        <v/>
      </c>
      <c r="E184" s="133" t="str">
        <f>IF('REQUISITOS ESPECIFICOS'!F88&lt;2,'REQUISITOS ESPECIFICOS'!F88,"")</f>
        <v/>
      </c>
      <c r="F184" s="164"/>
      <c r="G184" s="165"/>
      <c r="H184" s="165"/>
      <c r="I184" s="166"/>
      <c r="J184" s="167"/>
    </row>
    <row r="185" spans="1:10" s="160" customFormat="1" ht="15.75" hidden="1" thickBot="1" x14ac:dyDescent="0.3">
      <c r="A185" s="195" t="str">
        <f>IF(E185&lt;2,'REQUISITOS ESPECIFICOS'!B89,"")</f>
        <v/>
      </c>
      <c r="B185" s="132" t="str">
        <f>IF(E185&lt;2,'REQUISITOS ESPECIFICOS'!C89,"")</f>
        <v/>
      </c>
      <c r="C185" s="185" t="str">
        <f>IF(E185&lt;2,'REQUISITOS ESPECIFICOS'!D89,"")</f>
        <v/>
      </c>
      <c r="D185" s="150" t="str">
        <f>IF(E185&lt;2,'REQUISITOS ESPECIFICOS'!E89,"")</f>
        <v/>
      </c>
      <c r="E185" s="133" t="str">
        <f>IF('REQUISITOS ESPECIFICOS'!F89&lt;2,'REQUISITOS ESPECIFICOS'!F89,"")</f>
        <v/>
      </c>
      <c r="F185" s="164"/>
      <c r="G185" s="165"/>
      <c r="H185" s="165"/>
      <c r="I185" s="166"/>
      <c r="J185" s="167"/>
    </row>
    <row r="186" spans="1:10" s="160" customFormat="1" ht="15.75" hidden="1" thickBot="1" x14ac:dyDescent="0.3">
      <c r="A186" s="195" t="str">
        <f>IF(E186&lt;2,'REQUISITOS ESPECIFICOS'!B90,"")</f>
        <v/>
      </c>
      <c r="B186" s="132" t="str">
        <f>IF(E186&lt;2,'REQUISITOS ESPECIFICOS'!C90,"")</f>
        <v/>
      </c>
      <c r="C186" s="185" t="str">
        <f>IF(E186&lt;2,'REQUISITOS ESPECIFICOS'!D90,"")</f>
        <v/>
      </c>
      <c r="D186" s="150" t="str">
        <f>IF(E186&lt;2,'REQUISITOS ESPECIFICOS'!E90,"")</f>
        <v/>
      </c>
      <c r="E186" s="133" t="str">
        <f>IF('REQUISITOS ESPECIFICOS'!F90&lt;2,'REQUISITOS ESPECIFICOS'!F90,"")</f>
        <v/>
      </c>
      <c r="F186" s="164"/>
      <c r="G186" s="165"/>
      <c r="H186" s="165"/>
      <c r="I186" s="166"/>
      <c r="J186" s="167"/>
    </row>
    <row r="187" spans="1:10" s="160" customFormat="1" ht="15.75" hidden="1" thickBot="1" x14ac:dyDescent="0.3">
      <c r="A187" s="195" t="str">
        <f>IF(E187&lt;2,'REQUISITOS ESPECIFICOS'!B91,"")</f>
        <v/>
      </c>
      <c r="B187" s="132" t="str">
        <f>IF(E187&lt;2,'REQUISITOS ESPECIFICOS'!C91,"")</f>
        <v/>
      </c>
      <c r="C187" s="185" t="str">
        <f>IF(E187&lt;2,'REQUISITOS ESPECIFICOS'!D91,"")</f>
        <v/>
      </c>
      <c r="D187" s="150" t="str">
        <f>IF(E187&lt;2,'REQUISITOS ESPECIFICOS'!E91,"")</f>
        <v/>
      </c>
      <c r="E187" s="133" t="str">
        <f>IF('REQUISITOS ESPECIFICOS'!F91&lt;2,'REQUISITOS ESPECIFICOS'!F91,"")</f>
        <v/>
      </c>
      <c r="F187" s="164"/>
      <c r="G187" s="165"/>
      <c r="H187" s="165"/>
      <c r="I187" s="166"/>
      <c r="J187" s="167"/>
    </row>
    <row r="188" spans="1:10" s="160" customFormat="1" ht="15.75" hidden="1" thickBot="1" x14ac:dyDescent="0.3">
      <c r="A188" s="195" t="str">
        <f>IF(E188&lt;2,'REQUISITOS ESPECIFICOS'!B92,"")</f>
        <v/>
      </c>
      <c r="B188" s="132" t="str">
        <f>IF(E188&lt;2,'REQUISITOS ESPECIFICOS'!C92,"")</f>
        <v/>
      </c>
      <c r="C188" s="185" t="str">
        <f>IF(E188&lt;2,'REQUISITOS ESPECIFICOS'!D92,"")</f>
        <v/>
      </c>
      <c r="D188" s="150" t="str">
        <f>IF(E188&lt;2,'REQUISITOS ESPECIFICOS'!E92,"")</f>
        <v/>
      </c>
      <c r="E188" s="133" t="str">
        <f>IF('REQUISITOS ESPECIFICOS'!F92&lt;2,'REQUISITOS ESPECIFICOS'!F92,"")</f>
        <v/>
      </c>
      <c r="F188" s="164"/>
      <c r="G188" s="165"/>
      <c r="H188" s="165"/>
      <c r="I188" s="166"/>
      <c r="J188" s="167"/>
    </row>
    <row r="189" spans="1:10" s="160" customFormat="1" ht="15.75" hidden="1" thickBot="1" x14ac:dyDescent="0.3">
      <c r="A189" s="195" t="str">
        <f>IF(E189&lt;2,'REQUISITOS ESPECIFICOS'!B93,"")</f>
        <v/>
      </c>
      <c r="B189" s="132" t="str">
        <f>IF(E189&lt;2,'REQUISITOS ESPECIFICOS'!C93,"")</f>
        <v/>
      </c>
      <c r="C189" s="185" t="str">
        <f>IF(E189&lt;2,'REQUISITOS ESPECIFICOS'!D93,"")</f>
        <v/>
      </c>
      <c r="D189" s="150" t="str">
        <f>IF(E189&lt;2,'REQUISITOS ESPECIFICOS'!E93,"")</f>
        <v/>
      </c>
      <c r="E189" s="133" t="str">
        <f>IF('REQUISITOS ESPECIFICOS'!F93&lt;2,'REQUISITOS ESPECIFICOS'!F93,"")</f>
        <v/>
      </c>
      <c r="F189" s="164"/>
      <c r="G189" s="165"/>
      <c r="H189" s="165"/>
      <c r="I189" s="166"/>
      <c r="J189" s="167"/>
    </row>
    <row r="190" spans="1:10" s="160" customFormat="1" ht="15.75" hidden="1" thickBot="1" x14ac:dyDescent="0.3">
      <c r="A190" s="195" t="str">
        <f>IF(E190&lt;2,'REQUISITOS ESPECIFICOS'!B94,"")</f>
        <v/>
      </c>
      <c r="B190" s="132" t="str">
        <f>IF(E190&lt;2,'REQUISITOS ESPECIFICOS'!C94,"")</f>
        <v/>
      </c>
      <c r="C190" s="185" t="str">
        <f>IF(E190&lt;2,'REQUISITOS ESPECIFICOS'!D94,"")</f>
        <v/>
      </c>
      <c r="D190" s="150" t="str">
        <f>IF(E190&lt;2,'REQUISITOS ESPECIFICOS'!E94,"")</f>
        <v/>
      </c>
      <c r="E190" s="133" t="str">
        <f>IF('REQUISITOS ESPECIFICOS'!F94&lt;2,'REQUISITOS ESPECIFICOS'!F94,"")</f>
        <v/>
      </c>
      <c r="F190" s="164"/>
      <c r="G190" s="165"/>
      <c r="H190" s="165"/>
      <c r="I190" s="166"/>
      <c r="J190" s="167"/>
    </row>
    <row r="191" spans="1:10" s="160" customFormat="1" ht="15.75" hidden="1" thickBot="1" x14ac:dyDescent="0.3">
      <c r="A191" s="195" t="str">
        <f>IF(E191&lt;2,'REQUISITOS ESPECIFICOS'!B95,"")</f>
        <v/>
      </c>
      <c r="B191" s="132" t="str">
        <f>IF(E191&lt;2,'REQUISITOS ESPECIFICOS'!C95,"")</f>
        <v/>
      </c>
      <c r="C191" s="185" t="str">
        <f>IF(E191&lt;2,'REQUISITOS ESPECIFICOS'!D95,"")</f>
        <v/>
      </c>
      <c r="D191" s="150" t="str">
        <f>IF(E191&lt;2,'REQUISITOS ESPECIFICOS'!E95,"")</f>
        <v/>
      </c>
      <c r="E191" s="133" t="str">
        <f>IF('REQUISITOS ESPECIFICOS'!F95&lt;2,'REQUISITOS ESPECIFICOS'!F95,"")</f>
        <v/>
      </c>
      <c r="F191" s="164"/>
      <c r="G191" s="165"/>
      <c r="H191" s="165"/>
      <c r="I191" s="166"/>
      <c r="J191" s="167"/>
    </row>
    <row r="192" spans="1:10" s="160" customFormat="1" ht="15.75" hidden="1" thickBot="1" x14ac:dyDescent="0.3">
      <c r="A192" s="195" t="str">
        <f>IF(E192&lt;2,'REQUISITOS ESPECIFICOS'!B96,"")</f>
        <v/>
      </c>
      <c r="B192" s="132" t="str">
        <f>IF(E192&lt;2,'REQUISITOS ESPECIFICOS'!C96,"")</f>
        <v/>
      </c>
      <c r="C192" s="185" t="str">
        <f>IF(E192&lt;2,'REQUISITOS ESPECIFICOS'!D96,"")</f>
        <v/>
      </c>
      <c r="D192" s="150" t="str">
        <f>IF(E192&lt;2,'REQUISITOS ESPECIFICOS'!E96,"")</f>
        <v/>
      </c>
      <c r="E192" s="133" t="str">
        <f>IF('REQUISITOS ESPECIFICOS'!F96&lt;2,'REQUISITOS ESPECIFICOS'!F96,"")</f>
        <v/>
      </c>
      <c r="F192" s="164"/>
      <c r="G192" s="165"/>
      <c r="H192" s="165"/>
      <c r="I192" s="166"/>
      <c r="J192" s="167"/>
    </row>
    <row r="193" spans="1:10" s="160" customFormat="1" ht="15.75" hidden="1" thickBot="1" x14ac:dyDescent="0.3">
      <c r="A193" s="195" t="str">
        <f>IF(E193&lt;2,'REQUISITOS ESPECIFICOS'!B97,"")</f>
        <v/>
      </c>
      <c r="B193" s="132" t="str">
        <f>IF(E193&lt;2,'REQUISITOS ESPECIFICOS'!C97,"")</f>
        <v/>
      </c>
      <c r="C193" s="185" t="str">
        <f>IF(E193&lt;2,'REQUISITOS ESPECIFICOS'!D97,"")</f>
        <v/>
      </c>
      <c r="D193" s="150" t="str">
        <f>IF(E193&lt;2,'REQUISITOS ESPECIFICOS'!E97,"")</f>
        <v/>
      </c>
      <c r="E193" s="133" t="str">
        <f>IF('REQUISITOS ESPECIFICOS'!F97&lt;2,'REQUISITOS ESPECIFICOS'!F97,"")</f>
        <v/>
      </c>
      <c r="F193" s="164"/>
      <c r="G193" s="165"/>
      <c r="H193" s="165"/>
      <c r="I193" s="166"/>
      <c r="J193" s="167"/>
    </row>
    <row r="194" spans="1:10" s="160" customFormat="1" ht="15.75" hidden="1" thickBot="1" x14ac:dyDescent="0.3">
      <c r="A194" s="195" t="str">
        <f>IF(E194&lt;2,'REQUISITOS ESPECIFICOS'!B98,"")</f>
        <v/>
      </c>
      <c r="B194" s="132" t="str">
        <f>IF(E194&lt;2,'REQUISITOS ESPECIFICOS'!C98,"")</f>
        <v/>
      </c>
      <c r="C194" s="185" t="str">
        <f>IF(E194&lt;2,'REQUISITOS ESPECIFICOS'!D98,"")</f>
        <v/>
      </c>
      <c r="D194" s="150" t="str">
        <f>IF(E194&lt;2,'REQUISITOS ESPECIFICOS'!E98,"")</f>
        <v/>
      </c>
      <c r="E194" s="133" t="str">
        <f>IF('REQUISITOS ESPECIFICOS'!F98&lt;2,'REQUISITOS ESPECIFICOS'!F98,"")</f>
        <v/>
      </c>
      <c r="F194" s="164"/>
      <c r="G194" s="165"/>
      <c r="H194" s="165"/>
      <c r="I194" s="166"/>
      <c r="J194" s="167"/>
    </row>
    <row r="195" spans="1:10" s="160" customFormat="1" ht="15.75" hidden="1" thickBot="1" x14ac:dyDescent="0.3">
      <c r="A195" s="195" t="str">
        <f>IF(E195&lt;2,'REQUISITOS ESPECIFICOS'!B99,"")</f>
        <v/>
      </c>
      <c r="B195" s="132" t="str">
        <f>IF(E195&lt;2,'REQUISITOS ESPECIFICOS'!C99,"")</f>
        <v/>
      </c>
      <c r="C195" s="185" t="str">
        <f>IF(E195&lt;2,'REQUISITOS ESPECIFICOS'!D99,"")</f>
        <v/>
      </c>
      <c r="D195" s="150" t="str">
        <f>IF(E195&lt;2,'REQUISITOS ESPECIFICOS'!E99,"")</f>
        <v/>
      </c>
      <c r="E195" s="133" t="str">
        <f>IF('REQUISITOS ESPECIFICOS'!F99&lt;2,'REQUISITOS ESPECIFICOS'!F99,"")</f>
        <v/>
      </c>
      <c r="F195" s="164"/>
      <c r="G195" s="165"/>
      <c r="H195" s="165"/>
      <c r="I195" s="166"/>
      <c r="J195" s="167"/>
    </row>
    <row r="196" spans="1:10" s="160" customFormat="1" ht="15.75" hidden="1" thickBot="1" x14ac:dyDescent="0.3">
      <c r="A196" s="195" t="str">
        <f>IF(E196&lt;2,'REQUISITOS ESPECIFICOS'!B100,"")</f>
        <v/>
      </c>
      <c r="B196" s="132" t="str">
        <f>IF(E196&lt;2,'REQUISITOS ESPECIFICOS'!C100,"")</f>
        <v/>
      </c>
      <c r="C196" s="185" t="str">
        <f>IF(E196&lt;2,'REQUISITOS ESPECIFICOS'!D100,"")</f>
        <v/>
      </c>
      <c r="D196" s="150" t="str">
        <f>IF(E196&lt;2,'REQUISITOS ESPECIFICOS'!E100,"")</f>
        <v/>
      </c>
      <c r="E196" s="133" t="str">
        <f>IF('REQUISITOS ESPECIFICOS'!F100&lt;2,'REQUISITOS ESPECIFICOS'!F100,"")</f>
        <v/>
      </c>
      <c r="F196" s="164"/>
      <c r="G196" s="165"/>
      <c r="H196" s="165"/>
      <c r="I196" s="166"/>
      <c r="J196" s="167"/>
    </row>
    <row r="197" spans="1:10" s="160" customFormat="1" ht="15.75" hidden="1" thickBot="1" x14ac:dyDescent="0.3">
      <c r="A197" s="195" t="str">
        <f>IF(E197&lt;2,'REQUISITOS ESPECIFICOS'!B101,"")</f>
        <v/>
      </c>
      <c r="B197" s="132" t="str">
        <f>IF(E197&lt;2,'REQUISITOS ESPECIFICOS'!C101,"")</f>
        <v/>
      </c>
      <c r="C197" s="185" t="str">
        <f>IF(E197&lt;2,'REQUISITOS ESPECIFICOS'!D101,"")</f>
        <v/>
      </c>
      <c r="D197" s="150" t="str">
        <f>IF(E197&lt;2,'REQUISITOS ESPECIFICOS'!E101,"")</f>
        <v/>
      </c>
      <c r="E197" s="133" t="str">
        <f>IF('REQUISITOS ESPECIFICOS'!F101&lt;2,'REQUISITOS ESPECIFICOS'!F101,"")</f>
        <v/>
      </c>
      <c r="F197" s="164"/>
      <c r="G197" s="165"/>
      <c r="H197" s="165"/>
      <c r="I197" s="166"/>
      <c r="J197" s="167"/>
    </row>
    <row r="198" spans="1:10" s="160" customFormat="1" ht="15.75" hidden="1" thickBot="1" x14ac:dyDescent="0.3">
      <c r="A198" s="195" t="str">
        <f>IF(E198&lt;2,'REQUISITOS ESPECIFICOS'!B102,"")</f>
        <v/>
      </c>
      <c r="B198" s="132" t="str">
        <f>IF(E198&lt;2,'REQUISITOS ESPECIFICOS'!C102,"")</f>
        <v/>
      </c>
      <c r="C198" s="185" t="str">
        <f>IF(E198&lt;2,'REQUISITOS ESPECIFICOS'!D102,"")</f>
        <v/>
      </c>
      <c r="D198" s="150" t="str">
        <f>IF(E198&lt;2,'REQUISITOS ESPECIFICOS'!E102,"")</f>
        <v/>
      </c>
      <c r="E198" s="133" t="str">
        <f>IF('REQUISITOS ESPECIFICOS'!F102&lt;2,'REQUISITOS ESPECIFICOS'!F102,"")</f>
        <v/>
      </c>
      <c r="F198" s="164"/>
      <c r="G198" s="165"/>
      <c r="H198" s="165"/>
      <c r="I198" s="166"/>
      <c r="J198" s="167"/>
    </row>
    <row r="199" spans="1:10" s="160" customFormat="1" ht="15.75" hidden="1" thickBot="1" x14ac:dyDescent="0.3">
      <c r="A199" s="195" t="str">
        <f>IF(E199&lt;2,'REQUISITOS ESPECIFICOS'!B103,"")</f>
        <v/>
      </c>
      <c r="B199" s="132" t="str">
        <f>IF(E199&lt;2,'REQUISITOS ESPECIFICOS'!C103,"")</f>
        <v/>
      </c>
      <c r="C199" s="185" t="str">
        <f>IF(E199&lt;2,'REQUISITOS ESPECIFICOS'!D103,"")</f>
        <v/>
      </c>
      <c r="D199" s="150" t="str">
        <f>IF(E199&lt;2,'REQUISITOS ESPECIFICOS'!E103,"")</f>
        <v/>
      </c>
      <c r="E199" s="133" t="str">
        <f>IF('REQUISITOS ESPECIFICOS'!F103&lt;2,'REQUISITOS ESPECIFICOS'!F103,"")</f>
        <v/>
      </c>
      <c r="F199" s="164"/>
      <c r="G199" s="165"/>
      <c r="H199" s="165"/>
      <c r="I199" s="166"/>
      <c r="J199" s="167"/>
    </row>
    <row r="200" spans="1:10" s="160" customFormat="1" ht="15.75" hidden="1" thickBot="1" x14ac:dyDescent="0.3">
      <c r="A200" s="195" t="str">
        <f>IF(E200&lt;2,'REQUISITOS ESPECIFICOS'!B104,"")</f>
        <v/>
      </c>
      <c r="B200" s="132" t="str">
        <f>IF(E200&lt;2,'REQUISITOS ESPECIFICOS'!C104,"")</f>
        <v/>
      </c>
      <c r="C200" s="185" t="str">
        <f>IF(E200&lt;2,'REQUISITOS ESPECIFICOS'!D104,"")</f>
        <v/>
      </c>
      <c r="D200" s="150" t="str">
        <f>IF(E200&lt;2,'REQUISITOS ESPECIFICOS'!E104,"")</f>
        <v/>
      </c>
      <c r="E200" s="133" t="str">
        <f>IF('REQUISITOS ESPECIFICOS'!F104&lt;2,'REQUISITOS ESPECIFICOS'!F104,"")</f>
        <v/>
      </c>
      <c r="F200" s="164"/>
      <c r="G200" s="165"/>
      <c r="H200" s="165"/>
      <c r="I200" s="166"/>
      <c r="J200" s="167"/>
    </row>
    <row r="201" spans="1:10" s="160" customFormat="1" ht="15.75" hidden="1" thickBot="1" x14ac:dyDescent="0.3">
      <c r="A201" s="195" t="str">
        <f>IF(E201&lt;2,'REQUISITOS ESPECIFICOS'!B105,"")</f>
        <v/>
      </c>
      <c r="B201" s="132" t="str">
        <f>IF(E201&lt;2,'REQUISITOS ESPECIFICOS'!C105,"")</f>
        <v/>
      </c>
      <c r="C201" s="185" t="str">
        <f>IF(E201&lt;2,'REQUISITOS ESPECIFICOS'!D105,"")</f>
        <v/>
      </c>
      <c r="D201" s="150" t="str">
        <f>IF(E201&lt;2,'REQUISITOS ESPECIFICOS'!E105,"")</f>
        <v/>
      </c>
      <c r="E201" s="133" t="str">
        <f>IF('REQUISITOS ESPECIFICOS'!F105&lt;2,'REQUISITOS ESPECIFICOS'!F105,"")</f>
        <v/>
      </c>
      <c r="F201" s="164"/>
      <c r="G201" s="165"/>
      <c r="H201" s="165"/>
      <c r="I201" s="166"/>
      <c r="J201" s="167"/>
    </row>
    <row r="202" spans="1:10" s="160" customFormat="1" ht="15.75" hidden="1" thickBot="1" x14ac:dyDescent="0.3">
      <c r="A202" s="195" t="str">
        <f>IF(E202&lt;2,'REQUISITOS ESPECIFICOS'!B106,"")</f>
        <v/>
      </c>
      <c r="B202" s="132" t="str">
        <f>IF(E202&lt;2,'REQUISITOS ESPECIFICOS'!C106,"")</f>
        <v/>
      </c>
      <c r="C202" s="185" t="str">
        <f>IF(E202&lt;2,'REQUISITOS ESPECIFICOS'!D106,"")</f>
        <v/>
      </c>
      <c r="D202" s="150" t="str">
        <f>IF(E202&lt;2,'REQUISITOS ESPECIFICOS'!E106,"")</f>
        <v/>
      </c>
      <c r="E202" s="133" t="str">
        <f>IF('REQUISITOS ESPECIFICOS'!F106&lt;2,'REQUISITOS ESPECIFICOS'!F106,"")</f>
        <v/>
      </c>
      <c r="F202" s="164"/>
      <c r="G202" s="165"/>
      <c r="H202" s="165"/>
      <c r="I202" s="166"/>
      <c r="J202" s="167"/>
    </row>
    <row r="203" spans="1:10" s="160" customFormat="1" ht="15.75" hidden="1" thickBot="1" x14ac:dyDescent="0.3">
      <c r="A203" s="195" t="str">
        <f>IF(E203&lt;2,'REQUISITOS ESPECIFICOS'!B107,"")</f>
        <v/>
      </c>
      <c r="B203" s="132" t="str">
        <f>IF(E203&lt;2,'REQUISITOS ESPECIFICOS'!C107,"")</f>
        <v/>
      </c>
      <c r="C203" s="185" t="str">
        <f>IF(E203&lt;2,'REQUISITOS ESPECIFICOS'!D107,"")</f>
        <v/>
      </c>
      <c r="D203" s="150" t="str">
        <f>IF(E203&lt;2,'REQUISITOS ESPECIFICOS'!E107,"")</f>
        <v/>
      </c>
      <c r="E203" s="133" t="str">
        <f>IF('REQUISITOS ESPECIFICOS'!F107&lt;2,'REQUISITOS ESPECIFICOS'!F107,"")</f>
        <v/>
      </c>
      <c r="F203" s="164"/>
      <c r="G203" s="165"/>
      <c r="H203" s="165"/>
      <c r="I203" s="166"/>
      <c r="J203" s="167"/>
    </row>
    <row r="204" spans="1:10" s="160" customFormat="1" ht="15.75" hidden="1" thickBot="1" x14ac:dyDescent="0.3">
      <c r="A204" s="195" t="str">
        <f>IF(E204&lt;2,'REQUISITOS ESPECIFICOS'!B108,"")</f>
        <v/>
      </c>
      <c r="B204" s="132" t="str">
        <f>IF(E204&lt;2,'REQUISITOS ESPECIFICOS'!C108,"")</f>
        <v/>
      </c>
      <c r="C204" s="185" t="str">
        <f>IF(E204&lt;2,'REQUISITOS ESPECIFICOS'!D108,"")</f>
        <v/>
      </c>
      <c r="D204" s="150" t="str">
        <f>IF(E204&lt;2,'REQUISITOS ESPECIFICOS'!E108,"")</f>
        <v/>
      </c>
      <c r="E204" s="133" t="str">
        <f>IF('REQUISITOS ESPECIFICOS'!F108&lt;2,'REQUISITOS ESPECIFICOS'!F108,"")</f>
        <v/>
      </c>
      <c r="F204" s="164"/>
      <c r="G204" s="165"/>
      <c r="H204" s="165"/>
      <c r="I204" s="166"/>
      <c r="J204" s="167"/>
    </row>
    <row r="205" spans="1:10" s="160" customFormat="1" ht="15.75" hidden="1" thickBot="1" x14ac:dyDescent="0.3">
      <c r="A205" s="195" t="str">
        <f>IF(E205&lt;2,'REQUISITOS ESPECIFICOS'!B109,"")</f>
        <v/>
      </c>
      <c r="B205" s="132" t="str">
        <f>IF(E205&lt;2,'REQUISITOS ESPECIFICOS'!C109,"")</f>
        <v/>
      </c>
      <c r="C205" s="185" t="str">
        <f>IF(E205&lt;2,'REQUISITOS ESPECIFICOS'!D109,"")</f>
        <v/>
      </c>
      <c r="D205" s="150" t="str">
        <f>IF(E205&lt;2,'REQUISITOS ESPECIFICOS'!E109,"")</f>
        <v/>
      </c>
      <c r="E205" s="133" t="str">
        <f>IF('REQUISITOS ESPECIFICOS'!F109&lt;2,'REQUISITOS ESPECIFICOS'!F109,"")</f>
        <v/>
      </c>
      <c r="F205" s="164"/>
      <c r="G205" s="165"/>
      <c r="H205" s="165"/>
      <c r="I205" s="166"/>
      <c r="J205" s="167"/>
    </row>
    <row r="206" spans="1:10" s="160" customFormat="1" ht="15.75" thickBot="1" x14ac:dyDescent="0.3">
      <c r="A206" s="356" t="s">
        <v>423</v>
      </c>
      <c r="B206" s="357"/>
      <c r="C206" s="357"/>
      <c r="D206" s="357"/>
      <c r="E206" s="358"/>
      <c r="F206" s="164"/>
      <c r="G206" s="165"/>
      <c r="H206" s="165"/>
      <c r="I206" s="166"/>
      <c r="J206" s="167"/>
    </row>
    <row r="207" spans="1:10" s="160" customFormat="1" ht="15.75" hidden="1" thickBot="1" x14ac:dyDescent="0.3">
      <c r="A207" s="195" t="str">
        <f>IF(E207&lt;2,'REQUISITOS ESPECIFICOS'!B117,"")</f>
        <v/>
      </c>
      <c r="B207" s="132" t="str">
        <f>IF(E207&lt;2,'REQUISITOS ESPECIFICOS'!C117,"")</f>
        <v/>
      </c>
      <c r="C207" s="185" t="str">
        <f>IF(E207&lt;2,'REQUISITOS ESPECIFICOS'!D117,"")</f>
        <v/>
      </c>
      <c r="D207" s="150" t="str">
        <f>IF(E207&lt;2,'REQUISITOS ESPECIFICOS'!E117,"")</f>
        <v/>
      </c>
      <c r="E207" s="133" t="str">
        <f>IF('REQUISITOS ESPECIFICOS'!F117&lt;2,'REQUISITOS ESPECIFICOS'!F117,"")</f>
        <v/>
      </c>
      <c r="F207" s="164"/>
      <c r="G207" s="165"/>
      <c r="H207" s="165"/>
      <c r="I207" s="166"/>
      <c r="J207" s="167"/>
    </row>
    <row r="208" spans="1:10" s="160" customFormat="1" ht="15.75" hidden="1" thickBot="1" x14ac:dyDescent="0.3">
      <c r="A208" s="195" t="str">
        <f>IF(E208&lt;2,'REQUISITOS ESPECIFICOS'!B118,"")</f>
        <v/>
      </c>
      <c r="B208" s="132" t="str">
        <f>IF(E208&lt;2,'REQUISITOS ESPECIFICOS'!C118,"")</f>
        <v/>
      </c>
      <c r="C208" s="185" t="str">
        <f>IF(E208&lt;2,'REQUISITOS ESPECIFICOS'!D118,"")</f>
        <v/>
      </c>
      <c r="D208" s="150" t="str">
        <f>IF(E208&lt;2,'REQUISITOS ESPECIFICOS'!E118,"")</f>
        <v/>
      </c>
      <c r="E208" s="133" t="str">
        <f>IF('REQUISITOS ESPECIFICOS'!F118&lt;2,'REQUISITOS ESPECIFICOS'!F118,"")</f>
        <v/>
      </c>
      <c r="F208" s="164"/>
      <c r="G208" s="165"/>
      <c r="H208" s="165"/>
      <c r="I208" s="166"/>
      <c r="J208" s="167"/>
    </row>
    <row r="209" spans="1:10" s="160" customFormat="1" ht="15.75" hidden="1" thickBot="1" x14ac:dyDescent="0.3">
      <c r="A209" s="195" t="str">
        <f>IF(E209&lt;2,'REQUISITOS ESPECIFICOS'!B119,"")</f>
        <v/>
      </c>
      <c r="B209" s="132" t="str">
        <f>IF(E209&lt;2,'REQUISITOS ESPECIFICOS'!C119,"")</f>
        <v/>
      </c>
      <c r="C209" s="185" t="str">
        <f>IF(E209&lt;2,'REQUISITOS ESPECIFICOS'!D119,"")</f>
        <v/>
      </c>
      <c r="D209" s="150" t="str">
        <f>IF(E209&lt;2,'REQUISITOS ESPECIFICOS'!E119,"")</f>
        <v/>
      </c>
      <c r="E209" s="133" t="str">
        <f>IF('REQUISITOS ESPECIFICOS'!F119&lt;2,'REQUISITOS ESPECIFICOS'!F119,"")</f>
        <v/>
      </c>
      <c r="F209" s="164"/>
      <c r="G209" s="165"/>
      <c r="H209" s="165"/>
      <c r="I209" s="166"/>
      <c r="J209" s="167"/>
    </row>
    <row r="210" spans="1:10" s="160" customFormat="1" ht="15.75" hidden="1" thickBot="1" x14ac:dyDescent="0.3">
      <c r="A210" s="195" t="str">
        <f>IF(E210&lt;2,'REQUISITOS ESPECIFICOS'!B120,"")</f>
        <v/>
      </c>
      <c r="B210" s="132" t="str">
        <f>IF(E210&lt;2,'REQUISITOS ESPECIFICOS'!C120,"")</f>
        <v/>
      </c>
      <c r="C210" s="185" t="str">
        <f>IF(E210&lt;2,'REQUISITOS ESPECIFICOS'!D120,"")</f>
        <v/>
      </c>
      <c r="D210" s="150" t="str">
        <f>IF(E210&lt;2,'REQUISITOS ESPECIFICOS'!E120,"")</f>
        <v/>
      </c>
      <c r="E210" s="133" t="str">
        <f>IF('REQUISITOS ESPECIFICOS'!F120&lt;2,'REQUISITOS ESPECIFICOS'!F120,"")</f>
        <v/>
      </c>
      <c r="F210" s="164"/>
      <c r="G210" s="165"/>
      <c r="H210" s="165"/>
      <c r="I210" s="166"/>
      <c r="J210" s="167"/>
    </row>
    <row r="211" spans="1:10" s="160" customFormat="1" ht="15.75" hidden="1" thickBot="1" x14ac:dyDescent="0.3">
      <c r="A211" s="195" t="str">
        <f>IF(E211&lt;2,'REQUISITOS ESPECIFICOS'!B121,"")</f>
        <v/>
      </c>
      <c r="B211" s="132" t="str">
        <f>IF(E211&lt;2,'REQUISITOS ESPECIFICOS'!C121,"")</f>
        <v/>
      </c>
      <c r="C211" s="185" t="str">
        <f>IF(E211&lt;2,'REQUISITOS ESPECIFICOS'!D121,"")</f>
        <v/>
      </c>
      <c r="D211" s="150" t="str">
        <f>IF(E211&lt;2,'REQUISITOS ESPECIFICOS'!E121,"")</f>
        <v/>
      </c>
      <c r="E211" s="133" t="str">
        <f>IF('REQUISITOS ESPECIFICOS'!F121&lt;2,'REQUISITOS ESPECIFICOS'!F121,"")</f>
        <v/>
      </c>
      <c r="F211" s="164"/>
      <c r="G211" s="165"/>
      <c r="H211" s="165"/>
      <c r="I211" s="166"/>
      <c r="J211" s="167"/>
    </row>
    <row r="212" spans="1:10" s="160" customFormat="1" ht="15.75" hidden="1" thickBot="1" x14ac:dyDescent="0.3">
      <c r="A212" s="195" t="str">
        <f>IF(E212&lt;2,'REQUISITOS ESPECIFICOS'!B122,"")</f>
        <v/>
      </c>
      <c r="B212" s="132" t="str">
        <f>IF(E212&lt;2,'REQUISITOS ESPECIFICOS'!C122,"")</f>
        <v/>
      </c>
      <c r="C212" s="185" t="str">
        <f>IF(E212&lt;2,'REQUISITOS ESPECIFICOS'!D122,"")</f>
        <v/>
      </c>
      <c r="D212" s="150" t="str">
        <f>IF(E212&lt;2,'REQUISITOS ESPECIFICOS'!E122,"")</f>
        <v/>
      </c>
      <c r="E212" s="133" t="str">
        <f>IF('REQUISITOS ESPECIFICOS'!F122&lt;2,'REQUISITOS ESPECIFICOS'!F122,"")</f>
        <v/>
      </c>
      <c r="F212" s="164"/>
      <c r="G212" s="165"/>
      <c r="H212" s="165"/>
      <c r="I212" s="166"/>
      <c r="J212" s="167"/>
    </row>
    <row r="213" spans="1:10" s="160" customFormat="1" ht="15.75" hidden="1" thickBot="1" x14ac:dyDescent="0.3">
      <c r="A213" s="195" t="str">
        <f>IF(E213&lt;2,'REQUISITOS ESPECIFICOS'!B123,"")</f>
        <v/>
      </c>
      <c r="B213" s="132" t="str">
        <f>IF(E213&lt;2,'REQUISITOS ESPECIFICOS'!C123,"")</f>
        <v/>
      </c>
      <c r="C213" s="185" t="str">
        <f>IF(E213&lt;2,'REQUISITOS ESPECIFICOS'!D123,"")</f>
        <v/>
      </c>
      <c r="D213" s="150" t="str">
        <f>IF(E213&lt;2,'REQUISITOS ESPECIFICOS'!E123,"")</f>
        <v/>
      </c>
      <c r="E213" s="133" t="str">
        <f>IF('REQUISITOS ESPECIFICOS'!F123&lt;2,'REQUISITOS ESPECIFICOS'!F123,"")</f>
        <v/>
      </c>
      <c r="F213" s="164"/>
      <c r="G213" s="165"/>
      <c r="H213" s="165"/>
      <c r="I213" s="166"/>
      <c r="J213" s="167"/>
    </row>
    <row r="214" spans="1:10" s="160" customFormat="1" ht="15.75" hidden="1" thickBot="1" x14ac:dyDescent="0.3">
      <c r="A214" s="195" t="str">
        <f>IF(E214&lt;2,'REQUISITOS ESPECIFICOS'!B124,"")</f>
        <v/>
      </c>
      <c r="B214" s="132" t="str">
        <f>IF(E214&lt;2,'REQUISITOS ESPECIFICOS'!C124,"")</f>
        <v/>
      </c>
      <c r="C214" s="185" t="str">
        <f>IF(E214&lt;2,'REQUISITOS ESPECIFICOS'!D124,"")</f>
        <v/>
      </c>
      <c r="D214" s="150" t="str">
        <f>IF(E214&lt;2,'REQUISITOS ESPECIFICOS'!E124,"")</f>
        <v/>
      </c>
      <c r="E214" s="133" t="str">
        <f>IF('REQUISITOS ESPECIFICOS'!F124&lt;2,'REQUISITOS ESPECIFICOS'!F124,"")</f>
        <v/>
      </c>
      <c r="F214" s="164"/>
      <c r="G214" s="165"/>
      <c r="H214" s="165"/>
      <c r="I214" s="166"/>
      <c r="J214" s="167"/>
    </row>
    <row r="215" spans="1:10" s="160" customFormat="1" ht="15.75" hidden="1" thickBot="1" x14ac:dyDescent="0.3">
      <c r="A215" s="195" t="str">
        <f>IF(E215&lt;2,'REQUISITOS ESPECIFICOS'!B125,"")</f>
        <v/>
      </c>
      <c r="B215" s="132" t="str">
        <f>IF(E215&lt;2,'REQUISITOS ESPECIFICOS'!C125,"")</f>
        <v/>
      </c>
      <c r="C215" s="185" t="str">
        <f>IF(E215&lt;2,'REQUISITOS ESPECIFICOS'!D125,"")</f>
        <v/>
      </c>
      <c r="D215" s="150" t="str">
        <f>IF(E215&lt;2,'REQUISITOS ESPECIFICOS'!E125,"")</f>
        <v/>
      </c>
      <c r="E215" s="133" t="str">
        <f>IF('REQUISITOS ESPECIFICOS'!F125&lt;2,'REQUISITOS ESPECIFICOS'!F125,"")</f>
        <v/>
      </c>
      <c r="F215" s="164"/>
      <c r="G215" s="165"/>
      <c r="H215" s="165"/>
      <c r="I215" s="166"/>
      <c r="J215" s="167"/>
    </row>
    <row r="216" spans="1:10" s="160" customFormat="1" ht="15.75" hidden="1" thickBot="1" x14ac:dyDescent="0.3">
      <c r="A216" s="195" t="str">
        <f>IF(E216&lt;2,'REQUISITOS ESPECIFICOS'!B126,"")</f>
        <v/>
      </c>
      <c r="B216" s="132" t="str">
        <f>IF(E216&lt;2,'REQUISITOS ESPECIFICOS'!C126,"")</f>
        <v/>
      </c>
      <c r="C216" s="185" t="str">
        <f>IF(E216&lt;2,'REQUISITOS ESPECIFICOS'!D126,"")</f>
        <v/>
      </c>
      <c r="D216" s="150" t="str">
        <f>IF(E216&lt;2,'REQUISITOS ESPECIFICOS'!E126,"")</f>
        <v/>
      </c>
      <c r="E216" s="133" t="str">
        <f>IF('REQUISITOS ESPECIFICOS'!F126&lt;2,'REQUISITOS ESPECIFICOS'!F126,"")</f>
        <v/>
      </c>
      <c r="F216" s="164"/>
      <c r="G216" s="165"/>
      <c r="H216" s="165"/>
      <c r="I216" s="166"/>
      <c r="J216" s="167"/>
    </row>
    <row r="217" spans="1:10" s="160" customFormat="1" ht="15.75" hidden="1" thickBot="1" x14ac:dyDescent="0.3">
      <c r="A217" s="195" t="str">
        <f>IF(E217&lt;2,'REQUISITOS ESPECIFICOS'!B127,"")</f>
        <v/>
      </c>
      <c r="B217" s="132" t="str">
        <f>IF(E217&lt;2,'REQUISITOS ESPECIFICOS'!C127,"")</f>
        <v/>
      </c>
      <c r="C217" s="185" t="str">
        <f>IF(E217&lt;2,'REQUISITOS ESPECIFICOS'!D127,"")</f>
        <v/>
      </c>
      <c r="D217" s="150" t="str">
        <f>IF(E217&lt;2,'REQUISITOS ESPECIFICOS'!E127,"")</f>
        <v/>
      </c>
      <c r="E217" s="133" t="str">
        <f>IF('REQUISITOS ESPECIFICOS'!F127&lt;2,'REQUISITOS ESPECIFICOS'!F127,"")</f>
        <v/>
      </c>
      <c r="F217" s="164"/>
      <c r="G217" s="165"/>
      <c r="H217" s="165"/>
      <c r="I217" s="166"/>
      <c r="J217" s="167"/>
    </row>
    <row r="218" spans="1:10" s="160" customFormat="1" ht="15.75" hidden="1" thickBot="1" x14ac:dyDescent="0.3">
      <c r="A218" s="195" t="str">
        <f>IF(E218&lt;2,'REQUISITOS ESPECIFICOS'!B128,"")</f>
        <v/>
      </c>
      <c r="B218" s="132" t="str">
        <f>IF(E218&lt;2,'REQUISITOS ESPECIFICOS'!C128,"")</f>
        <v/>
      </c>
      <c r="C218" s="185" t="str">
        <f>IF(E218&lt;2,'REQUISITOS ESPECIFICOS'!D128,"")</f>
        <v/>
      </c>
      <c r="D218" s="150" t="str">
        <f>IF(E218&lt;2,'REQUISITOS ESPECIFICOS'!E128,"")</f>
        <v/>
      </c>
      <c r="E218" s="133" t="str">
        <f>IF('REQUISITOS ESPECIFICOS'!F128&lt;2,'REQUISITOS ESPECIFICOS'!F128,"")</f>
        <v/>
      </c>
      <c r="F218" s="164"/>
      <c r="G218" s="165"/>
      <c r="H218" s="165"/>
      <c r="I218" s="166"/>
      <c r="J218" s="167"/>
    </row>
    <row r="219" spans="1:10" s="160" customFormat="1" ht="15.75" hidden="1" thickBot="1" x14ac:dyDescent="0.3">
      <c r="A219" s="195" t="str">
        <f>IF(E219&lt;2,'REQUISITOS ESPECIFICOS'!B129,"")</f>
        <v/>
      </c>
      <c r="B219" s="132" t="str">
        <f>IF(E219&lt;2,'REQUISITOS ESPECIFICOS'!C129,"")</f>
        <v/>
      </c>
      <c r="C219" s="185" t="str">
        <f>IF(E219&lt;2,'REQUISITOS ESPECIFICOS'!D129,"")</f>
        <v/>
      </c>
      <c r="D219" s="150" t="str">
        <f>IF(E219&lt;2,'REQUISITOS ESPECIFICOS'!E129,"")</f>
        <v/>
      </c>
      <c r="E219" s="133" t="str">
        <f>IF('REQUISITOS ESPECIFICOS'!F129&lt;2,'REQUISITOS ESPECIFICOS'!F129,"")</f>
        <v/>
      </c>
      <c r="F219" s="164"/>
      <c r="G219" s="165"/>
      <c r="H219" s="165"/>
      <c r="I219" s="166"/>
      <c r="J219" s="167"/>
    </row>
    <row r="220" spans="1:10" s="160" customFormat="1" ht="15.75" hidden="1" thickBot="1" x14ac:dyDescent="0.3">
      <c r="A220" s="195" t="str">
        <f>IF(E220&lt;2,'REQUISITOS ESPECIFICOS'!B130,"")</f>
        <v/>
      </c>
      <c r="B220" s="132" t="str">
        <f>IF(E220&lt;2,'REQUISITOS ESPECIFICOS'!C130,"")</f>
        <v/>
      </c>
      <c r="C220" s="185" t="str">
        <f>IF(E220&lt;2,'REQUISITOS ESPECIFICOS'!D130,"")</f>
        <v/>
      </c>
      <c r="D220" s="150" t="str">
        <f>IF(E220&lt;2,'REQUISITOS ESPECIFICOS'!E130,"")</f>
        <v/>
      </c>
      <c r="E220" s="133" t="str">
        <f>IF('REQUISITOS ESPECIFICOS'!F130&lt;2,'REQUISITOS ESPECIFICOS'!F130,"")</f>
        <v/>
      </c>
      <c r="F220" s="164"/>
      <c r="G220" s="165"/>
      <c r="H220" s="165"/>
      <c r="I220" s="166"/>
      <c r="J220" s="167"/>
    </row>
    <row r="221" spans="1:10" s="160" customFormat="1" ht="15.75" hidden="1" thickBot="1" x14ac:dyDescent="0.3">
      <c r="A221" s="195" t="str">
        <f>IF(E221&lt;2,'REQUISITOS ESPECIFICOS'!B131,"")</f>
        <v/>
      </c>
      <c r="B221" s="132" t="str">
        <f>IF(E221&lt;2,'REQUISITOS ESPECIFICOS'!C131,"")</f>
        <v/>
      </c>
      <c r="C221" s="185" t="str">
        <f>IF(E221&lt;2,'REQUISITOS ESPECIFICOS'!D131,"")</f>
        <v/>
      </c>
      <c r="D221" s="150" t="str">
        <f>IF(E221&lt;2,'REQUISITOS ESPECIFICOS'!E131,"")</f>
        <v/>
      </c>
      <c r="E221" s="133" t="str">
        <f>IF('REQUISITOS ESPECIFICOS'!F131&lt;2,'REQUISITOS ESPECIFICOS'!F131,"")</f>
        <v/>
      </c>
      <c r="F221" s="164"/>
      <c r="G221" s="165"/>
      <c r="H221" s="165"/>
      <c r="I221" s="166"/>
      <c r="J221" s="167"/>
    </row>
    <row r="222" spans="1:10" s="160" customFormat="1" ht="15.75" thickBot="1" x14ac:dyDescent="0.3">
      <c r="A222" s="356" t="s">
        <v>424</v>
      </c>
      <c r="B222" s="357"/>
      <c r="C222" s="357"/>
      <c r="D222" s="357"/>
      <c r="E222" s="358"/>
      <c r="F222" s="164"/>
      <c r="G222" s="165"/>
      <c r="H222" s="165"/>
      <c r="I222" s="166"/>
      <c r="J222" s="167"/>
    </row>
    <row r="223" spans="1:10" s="160" customFormat="1" ht="15.75" hidden="1" thickBot="1" x14ac:dyDescent="0.3">
      <c r="A223" s="195" t="str">
        <f>IF(E223&lt;2,'REQUISITOS ESPECIFICOS'!B139,"")</f>
        <v/>
      </c>
      <c r="B223" s="132" t="str">
        <f>IF(E223&lt;2,'REQUISITOS ESPECIFICOS'!C139,"")</f>
        <v/>
      </c>
      <c r="C223" s="185" t="str">
        <f>IF(E223&lt;2,'REQUISITOS ESPECIFICOS'!D139,"")</f>
        <v/>
      </c>
      <c r="D223" s="150" t="str">
        <f>IF(E223&lt;2,'REQUISITOS ESPECIFICOS'!E139,"")</f>
        <v/>
      </c>
      <c r="E223" s="133" t="str">
        <f>IF('REQUISITOS ESPECIFICOS'!F139&lt;2,'REQUISITOS ESPECIFICOS'!F139,"")</f>
        <v/>
      </c>
      <c r="F223" s="164"/>
      <c r="G223" s="165"/>
      <c r="H223" s="165"/>
      <c r="I223" s="166"/>
      <c r="J223" s="167"/>
    </row>
    <row r="224" spans="1:10" s="160" customFormat="1" ht="15.75" hidden="1" thickBot="1" x14ac:dyDescent="0.3">
      <c r="A224" s="195" t="str">
        <f>IF(E224&lt;2,'REQUISITOS ESPECIFICOS'!B140,"")</f>
        <v/>
      </c>
      <c r="B224" s="132" t="str">
        <f>IF(E224&lt;2,'REQUISITOS ESPECIFICOS'!C140,"")</f>
        <v/>
      </c>
      <c r="C224" s="185" t="str">
        <f>IF(E224&lt;2,'REQUISITOS ESPECIFICOS'!D140,"")</f>
        <v/>
      </c>
      <c r="D224" s="150" t="str">
        <f>IF(E224&lt;2,'REQUISITOS ESPECIFICOS'!E140,"")</f>
        <v/>
      </c>
      <c r="E224" s="133" t="str">
        <f>IF('REQUISITOS ESPECIFICOS'!F140&lt;2,'REQUISITOS ESPECIFICOS'!F140,"")</f>
        <v/>
      </c>
      <c r="F224" s="164"/>
      <c r="G224" s="165"/>
      <c r="H224" s="165"/>
      <c r="I224" s="166"/>
      <c r="J224" s="167"/>
    </row>
    <row r="225" spans="1:10" s="160" customFormat="1" ht="15.75" hidden="1" thickBot="1" x14ac:dyDescent="0.3">
      <c r="A225" s="195" t="str">
        <f>IF(E225&lt;2,'REQUISITOS ESPECIFICOS'!B141,"")</f>
        <v/>
      </c>
      <c r="B225" s="132" t="str">
        <f>IF(E225&lt;2,'REQUISITOS ESPECIFICOS'!C141,"")</f>
        <v/>
      </c>
      <c r="C225" s="185" t="str">
        <f>IF(E225&lt;2,'REQUISITOS ESPECIFICOS'!D141,"")</f>
        <v/>
      </c>
      <c r="D225" s="150" t="str">
        <f>IF(E225&lt;2,'REQUISITOS ESPECIFICOS'!E141,"")</f>
        <v/>
      </c>
      <c r="E225" s="133" t="str">
        <f>IF('REQUISITOS ESPECIFICOS'!F141&lt;2,'REQUISITOS ESPECIFICOS'!F141,"")</f>
        <v/>
      </c>
      <c r="F225" s="164"/>
      <c r="G225" s="165"/>
      <c r="H225" s="165"/>
      <c r="I225" s="166"/>
      <c r="J225" s="167"/>
    </row>
    <row r="226" spans="1:10" s="160" customFormat="1" ht="15.75" hidden="1" thickBot="1" x14ac:dyDescent="0.3">
      <c r="A226" s="195" t="str">
        <f>IF(E226&lt;2,'REQUISITOS ESPECIFICOS'!B142,"")</f>
        <v/>
      </c>
      <c r="B226" s="132" t="str">
        <f>IF(E226&lt;2,'REQUISITOS ESPECIFICOS'!C142,"")</f>
        <v/>
      </c>
      <c r="C226" s="185" t="str">
        <f>IF(E226&lt;2,'REQUISITOS ESPECIFICOS'!D142,"")</f>
        <v/>
      </c>
      <c r="D226" s="150" t="str">
        <f>IF(E226&lt;2,'REQUISITOS ESPECIFICOS'!E142,"")</f>
        <v/>
      </c>
      <c r="E226" s="133" t="str">
        <f>IF('REQUISITOS ESPECIFICOS'!F142&lt;2,'REQUISITOS ESPECIFICOS'!F142,"")</f>
        <v/>
      </c>
      <c r="F226" s="164"/>
      <c r="G226" s="165"/>
      <c r="H226" s="165"/>
      <c r="I226" s="166"/>
      <c r="J226" s="167"/>
    </row>
    <row r="227" spans="1:10" s="160" customFormat="1" ht="15.75" hidden="1" thickBot="1" x14ac:dyDescent="0.3">
      <c r="A227" s="195" t="str">
        <f>IF(E227&lt;2,'REQUISITOS ESPECIFICOS'!B143,"")</f>
        <v/>
      </c>
      <c r="B227" s="132" t="str">
        <f>IF(E227&lt;2,'REQUISITOS ESPECIFICOS'!C143,"")</f>
        <v/>
      </c>
      <c r="C227" s="185" t="str">
        <f>IF(E227&lt;2,'REQUISITOS ESPECIFICOS'!D143,"")</f>
        <v/>
      </c>
      <c r="D227" s="150" t="str">
        <f>IF(E227&lt;2,'REQUISITOS ESPECIFICOS'!E143,"")</f>
        <v/>
      </c>
      <c r="E227" s="133" t="str">
        <f>IF('REQUISITOS ESPECIFICOS'!F143&lt;2,'REQUISITOS ESPECIFICOS'!F143,"")</f>
        <v/>
      </c>
      <c r="F227" s="164"/>
      <c r="G227" s="165"/>
      <c r="H227" s="165"/>
      <c r="I227" s="166"/>
      <c r="J227" s="167"/>
    </row>
    <row r="228" spans="1:10" s="160" customFormat="1" ht="15.75" hidden="1" thickBot="1" x14ac:dyDescent="0.3">
      <c r="A228" s="195" t="str">
        <f>IF(E228&lt;2,'REQUISITOS ESPECIFICOS'!B144,"")</f>
        <v/>
      </c>
      <c r="B228" s="132" t="str">
        <f>IF(E228&lt;2,'REQUISITOS ESPECIFICOS'!C144,"")</f>
        <v/>
      </c>
      <c r="C228" s="185" t="str">
        <f>IF(E228&lt;2,'REQUISITOS ESPECIFICOS'!D144,"")</f>
        <v/>
      </c>
      <c r="D228" s="150" t="str">
        <f>IF(E228&lt;2,'REQUISITOS ESPECIFICOS'!E144,"")</f>
        <v/>
      </c>
      <c r="E228" s="133" t="str">
        <f>IF('REQUISITOS ESPECIFICOS'!F144&lt;2,'REQUISITOS ESPECIFICOS'!F144,"")</f>
        <v/>
      </c>
      <c r="F228" s="164"/>
      <c r="G228" s="165"/>
      <c r="H228" s="165"/>
      <c r="I228" s="166"/>
      <c r="J228" s="167"/>
    </row>
    <row r="229" spans="1:10" s="160" customFormat="1" ht="15.75" hidden="1" thickBot="1" x14ac:dyDescent="0.3">
      <c r="A229" s="195" t="str">
        <f>IF(E229&lt;2,'REQUISITOS ESPECIFICOS'!B145,"")</f>
        <v/>
      </c>
      <c r="B229" s="132" t="str">
        <f>IF(E229&lt;2,'REQUISITOS ESPECIFICOS'!C145,"")</f>
        <v/>
      </c>
      <c r="C229" s="185" t="str">
        <f>IF(E229&lt;2,'REQUISITOS ESPECIFICOS'!D145,"")</f>
        <v/>
      </c>
      <c r="D229" s="150" t="str">
        <f>IF(E229&lt;2,'REQUISITOS ESPECIFICOS'!E145,"")</f>
        <v/>
      </c>
      <c r="E229" s="133" t="str">
        <f>IF('REQUISITOS ESPECIFICOS'!F145&lt;2,'REQUISITOS ESPECIFICOS'!F145,"")</f>
        <v/>
      </c>
      <c r="F229" s="164"/>
      <c r="G229" s="165"/>
      <c r="H229" s="165"/>
      <c r="I229" s="166"/>
      <c r="J229" s="167"/>
    </row>
    <row r="230" spans="1:10" s="160" customFormat="1" ht="15.75" hidden="1" thickBot="1" x14ac:dyDescent="0.3">
      <c r="A230" s="195" t="str">
        <f>IF(E230&lt;2,'REQUISITOS ESPECIFICOS'!B146,"")</f>
        <v/>
      </c>
      <c r="B230" s="132" t="str">
        <f>IF(E230&lt;2,'REQUISITOS ESPECIFICOS'!C146,"")</f>
        <v/>
      </c>
      <c r="C230" s="185" t="str">
        <f>IF(E230&lt;2,'REQUISITOS ESPECIFICOS'!D146,"")</f>
        <v/>
      </c>
      <c r="D230" s="150" t="str">
        <f>IF(E230&lt;2,'REQUISITOS ESPECIFICOS'!E146,"")</f>
        <v/>
      </c>
      <c r="E230" s="133" t="str">
        <f>IF('REQUISITOS ESPECIFICOS'!F146&lt;2,'REQUISITOS ESPECIFICOS'!F146,"")</f>
        <v/>
      </c>
      <c r="F230" s="164"/>
      <c r="G230" s="165"/>
      <c r="H230" s="165"/>
      <c r="I230" s="166"/>
      <c r="J230" s="167"/>
    </row>
    <row r="231" spans="1:10" s="160" customFormat="1" ht="15.75" hidden="1" thickBot="1" x14ac:dyDescent="0.3">
      <c r="A231" s="195" t="str">
        <f>IF(E231&lt;2,'REQUISITOS ESPECIFICOS'!B147,"")</f>
        <v/>
      </c>
      <c r="B231" s="132" t="str">
        <f>IF(E231&lt;2,'REQUISITOS ESPECIFICOS'!C147,"")</f>
        <v/>
      </c>
      <c r="C231" s="185" t="str">
        <f>IF(E231&lt;2,'REQUISITOS ESPECIFICOS'!D147,"")</f>
        <v/>
      </c>
      <c r="D231" s="150" t="str">
        <f>IF(E231&lt;2,'REQUISITOS ESPECIFICOS'!E147,"")</f>
        <v/>
      </c>
      <c r="E231" s="133" t="str">
        <f>IF('REQUISITOS ESPECIFICOS'!F147&lt;2,'REQUISITOS ESPECIFICOS'!F147,"")</f>
        <v/>
      </c>
      <c r="F231" s="164"/>
      <c r="G231" s="165"/>
      <c r="H231" s="165"/>
      <c r="I231" s="166"/>
      <c r="J231" s="167"/>
    </row>
    <row r="232" spans="1:10" s="160" customFormat="1" ht="15.75" hidden="1" thickBot="1" x14ac:dyDescent="0.3">
      <c r="A232" s="195" t="str">
        <f>IF(E232&lt;2,'REQUISITOS ESPECIFICOS'!B148,"")</f>
        <v/>
      </c>
      <c r="B232" s="132" t="str">
        <f>IF(E232&lt;2,'REQUISITOS ESPECIFICOS'!C148,"")</f>
        <v/>
      </c>
      <c r="C232" s="185" t="str">
        <f>IF(E232&lt;2,'REQUISITOS ESPECIFICOS'!D148,"")</f>
        <v/>
      </c>
      <c r="D232" s="150" t="str">
        <f>IF(E232&lt;2,'REQUISITOS ESPECIFICOS'!E148,"")</f>
        <v/>
      </c>
      <c r="E232" s="133" t="str">
        <f>IF('REQUISITOS ESPECIFICOS'!F148&lt;2,'REQUISITOS ESPECIFICOS'!F148,"")</f>
        <v/>
      </c>
      <c r="F232" s="164"/>
      <c r="G232" s="165"/>
      <c r="H232" s="165"/>
      <c r="I232" s="166"/>
      <c r="J232" s="167"/>
    </row>
    <row r="233" spans="1:10" s="160" customFormat="1" ht="15.75" hidden="1" thickBot="1" x14ac:dyDescent="0.3">
      <c r="A233" s="195" t="str">
        <f>IF(E233&lt;2,'REQUISITOS ESPECIFICOS'!B149,"")</f>
        <v/>
      </c>
      <c r="B233" s="132" t="str">
        <f>IF(E233&lt;2,'REQUISITOS ESPECIFICOS'!C149,"")</f>
        <v/>
      </c>
      <c r="C233" s="185" t="str">
        <f>IF(E233&lt;2,'REQUISITOS ESPECIFICOS'!D149,"")</f>
        <v/>
      </c>
      <c r="D233" s="150" t="str">
        <f>IF(E233&lt;2,'REQUISITOS ESPECIFICOS'!E149,"")</f>
        <v/>
      </c>
      <c r="E233" s="133" t="str">
        <f>IF('REQUISITOS ESPECIFICOS'!F149&lt;2,'REQUISITOS ESPECIFICOS'!F149,"")</f>
        <v/>
      </c>
      <c r="F233" s="164"/>
      <c r="G233" s="165"/>
      <c r="H233" s="165"/>
      <c r="I233" s="166"/>
      <c r="J233" s="167"/>
    </row>
    <row r="234" spans="1:10" s="160" customFormat="1" ht="15.75" hidden="1" thickBot="1" x14ac:dyDescent="0.3">
      <c r="A234" s="195" t="str">
        <f>IF(E234&lt;2,'REQUISITOS ESPECIFICOS'!B150,"")</f>
        <v/>
      </c>
      <c r="B234" s="132" t="str">
        <f>IF(E234&lt;2,'REQUISITOS ESPECIFICOS'!C150,"")</f>
        <v/>
      </c>
      <c r="C234" s="185" t="str">
        <f>IF(E234&lt;2,'REQUISITOS ESPECIFICOS'!D150,"")</f>
        <v/>
      </c>
      <c r="D234" s="150" t="str">
        <f>IF(E234&lt;2,'REQUISITOS ESPECIFICOS'!E150,"")</f>
        <v/>
      </c>
      <c r="E234" s="133" t="str">
        <f>IF('REQUISITOS ESPECIFICOS'!F150&lt;2,'REQUISITOS ESPECIFICOS'!F150,"")</f>
        <v/>
      </c>
      <c r="F234" s="164"/>
      <c r="G234" s="165"/>
      <c r="H234" s="165"/>
      <c r="I234" s="166"/>
      <c r="J234" s="167"/>
    </row>
    <row r="235" spans="1:10" s="160" customFormat="1" ht="15.75" hidden="1" thickBot="1" x14ac:dyDescent="0.3">
      <c r="A235" s="195" t="str">
        <f>IF(E235&lt;2,'REQUISITOS ESPECIFICOS'!B151,"")</f>
        <v/>
      </c>
      <c r="B235" s="132" t="str">
        <f>IF(E235&lt;2,'REQUISITOS ESPECIFICOS'!C151,"")</f>
        <v/>
      </c>
      <c r="C235" s="185" t="str">
        <f>IF(E235&lt;2,'REQUISITOS ESPECIFICOS'!D151,"")</f>
        <v/>
      </c>
      <c r="D235" s="150" t="str">
        <f>IF(E235&lt;2,'REQUISITOS ESPECIFICOS'!E151,"")</f>
        <v/>
      </c>
      <c r="E235" s="133" t="str">
        <f>IF('REQUISITOS ESPECIFICOS'!F151&lt;2,'REQUISITOS ESPECIFICOS'!F151,"")</f>
        <v/>
      </c>
      <c r="F235" s="164"/>
      <c r="G235" s="165"/>
      <c r="H235" s="165"/>
      <c r="I235" s="166"/>
      <c r="J235" s="167"/>
    </row>
    <row r="236" spans="1:10" s="160" customFormat="1" ht="15.75" hidden="1" thickBot="1" x14ac:dyDescent="0.3">
      <c r="A236" s="195" t="str">
        <f>IF(E236&lt;2,'REQUISITOS ESPECIFICOS'!B152,"")</f>
        <v/>
      </c>
      <c r="B236" s="132" t="str">
        <f>IF(E236&lt;2,'REQUISITOS ESPECIFICOS'!C152,"")</f>
        <v/>
      </c>
      <c r="C236" s="185" t="str">
        <f>IF(E236&lt;2,'REQUISITOS ESPECIFICOS'!D152,"")</f>
        <v/>
      </c>
      <c r="D236" s="150" t="str">
        <f>IF(E236&lt;2,'REQUISITOS ESPECIFICOS'!E152,"")</f>
        <v/>
      </c>
      <c r="E236" s="133" t="str">
        <f>IF('REQUISITOS ESPECIFICOS'!F152&lt;2,'REQUISITOS ESPECIFICOS'!F152,"")</f>
        <v/>
      </c>
      <c r="F236" s="164"/>
      <c r="G236" s="165"/>
      <c r="H236" s="165"/>
      <c r="I236" s="166"/>
      <c r="J236" s="167"/>
    </row>
    <row r="237" spans="1:10" s="160" customFormat="1" ht="15.75" hidden="1" thickBot="1" x14ac:dyDescent="0.3">
      <c r="A237" s="195" t="str">
        <f>IF(E237&lt;2,'REQUISITOS ESPECIFICOS'!B153,"")</f>
        <v/>
      </c>
      <c r="B237" s="132" t="str">
        <f>IF(E237&lt;2,'REQUISITOS ESPECIFICOS'!C153,"")</f>
        <v/>
      </c>
      <c r="C237" s="185" t="str">
        <f>IF(E237&lt;2,'REQUISITOS ESPECIFICOS'!D153,"")</f>
        <v/>
      </c>
      <c r="D237" s="150" t="str">
        <f>IF(E237&lt;2,'REQUISITOS ESPECIFICOS'!E153,"")</f>
        <v/>
      </c>
      <c r="E237" s="133" t="str">
        <f>IF('REQUISITOS ESPECIFICOS'!F153&lt;2,'REQUISITOS ESPECIFICOS'!F153,"")</f>
        <v/>
      </c>
      <c r="F237" s="164"/>
      <c r="G237" s="165"/>
      <c r="H237" s="165"/>
      <c r="I237" s="166"/>
      <c r="J237" s="167"/>
    </row>
    <row r="238" spans="1:10" s="160" customFormat="1" ht="15.75" hidden="1" thickBot="1" x14ac:dyDescent="0.3">
      <c r="A238" s="195" t="str">
        <f>IF(E238&lt;2,'REQUISITOS ESPECIFICOS'!B154,"")</f>
        <v/>
      </c>
      <c r="B238" s="132" t="str">
        <f>IF(E238&lt;2,'REQUISITOS ESPECIFICOS'!C154,"")</f>
        <v/>
      </c>
      <c r="C238" s="185" t="str">
        <f>IF(E238&lt;2,'REQUISITOS ESPECIFICOS'!D154,"")</f>
        <v/>
      </c>
      <c r="D238" s="150" t="str">
        <f>IF(E238&lt;2,'REQUISITOS ESPECIFICOS'!E154,"")</f>
        <v/>
      </c>
      <c r="E238" s="133" t="str">
        <f>IF('REQUISITOS ESPECIFICOS'!F154&lt;2,'REQUISITOS ESPECIFICOS'!F154,"")</f>
        <v/>
      </c>
      <c r="F238" s="164"/>
      <c r="G238" s="165"/>
      <c r="H238" s="165"/>
      <c r="I238" s="166"/>
      <c r="J238" s="167"/>
    </row>
    <row r="239" spans="1:10" s="160" customFormat="1" ht="15.75" hidden="1" thickBot="1" x14ac:dyDescent="0.3">
      <c r="A239" s="195" t="str">
        <f>IF(E239&lt;2,'REQUISITOS ESPECIFICOS'!B155,"")</f>
        <v/>
      </c>
      <c r="B239" s="132" t="str">
        <f>IF(E239&lt;2,'REQUISITOS ESPECIFICOS'!C155,"")</f>
        <v/>
      </c>
      <c r="C239" s="185" t="str">
        <f>IF(E239&lt;2,'REQUISITOS ESPECIFICOS'!D155,"")</f>
        <v/>
      </c>
      <c r="D239" s="150" t="str">
        <f>IF(E239&lt;2,'REQUISITOS ESPECIFICOS'!E155,"")</f>
        <v/>
      </c>
      <c r="E239" s="133" t="str">
        <f>IF('REQUISITOS ESPECIFICOS'!F155&lt;2,'REQUISITOS ESPECIFICOS'!F155,"")</f>
        <v/>
      </c>
      <c r="F239" s="164"/>
      <c r="G239" s="165"/>
      <c r="H239" s="165"/>
      <c r="I239" s="166"/>
      <c r="J239" s="167"/>
    </row>
    <row r="240" spans="1:10" s="160" customFormat="1" ht="15.75" hidden="1" thickBot="1" x14ac:dyDescent="0.3">
      <c r="A240" s="195" t="str">
        <f>IF(E240&lt;2,'REQUISITOS ESPECIFICOS'!B156,"")</f>
        <v/>
      </c>
      <c r="B240" s="132" t="str">
        <f>IF(E240&lt;2,'REQUISITOS ESPECIFICOS'!C156,"")</f>
        <v/>
      </c>
      <c r="C240" s="185" t="str">
        <f>IF(E240&lt;2,'REQUISITOS ESPECIFICOS'!D156,"")</f>
        <v/>
      </c>
      <c r="D240" s="150" t="str">
        <f>IF(E240&lt;2,'REQUISITOS ESPECIFICOS'!E156,"")</f>
        <v/>
      </c>
      <c r="E240" s="133" t="str">
        <f>IF('REQUISITOS ESPECIFICOS'!F156&lt;2,'REQUISITOS ESPECIFICOS'!F156,"")</f>
        <v/>
      </c>
      <c r="F240" s="164"/>
      <c r="G240" s="165"/>
      <c r="H240" s="165"/>
      <c r="I240" s="166"/>
      <c r="J240" s="167"/>
    </row>
    <row r="241" spans="1:10" s="160" customFormat="1" ht="15.75" thickBot="1" x14ac:dyDescent="0.3">
      <c r="A241" s="356" t="s">
        <v>240</v>
      </c>
      <c r="B241" s="357"/>
      <c r="C241" s="357"/>
      <c r="D241" s="357"/>
      <c r="E241" s="358"/>
      <c r="F241" s="164"/>
      <c r="G241" s="165"/>
      <c r="H241" s="165"/>
      <c r="I241" s="166"/>
      <c r="J241" s="167"/>
    </row>
    <row r="242" spans="1:10" s="160" customFormat="1" ht="15.75" hidden="1" thickBot="1" x14ac:dyDescent="0.3">
      <c r="A242" s="195" t="str">
        <f>IF(E242&lt;2,'REQUISITOS ESPECIFICOS'!B164,"")</f>
        <v/>
      </c>
      <c r="B242" s="132" t="str">
        <f>IF(E242&lt;2,'REQUISITOS ESPECIFICOS'!C164,"")</f>
        <v/>
      </c>
      <c r="C242" s="185" t="str">
        <f>IF(E242&lt;2,'REQUISITOS ESPECIFICOS'!D164,"")</f>
        <v/>
      </c>
      <c r="D242" s="150" t="str">
        <f>IF(E242&lt;2,'REQUISITOS ESPECIFICOS'!E164,"")</f>
        <v/>
      </c>
      <c r="E242" s="133" t="str">
        <f>IF('REQUISITOS ESPECIFICOS'!F164&lt;2,'REQUISITOS ESPECIFICOS'!F164,"")</f>
        <v/>
      </c>
      <c r="F242" s="164"/>
      <c r="G242" s="165"/>
      <c r="H242" s="165"/>
      <c r="I242" s="166"/>
      <c r="J242" s="167"/>
    </row>
    <row r="243" spans="1:10" s="160" customFormat="1" ht="15.75" hidden="1" thickBot="1" x14ac:dyDescent="0.3">
      <c r="A243" s="195" t="str">
        <f>IF(E243&lt;2,'REQUISITOS ESPECIFICOS'!B165,"")</f>
        <v/>
      </c>
      <c r="B243" s="132" t="str">
        <f>IF(E243&lt;2,'REQUISITOS ESPECIFICOS'!C165,"")</f>
        <v/>
      </c>
      <c r="C243" s="185" t="str">
        <f>IF(E243&lt;2,'REQUISITOS ESPECIFICOS'!D165,"")</f>
        <v/>
      </c>
      <c r="D243" s="150" t="str">
        <f>IF(E243&lt;2,'REQUISITOS ESPECIFICOS'!E165,"")</f>
        <v/>
      </c>
      <c r="E243" s="133" t="str">
        <f>IF('REQUISITOS ESPECIFICOS'!F165&lt;2,'REQUISITOS ESPECIFICOS'!F165,"")</f>
        <v/>
      </c>
      <c r="F243" s="164"/>
      <c r="G243" s="165"/>
      <c r="H243" s="165"/>
      <c r="I243" s="166"/>
      <c r="J243" s="167"/>
    </row>
    <row r="244" spans="1:10" s="160" customFormat="1" ht="15.75" hidden="1" thickBot="1" x14ac:dyDescent="0.3">
      <c r="A244" s="195" t="str">
        <f>IF(E244&lt;2,'REQUISITOS ESPECIFICOS'!B166,"")</f>
        <v/>
      </c>
      <c r="B244" s="132" t="str">
        <f>IF(E244&lt;2,'REQUISITOS ESPECIFICOS'!C166,"")</f>
        <v/>
      </c>
      <c r="C244" s="185" t="str">
        <f>IF(E244&lt;2,'REQUISITOS ESPECIFICOS'!D166,"")</f>
        <v/>
      </c>
      <c r="D244" s="150" t="str">
        <f>IF(E244&lt;2,'REQUISITOS ESPECIFICOS'!E166,"")</f>
        <v/>
      </c>
      <c r="E244" s="133" t="str">
        <f>IF('REQUISITOS ESPECIFICOS'!F166&lt;2,'REQUISITOS ESPECIFICOS'!F166,"")</f>
        <v/>
      </c>
      <c r="F244" s="164"/>
      <c r="G244" s="165"/>
      <c r="H244" s="165"/>
      <c r="I244" s="166"/>
      <c r="J244" s="167"/>
    </row>
    <row r="245" spans="1:10" s="160" customFormat="1" ht="15.75" hidden="1" thickBot="1" x14ac:dyDescent="0.3">
      <c r="A245" s="195" t="str">
        <f>IF(E245&lt;2,'REQUISITOS ESPECIFICOS'!B167,"")</f>
        <v/>
      </c>
      <c r="B245" s="132" t="str">
        <f>IF(E245&lt;2,'REQUISITOS ESPECIFICOS'!C167,"")</f>
        <v/>
      </c>
      <c r="C245" s="185" t="str">
        <f>IF(E245&lt;2,'REQUISITOS ESPECIFICOS'!D167,"")</f>
        <v/>
      </c>
      <c r="D245" s="150" t="str">
        <f>IF(E245&lt;2,'REQUISITOS ESPECIFICOS'!E167,"")</f>
        <v/>
      </c>
      <c r="E245" s="133" t="str">
        <f>IF('REQUISITOS ESPECIFICOS'!F167&lt;2,'REQUISITOS ESPECIFICOS'!F167,"")</f>
        <v/>
      </c>
      <c r="F245" s="164"/>
      <c r="G245" s="165"/>
      <c r="H245" s="165"/>
      <c r="I245" s="166"/>
      <c r="J245" s="167"/>
    </row>
    <row r="246" spans="1:10" s="160" customFormat="1" ht="15.75" hidden="1" thickBot="1" x14ac:dyDescent="0.3">
      <c r="A246" s="195" t="str">
        <f>IF(E246&lt;2,'REQUISITOS ESPECIFICOS'!B168,"")</f>
        <v/>
      </c>
      <c r="B246" s="132" t="str">
        <f>IF(E246&lt;2,'REQUISITOS ESPECIFICOS'!C168,"")</f>
        <v/>
      </c>
      <c r="C246" s="185" t="str">
        <f>IF(E246&lt;2,'REQUISITOS ESPECIFICOS'!D168,"")</f>
        <v/>
      </c>
      <c r="D246" s="150" t="str">
        <f>IF(E246&lt;2,'REQUISITOS ESPECIFICOS'!E168,"")</f>
        <v/>
      </c>
      <c r="E246" s="133" t="str">
        <f>IF('REQUISITOS ESPECIFICOS'!F168&lt;2,'REQUISITOS ESPECIFICOS'!F168,"")</f>
        <v/>
      </c>
      <c r="F246" s="164"/>
      <c r="G246" s="165"/>
      <c r="H246" s="165"/>
      <c r="I246" s="166"/>
      <c r="J246" s="167"/>
    </row>
    <row r="247" spans="1:10" s="160" customFormat="1" ht="15.75" hidden="1" thickBot="1" x14ac:dyDescent="0.3">
      <c r="A247" s="195" t="str">
        <f>IF(E247&lt;2,'REQUISITOS ESPECIFICOS'!B169,"")</f>
        <v/>
      </c>
      <c r="B247" s="132" t="str">
        <f>IF(E247&lt;2,'REQUISITOS ESPECIFICOS'!C169,"")</f>
        <v/>
      </c>
      <c r="C247" s="185" t="str">
        <f>IF(E247&lt;2,'REQUISITOS ESPECIFICOS'!D169,"")</f>
        <v/>
      </c>
      <c r="D247" s="150" t="str">
        <f>IF(E247&lt;2,'REQUISITOS ESPECIFICOS'!E169,"")</f>
        <v/>
      </c>
      <c r="E247" s="133" t="str">
        <f>IF('REQUISITOS ESPECIFICOS'!F169&lt;2,'REQUISITOS ESPECIFICOS'!F169,"")</f>
        <v/>
      </c>
      <c r="F247" s="164"/>
      <c r="G247" s="165"/>
      <c r="H247" s="165"/>
      <c r="I247" s="166"/>
      <c r="J247" s="167"/>
    </row>
    <row r="248" spans="1:10" s="160" customFormat="1" ht="15.75" hidden="1" thickBot="1" x14ac:dyDescent="0.3">
      <c r="A248" s="195" t="str">
        <f>IF(E248&lt;2,'REQUISITOS ESPECIFICOS'!B170,"")</f>
        <v/>
      </c>
      <c r="B248" s="132" t="str">
        <f>IF(E248&lt;2,'REQUISITOS ESPECIFICOS'!C170,"")</f>
        <v/>
      </c>
      <c r="C248" s="185" t="str">
        <f>IF(E248&lt;2,'REQUISITOS ESPECIFICOS'!D170,"")</f>
        <v/>
      </c>
      <c r="D248" s="150" t="str">
        <f>IF(E248&lt;2,'REQUISITOS ESPECIFICOS'!E170,"")</f>
        <v/>
      </c>
      <c r="E248" s="133" t="str">
        <f>IF('REQUISITOS ESPECIFICOS'!F170&lt;2,'REQUISITOS ESPECIFICOS'!F170,"")</f>
        <v/>
      </c>
      <c r="F248" s="164"/>
      <c r="G248" s="165"/>
      <c r="H248" s="165"/>
      <c r="I248" s="166"/>
      <c r="J248" s="167"/>
    </row>
    <row r="249" spans="1:10" s="160" customFormat="1" ht="15.75" hidden="1" thickBot="1" x14ac:dyDescent="0.3">
      <c r="A249" s="195" t="str">
        <f>IF(E249&lt;2,'REQUISITOS ESPECIFICOS'!B171,"")</f>
        <v/>
      </c>
      <c r="B249" s="132" t="str">
        <f>IF(E249&lt;2,'REQUISITOS ESPECIFICOS'!C171,"")</f>
        <v/>
      </c>
      <c r="C249" s="185" t="str">
        <f>IF(E249&lt;2,'REQUISITOS ESPECIFICOS'!D171,"")</f>
        <v/>
      </c>
      <c r="D249" s="150" t="str">
        <f>IF(E249&lt;2,'REQUISITOS ESPECIFICOS'!E171,"")</f>
        <v/>
      </c>
      <c r="E249" s="133" t="str">
        <f>IF('REQUISITOS ESPECIFICOS'!F171&lt;2,'REQUISITOS ESPECIFICOS'!F171,"")</f>
        <v/>
      </c>
      <c r="F249" s="164"/>
      <c r="G249" s="165"/>
      <c r="H249" s="165"/>
      <c r="I249" s="166"/>
      <c r="J249" s="167"/>
    </row>
    <row r="250" spans="1:10" s="160" customFormat="1" ht="15.75" hidden="1" thickBot="1" x14ac:dyDescent="0.3">
      <c r="A250" s="195" t="str">
        <f>IF(E250&lt;2,'REQUISITOS ESPECIFICOS'!B172,"")</f>
        <v/>
      </c>
      <c r="B250" s="132" t="str">
        <f>IF(E250&lt;2,'REQUISITOS ESPECIFICOS'!C172,"")</f>
        <v/>
      </c>
      <c r="C250" s="185" t="str">
        <f>IF(E250&lt;2,'REQUISITOS ESPECIFICOS'!D172,"")</f>
        <v/>
      </c>
      <c r="D250" s="150" t="str">
        <f>IF(E250&lt;2,'REQUISITOS ESPECIFICOS'!E172,"")</f>
        <v/>
      </c>
      <c r="E250" s="133" t="str">
        <f>IF('REQUISITOS ESPECIFICOS'!F172&lt;2,'REQUISITOS ESPECIFICOS'!F172,"")</f>
        <v/>
      </c>
      <c r="F250" s="164"/>
      <c r="G250" s="165"/>
      <c r="H250" s="165"/>
      <c r="I250" s="166"/>
      <c r="J250" s="167"/>
    </row>
    <row r="251" spans="1:10" s="160" customFormat="1" ht="15.75" hidden="1" thickBot="1" x14ac:dyDescent="0.3">
      <c r="A251" s="195" t="str">
        <f>IF(E251&lt;2,'REQUISITOS ESPECIFICOS'!B173,"")</f>
        <v/>
      </c>
      <c r="B251" s="132" t="str">
        <f>IF(E251&lt;2,'REQUISITOS ESPECIFICOS'!C173,"")</f>
        <v/>
      </c>
      <c r="C251" s="185" t="str">
        <f>IF(E251&lt;2,'REQUISITOS ESPECIFICOS'!D173,"")</f>
        <v/>
      </c>
      <c r="D251" s="150" t="str">
        <f>IF(E251&lt;2,'REQUISITOS ESPECIFICOS'!E173,"")</f>
        <v/>
      </c>
      <c r="E251" s="133" t="str">
        <f>IF('REQUISITOS ESPECIFICOS'!F173&lt;2,'REQUISITOS ESPECIFICOS'!F173,"")</f>
        <v/>
      </c>
      <c r="F251" s="164"/>
      <c r="G251" s="165"/>
      <c r="H251" s="165"/>
      <c r="I251" s="166"/>
      <c r="J251" s="167"/>
    </row>
    <row r="252" spans="1:10" s="160" customFormat="1" ht="15.75" hidden="1" thickBot="1" x14ac:dyDescent="0.3">
      <c r="A252" s="195" t="str">
        <f>IF(E252&lt;2,'REQUISITOS ESPECIFICOS'!B174,"")</f>
        <v/>
      </c>
      <c r="B252" s="132" t="str">
        <f>IF(E252&lt;2,'REQUISITOS ESPECIFICOS'!C174,"")</f>
        <v/>
      </c>
      <c r="C252" s="185" t="str">
        <f>IF(E252&lt;2,'REQUISITOS ESPECIFICOS'!D174,"")</f>
        <v/>
      </c>
      <c r="D252" s="150" t="str">
        <f>IF(E252&lt;2,'REQUISITOS ESPECIFICOS'!E174,"")</f>
        <v/>
      </c>
      <c r="E252" s="133" t="str">
        <f>IF('REQUISITOS ESPECIFICOS'!F174&lt;2,'REQUISITOS ESPECIFICOS'!F174,"")</f>
        <v/>
      </c>
      <c r="F252" s="164"/>
      <c r="G252" s="165"/>
      <c r="H252" s="165"/>
      <c r="I252" s="166"/>
      <c r="J252" s="167"/>
    </row>
    <row r="253" spans="1:10" s="160" customFormat="1" ht="15.75" hidden="1" thickBot="1" x14ac:dyDescent="0.3">
      <c r="A253" s="195" t="str">
        <f>IF(E253&lt;2,'REQUISITOS ESPECIFICOS'!B175,"")</f>
        <v/>
      </c>
      <c r="B253" s="132" t="str">
        <f>IF(E253&lt;2,'REQUISITOS ESPECIFICOS'!C175,"")</f>
        <v/>
      </c>
      <c r="C253" s="185" t="str">
        <f>IF(E253&lt;2,'REQUISITOS ESPECIFICOS'!D175,"")</f>
        <v/>
      </c>
      <c r="D253" s="150" t="str">
        <f>IF(E253&lt;2,'REQUISITOS ESPECIFICOS'!E175,"")</f>
        <v/>
      </c>
      <c r="E253" s="133" t="str">
        <f>IF('REQUISITOS ESPECIFICOS'!F175&lt;2,'REQUISITOS ESPECIFICOS'!F175,"")</f>
        <v/>
      </c>
      <c r="F253" s="164"/>
      <c r="G253" s="165"/>
      <c r="H253" s="165"/>
      <c r="I253" s="166"/>
      <c r="J253" s="167"/>
    </row>
    <row r="254" spans="1:10" s="160" customFormat="1" ht="15.75" hidden="1" thickBot="1" x14ac:dyDescent="0.3">
      <c r="A254" s="195" t="str">
        <f>IF(E254&lt;2,'REQUISITOS ESPECIFICOS'!B176,"")</f>
        <v/>
      </c>
      <c r="B254" s="132" t="str">
        <f>IF(E254&lt;2,'REQUISITOS ESPECIFICOS'!C176,"")</f>
        <v/>
      </c>
      <c r="C254" s="185" t="str">
        <f>IF(E254&lt;2,'REQUISITOS ESPECIFICOS'!D176,"")</f>
        <v/>
      </c>
      <c r="D254" s="150" t="str">
        <f>IF(E254&lt;2,'REQUISITOS ESPECIFICOS'!E176,"")</f>
        <v/>
      </c>
      <c r="E254" s="133" t="str">
        <f>IF('REQUISITOS ESPECIFICOS'!F176&lt;2,'REQUISITOS ESPECIFICOS'!F176,"")</f>
        <v/>
      </c>
      <c r="F254" s="164"/>
      <c r="G254" s="165"/>
      <c r="H254" s="165"/>
      <c r="I254" s="166"/>
      <c r="J254" s="167"/>
    </row>
    <row r="255" spans="1:10" s="160" customFormat="1" ht="15.75" hidden="1" thickBot="1" x14ac:dyDescent="0.3">
      <c r="A255" s="195" t="str">
        <f>IF(E255&lt;2,'REQUISITOS ESPECIFICOS'!B177,"")</f>
        <v/>
      </c>
      <c r="B255" s="132" t="str">
        <f>IF(E255&lt;2,'REQUISITOS ESPECIFICOS'!C177,"")</f>
        <v/>
      </c>
      <c r="C255" s="185" t="str">
        <f>IF(E255&lt;2,'REQUISITOS ESPECIFICOS'!D177,"")</f>
        <v/>
      </c>
      <c r="D255" s="150" t="str">
        <f>IF(E255&lt;2,'REQUISITOS ESPECIFICOS'!E177,"")</f>
        <v/>
      </c>
      <c r="E255" s="133" t="str">
        <f>IF('REQUISITOS ESPECIFICOS'!F177&lt;2,'REQUISITOS ESPECIFICOS'!F177,"")</f>
        <v/>
      </c>
      <c r="F255" s="164"/>
      <c r="G255" s="165"/>
      <c r="H255" s="165"/>
      <c r="I255" s="166"/>
      <c r="J255" s="167"/>
    </row>
    <row r="256" spans="1:10" s="160" customFormat="1" ht="15.75" hidden="1" thickBot="1" x14ac:dyDescent="0.3">
      <c r="A256" s="195" t="str">
        <f>IF(E256&lt;2,'REQUISITOS ESPECIFICOS'!B178,"")</f>
        <v/>
      </c>
      <c r="B256" s="132" t="str">
        <f>IF(E256&lt;2,'REQUISITOS ESPECIFICOS'!C178,"")</f>
        <v/>
      </c>
      <c r="C256" s="185" t="str">
        <f>IF(E256&lt;2,'REQUISITOS ESPECIFICOS'!D178,"")</f>
        <v/>
      </c>
      <c r="D256" s="150" t="str">
        <f>IF(E256&lt;2,'REQUISITOS ESPECIFICOS'!E178,"")</f>
        <v/>
      </c>
      <c r="E256" s="133" t="str">
        <f>IF('REQUISITOS ESPECIFICOS'!F178&lt;2,'REQUISITOS ESPECIFICOS'!F178,"")</f>
        <v/>
      </c>
      <c r="F256" s="164"/>
      <c r="G256" s="165"/>
      <c r="H256" s="165"/>
      <c r="I256" s="166"/>
      <c r="J256" s="167"/>
    </row>
    <row r="257" spans="1:10" s="160" customFormat="1" ht="15.75" hidden="1" thickBot="1" x14ac:dyDescent="0.3">
      <c r="A257" s="195" t="str">
        <f>IF(E257&lt;2,'REQUISITOS ESPECIFICOS'!B179,"")</f>
        <v/>
      </c>
      <c r="B257" s="132" t="str">
        <f>IF(E257&lt;2,'REQUISITOS ESPECIFICOS'!C179,"")</f>
        <v/>
      </c>
      <c r="C257" s="185" t="str">
        <f>IF(E257&lt;2,'REQUISITOS ESPECIFICOS'!D179,"")</f>
        <v/>
      </c>
      <c r="D257" s="150" t="str">
        <f>IF(E257&lt;2,'REQUISITOS ESPECIFICOS'!E179,"")</f>
        <v/>
      </c>
      <c r="E257" s="133" t="str">
        <f>IF('REQUISITOS ESPECIFICOS'!F179&lt;2,'REQUISITOS ESPECIFICOS'!F179,"")</f>
        <v/>
      </c>
      <c r="F257" s="164"/>
      <c r="G257" s="165"/>
      <c r="H257" s="165"/>
      <c r="I257" s="166"/>
      <c r="J257" s="167"/>
    </row>
    <row r="258" spans="1:10" s="160" customFormat="1" ht="15.75" hidden="1" thickBot="1" x14ac:dyDescent="0.3">
      <c r="A258" s="195" t="str">
        <f>IF(E258&lt;2,'REQUISITOS ESPECIFICOS'!B180,"")</f>
        <v/>
      </c>
      <c r="B258" s="132" t="str">
        <f>IF(E258&lt;2,'REQUISITOS ESPECIFICOS'!C180,"")</f>
        <v/>
      </c>
      <c r="C258" s="185" t="str">
        <f>IF(E258&lt;2,'REQUISITOS ESPECIFICOS'!D180,"")</f>
        <v/>
      </c>
      <c r="D258" s="150" t="str">
        <f>IF(E258&lt;2,'REQUISITOS ESPECIFICOS'!E180,"")</f>
        <v/>
      </c>
      <c r="E258" s="133" t="str">
        <f>IF('REQUISITOS ESPECIFICOS'!F180&lt;2,'REQUISITOS ESPECIFICOS'!F180,"")</f>
        <v/>
      </c>
      <c r="F258" s="164"/>
      <c r="G258" s="165"/>
      <c r="H258" s="165"/>
      <c r="I258" s="166"/>
      <c r="J258" s="167"/>
    </row>
    <row r="259" spans="1:10" s="160" customFormat="1" ht="15.75" hidden="1" thickBot="1" x14ac:dyDescent="0.3">
      <c r="A259" s="195" t="str">
        <f>IF(E259&lt;2,'REQUISITOS ESPECIFICOS'!B181,"")</f>
        <v/>
      </c>
      <c r="B259" s="132" t="str">
        <f>IF(E259&lt;2,'REQUISITOS ESPECIFICOS'!C181,"")</f>
        <v/>
      </c>
      <c r="C259" s="185" t="str">
        <f>IF(E259&lt;2,'REQUISITOS ESPECIFICOS'!D181,"")</f>
        <v/>
      </c>
      <c r="D259" s="150" t="str">
        <f>IF(E259&lt;2,'REQUISITOS ESPECIFICOS'!E181,"")</f>
        <v/>
      </c>
      <c r="E259" s="133" t="str">
        <f>IF('REQUISITOS ESPECIFICOS'!F181&lt;2,'REQUISITOS ESPECIFICOS'!F181,"")</f>
        <v/>
      </c>
      <c r="F259" s="164"/>
      <c r="G259" s="165"/>
      <c r="H259" s="165"/>
      <c r="I259" s="166"/>
      <c r="J259" s="167"/>
    </row>
    <row r="260" spans="1:10" s="160" customFormat="1" ht="15.75" hidden="1" thickBot="1" x14ac:dyDescent="0.3">
      <c r="A260" s="195" t="str">
        <f>IF(E260&lt;2,'REQUISITOS ESPECIFICOS'!B182,"")</f>
        <v/>
      </c>
      <c r="B260" s="132" t="str">
        <f>IF(E260&lt;2,'REQUISITOS ESPECIFICOS'!C182,"")</f>
        <v/>
      </c>
      <c r="C260" s="185" t="str">
        <f>IF(E260&lt;2,'REQUISITOS ESPECIFICOS'!D182,"")</f>
        <v/>
      </c>
      <c r="D260" s="150" t="str">
        <f>IF(E260&lt;2,'REQUISITOS ESPECIFICOS'!E182,"")</f>
        <v/>
      </c>
      <c r="E260" s="133" t="str">
        <f>IF('REQUISITOS ESPECIFICOS'!F182&lt;2,'REQUISITOS ESPECIFICOS'!F182,"")</f>
        <v/>
      </c>
      <c r="F260" s="164"/>
      <c r="G260" s="165"/>
      <c r="H260" s="165"/>
      <c r="I260" s="166"/>
      <c r="J260" s="167"/>
    </row>
    <row r="261" spans="1:10" s="160" customFormat="1" ht="15.75" hidden="1" thickBot="1" x14ac:dyDescent="0.3">
      <c r="A261" s="195" t="str">
        <f>IF(E261&lt;2,'REQUISITOS ESPECIFICOS'!B183,"")</f>
        <v/>
      </c>
      <c r="B261" s="132" t="str">
        <f>IF(E261&lt;2,'REQUISITOS ESPECIFICOS'!C183,"")</f>
        <v/>
      </c>
      <c r="C261" s="185" t="str">
        <f>IF(E261&lt;2,'REQUISITOS ESPECIFICOS'!D183,"")</f>
        <v/>
      </c>
      <c r="D261" s="150" t="str">
        <f>IF(E261&lt;2,'REQUISITOS ESPECIFICOS'!E183,"")</f>
        <v/>
      </c>
      <c r="E261" s="133" t="str">
        <f>IF('REQUISITOS ESPECIFICOS'!F183&lt;2,'REQUISITOS ESPECIFICOS'!F183,"")</f>
        <v/>
      </c>
      <c r="F261" s="164"/>
      <c r="G261" s="165"/>
      <c r="H261" s="165"/>
      <c r="I261" s="166"/>
      <c r="J261" s="167"/>
    </row>
    <row r="262" spans="1:10" s="160" customFormat="1" ht="15.75" hidden="1" thickBot="1" x14ac:dyDescent="0.3">
      <c r="A262" s="195" t="str">
        <f>IF(E262&lt;2,'REQUISITOS ESPECIFICOS'!B184,"")</f>
        <v/>
      </c>
      <c r="B262" s="132" t="str">
        <f>IF(E262&lt;2,'REQUISITOS ESPECIFICOS'!C184,"")</f>
        <v/>
      </c>
      <c r="C262" s="185" t="str">
        <f>IF(E262&lt;2,'REQUISITOS ESPECIFICOS'!D184,"")</f>
        <v/>
      </c>
      <c r="D262" s="150" t="str">
        <f>IF(E262&lt;2,'REQUISITOS ESPECIFICOS'!E184,"")</f>
        <v/>
      </c>
      <c r="E262" s="133" t="str">
        <f>IF('REQUISITOS ESPECIFICOS'!F184&lt;2,'REQUISITOS ESPECIFICOS'!F184,"")</f>
        <v/>
      </c>
      <c r="F262" s="164"/>
      <c r="G262" s="165"/>
      <c r="H262" s="165"/>
      <c r="I262" s="166"/>
      <c r="J262" s="167"/>
    </row>
    <row r="263" spans="1:10" s="160" customFormat="1" ht="15.75" hidden="1" thickBot="1" x14ac:dyDescent="0.3">
      <c r="A263" s="195" t="str">
        <f>IF(E263&lt;2,'REQUISITOS ESPECIFICOS'!B185,"")</f>
        <v/>
      </c>
      <c r="B263" s="132" t="str">
        <f>IF(E263&lt;2,'REQUISITOS ESPECIFICOS'!C185,"")</f>
        <v/>
      </c>
      <c r="C263" s="185" t="str">
        <f>IF(E263&lt;2,'REQUISITOS ESPECIFICOS'!D185,"")</f>
        <v/>
      </c>
      <c r="D263" s="150" t="str">
        <f>IF(E263&lt;2,'REQUISITOS ESPECIFICOS'!E185,"")</f>
        <v/>
      </c>
      <c r="E263" s="133" t="str">
        <f>IF('REQUISITOS ESPECIFICOS'!F185&lt;2,'REQUISITOS ESPECIFICOS'!F185,"")</f>
        <v/>
      </c>
      <c r="F263" s="164"/>
      <c r="G263" s="165"/>
      <c r="H263" s="165"/>
      <c r="I263" s="166"/>
      <c r="J263" s="167"/>
    </row>
    <row r="264" spans="1:10" s="160" customFormat="1" ht="15.75" hidden="1" thickBot="1" x14ac:dyDescent="0.3">
      <c r="A264" s="195" t="str">
        <f>IF(E264&lt;2,'REQUISITOS ESPECIFICOS'!B186,"")</f>
        <v/>
      </c>
      <c r="B264" s="132" t="str">
        <f>IF(E264&lt;2,'REQUISITOS ESPECIFICOS'!C186,"")</f>
        <v/>
      </c>
      <c r="C264" s="185" t="str">
        <f>IF(E264&lt;2,'REQUISITOS ESPECIFICOS'!D186,"")</f>
        <v/>
      </c>
      <c r="D264" s="150" t="str">
        <f>IF(E264&lt;2,'REQUISITOS ESPECIFICOS'!E186,"")</f>
        <v/>
      </c>
      <c r="E264" s="133" t="str">
        <f>IF('REQUISITOS ESPECIFICOS'!F186&lt;2,'REQUISITOS ESPECIFICOS'!F186,"")</f>
        <v/>
      </c>
      <c r="F264" s="164"/>
      <c r="G264" s="165"/>
      <c r="H264" s="165"/>
      <c r="I264" s="166"/>
      <c r="J264" s="167"/>
    </row>
    <row r="265" spans="1:10" s="160" customFormat="1" ht="15.75" hidden="1" thickBot="1" x14ac:dyDescent="0.3">
      <c r="A265" s="195" t="str">
        <f>IF(E265&lt;2,'REQUISITOS ESPECIFICOS'!B187,"")</f>
        <v/>
      </c>
      <c r="B265" s="132" t="str">
        <f>IF(E265&lt;2,'REQUISITOS ESPECIFICOS'!C187,"")</f>
        <v/>
      </c>
      <c r="C265" s="185" t="str">
        <f>IF(E265&lt;2,'REQUISITOS ESPECIFICOS'!D187,"")</f>
        <v/>
      </c>
      <c r="D265" s="150" t="str">
        <f>IF(E265&lt;2,'REQUISITOS ESPECIFICOS'!E187,"")</f>
        <v/>
      </c>
      <c r="E265" s="133" t="str">
        <f>IF('REQUISITOS ESPECIFICOS'!F187&lt;2,'REQUISITOS ESPECIFICOS'!F187,"")</f>
        <v/>
      </c>
      <c r="F265" s="164"/>
      <c r="G265" s="165"/>
      <c r="H265" s="165"/>
      <c r="I265" s="166"/>
      <c r="J265" s="167"/>
    </row>
    <row r="266" spans="1:10" s="160" customFormat="1" ht="15.75" hidden="1" thickBot="1" x14ac:dyDescent="0.3">
      <c r="A266" s="195" t="str">
        <f>IF(E266&lt;2,'REQUISITOS ESPECIFICOS'!B188,"")</f>
        <v/>
      </c>
      <c r="B266" s="132" t="str">
        <f>IF(E266&lt;2,'REQUISITOS ESPECIFICOS'!C188,"")</f>
        <v/>
      </c>
      <c r="C266" s="185" t="str">
        <f>IF(E266&lt;2,'REQUISITOS ESPECIFICOS'!D188,"")</f>
        <v/>
      </c>
      <c r="D266" s="150" t="str">
        <f>IF(E266&lt;2,'REQUISITOS ESPECIFICOS'!E188,"")</f>
        <v/>
      </c>
      <c r="E266" s="133" t="str">
        <f>IF('REQUISITOS ESPECIFICOS'!F188&lt;2,'REQUISITOS ESPECIFICOS'!F188,"")</f>
        <v/>
      </c>
      <c r="F266" s="164"/>
      <c r="G266" s="165"/>
      <c r="H266" s="165"/>
      <c r="I266" s="166"/>
      <c r="J266" s="167"/>
    </row>
    <row r="267" spans="1:10" s="160" customFormat="1" ht="15.75" hidden="1" thickBot="1" x14ac:dyDescent="0.3">
      <c r="A267" s="195" t="str">
        <f>IF(E267&lt;2,'REQUISITOS ESPECIFICOS'!B189,"")</f>
        <v/>
      </c>
      <c r="B267" s="132" t="str">
        <f>IF(E267&lt;2,'REQUISITOS ESPECIFICOS'!C189,"")</f>
        <v/>
      </c>
      <c r="C267" s="185" t="str">
        <f>IF(E267&lt;2,'REQUISITOS ESPECIFICOS'!D189,"")</f>
        <v/>
      </c>
      <c r="D267" s="150" t="str">
        <f>IF(E267&lt;2,'REQUISITOS ESPECIFICOS'!E189,"")</f>
        <v/>
      </c>
      <c r="E267" s="133" t="str">
        <f>IF('REQUISITOS ESPECIFICOS'!F189&lt;2,'REQUISITOS ESPECIFICOS'!F189,"")</f>
        <v/>
      </c>
      <c r="F267" s="164"/>
      <c r="G267" s="165"/>
      <c r="H267" s="165"/>
      <c r="I267" s="166"/>
      <c r="J267" s="167"/>
    </row>
    <row r="268" spans="1:10" s="160" customFormat="1" ht="15.75" hidden="1" thickBot="1" x14ac:dyDescent="0.3">
      <c r="A268" s="195" t="str">
        <f>IF(E268&lt;2,'REQUISITOS ESPECIFICOS'!B190,"")</f>
        <v/>
      </c>
      <c r="B268" s="132" t="str">
        <f>IF(E268&lt;2,'REQUISITOS ESPECIFICOS'!C190,"")</f>
        <v/>
      </c>
      <c r="C268" s="185" t="str">
        <f>IF(E268&lt;2,'REQUISITOS ESPECIFICOS'!D190,"")</f>
        <v/>
      </c>
      <c r="D268" s="150" t="str">
        <f>IF(E268&lt;2,'REQUISITOS ESPECIFICOS'!E190,"")</f>
        <v/>
      </c>
      <c r="E268" s="133" t="str">
        <f>IF('REQUISITOS ESPECIFICOS'!F190&lt;2,'REQUISITOS ESPECIFICOS'!F190,"")</f>
        <v/>
      </c>
      <c r="F268" s="164"/>
      <c r="G268" s="165"/>
      <c r="H268" s="165"/>
      <c r="I268" s="166"/>
      <c r="J268" s="167"/>
    </row>
    <row r="269" spans="1:10" s="160" customFormat="1" ht="15.75" hidden="1" thickBot="1" x14ac:dyDescent="0.3">
      <c r="A269" s="195" t="str">
        <f>IF(E269&lt;2,'REQUISITOS ESPECIFICOS'!B191,"")</f>
        <v/>
      </c>
      <c r="B269" s="132" t="str">
        <f>IF(E269&lt;2,'REQUISITOS ESPECIFICOS'!C191,"")</f>
        <v/>
      </c>
      <c r="C269" s="185" t="str">
        <f>IF(E269&lt;2,'REQUISITOS ESPECIFICOS'!D191,"")</f>
        <v/>
      </c>
      <c r="D269" s="150" t="str">
        <f>IF(E269&lt;2,'REQUISITOS ESPECIFICOS'!E191,"")</f>
        <v/>
      </c>
      <c r="E269" s="133" t="str">
        <f>IF('REQUISITOS ESPECIFICOS'!F191&lt;2,'REQUISITOS ESPECIFICOS'!F191,"")</f>
        <v/>
      </c>
      <c r="F269" s="164"/>
      <c r="G269" s="165"/>
      <c r="H269" s="165"/>
      <c r="I269" s="166"/>
      <c r="J269" s="167"/>
    </row>
    <row r="270" spans="1:10" s="160" customFormat="1" ht="15.75" hidden="1" thickBot="1" x14ac:dyDescent="0.3">
      <c r="A270" s="195" t="str">
        <f>IF(E270&lt;2,'REQUISITOS ESPECIFICOS'!B192,"")</f>
        <v/>
      </c>
      <c r="B270" s="132" t="str">
        <f>IF(E270&lt;2,'REQUISITOS ESPECIFICOS'!C192,"")</f>
        <v/>
      </c>
      <c r="C270" s="185" t="str">
        <f>IF(E270&lt;2,'REQUISITOS ESPECIFICOS'!D192,"")</f>
        <v/>
      </c>
      <c r="D270" s="150" t="str">
        <f>IF(E270&lt;2,'REQUISITOS ESPECIFICOS'!E192,"")</f>
        <v/>
      </c>
      <c r="E270" s="133" t="str">
        <f>IF('REQUISITOS ESPECIFICOS'!F192&lt;2,'REQUISITOS ESPECIFICOS'!F192,"")</f>
        <v/>
      </c>
      <c r="F270" s="164"/>
      <c r="G270" s="165"/>
      <c r="H270" s="165"/>
      <c r="I270" s="166"/>
      <c r="J270" s="167"/>
    </row>
    <row r="271" spans="1:10" s="160" customFormat="1" ht="15.75" hidden="1" thickBot="1" x14ac:dyDescent="0.3">
      <c r="A271" s="195" t="str">
        <f>IF(E271&lt;2,'REQUISITOS ESPECIFICOS'!B193,"")</f>
        <v/>
      </c>
      <c r="B271" s="132" t="str">
        <f>IF(E271&lt;2,'REQUISITOS ESPECIFICOS'!C193,"")</f>
        <v/>
      </c>
      <c r="C271" s="185" t="str">
        <f>IF(E271&lt;2,'REQUISITOS ESPECIFICOS'!D193,"")</f>
        <v/>
      </c>
      <c r="D271" s="150" t="str">
        <f>IF(E271&lt;2,'REQUISITOS ESPECIFICOS'!E193,"")</f>
        <v/>
      </c>
      <c r="E271" s="133" t="str">
        <f>IF('REQUISITOS ESPECIFICOS'!F193&lt;2,'REQUISITOS ESPECIFICOS'!F193,"")</f>
        <v/>
      </c>
      <c r="F271" s="164"/>
      <c r="G271" s="165"/>
      <c r="H271" s="165"/>
      <c r="I271" s="166"/>
      <c r="J271" s="167"/>
    </row>
    <row r="272" spans="1:10" s="160" customFormat="1" ht="15.75" hidden="1" thickBot="1" x14ac:dyDescent="0.3">
      <c r="A272" s="195" t="str">
        <f>IF(E272&lt;2,'REQUISITOS ESPECIFICOS'!B194,"")</f>
        <v/>
      </c>
      <c r="B272" s="132" t="str">
        <f>IF(E272&lt;2,'REQUISITOS ESPECIFICOS'!C194,"")</f>
        <v/>
      </c>
      <c r="C272" s="185" t="str">
        <f>IF(E272&lt;2,'REQUISITOS ESPECIFICOS'!D194,"")</f>
        <v/>
      </c>
      <c r="D272" s="150" t="str">
        <f>IF(E272&lt;2,'REQUISITOS ESPECIFICOS'!E194,"")</f>
        <v/>
      </c>
      <c r="E272" s="133" t="str">
        <f>IF('REQUISITOS ESPECIFICOS'!F194&lt;2,'REQUISITOS ESPECIFICOS'!F194,"")</f>
        <v/>
      </c>
      <c r="F272" s="164"/>
      <c r="G272" s="165"/>
      <c r="H272" s="165"/>
      <c r="I272" s="166"/>
      <c r="J272" s="167"/>
    </row>
    <row r="273" spans="1:10" s="160" customFormat="1" ht="15.75" hidden="1" thickBot="1" x14ac:dyDescent="0.3">
      <c r="A273" s="195" t="str">
        <f>IF(E273&lt;2,'REQUISITOS ESPECIFICOS'!B195,"")</f>
        <v/>
      </c>
      <c r="B273" s="132" t="str">
        <f>IF(E273&lt;2,'REQUISITOS ESPECIFICOS'!C195,"")</f>
        <v/>
      </c>
      <c r="C273" s="185" t="str">
        <f>IF(E273&lt;2,'REQUISITOS ESPECIFICOS'!D195,"")</f>
        <v/>
      </c>
      <c r="D273" s="150" t="str">
        <f>IF(E273&lt;2,'REQUISITOS ESPECIFICOS'!E195,"")</f>
        <v/>
      </c>
      <c r="E273" s="133" t="str">
        <f>IF('REQUISITOS ESPECIFICOS'!F195&lt;2,'REQUISITOS ESPECIFICOS'!F195,"")</f>
        <v/>
      </c>
      <c r="F273" s="164"/>
      <c r="G273" s="165"/>
      <c r="H273" s="165"/>
      <c r="I273" s="166"/>
      <c r="J273" s="167"/>
    </row>
    <row r="274" spans="1:10" s="160" customFormat="1" ht="15.75" hidden="1" thickBot="1" x14ac:dyDescent="0.3">
      <c r="A274" s="195" t="str">
        <f>IF(E274&lt;2,'REQUISITOS ESPECIFICOS'!B196,"")</f>
        <v/>
      </c>
      <c r="B274" s="132" t="str">
        <f>IF(E274&lt;2,'REQUISITOS ESPECIFICOS'!C196,"")</f>
        <v/>
      </c>
      <c r="C274" s="185" t="str">
        <f>IF(E274&lt;2,'REQUISITOS ESPECIFICOS'!D196,"")</f>
        <v/>
      </c>
      <c r="D274" s="150" t="str">
        <f>IF(E274&lt;2,'REQUISITOS ESPECIFICOS'!E196,"")</f>
        <v/>
      </c>
      <c r="E274" s="133" t="str">
        <f>IF('REQUISITOS ESPECIFICOS'!F196&lt;2,'REQUISITOS ESPECIFICOS'!F196,"")</f>
        <v/>
      </c>
      <c r="F274" s="164"/>
      <c r="G274" s="165"/>
      <c r="H274" s="165"/>
      <c r="I274" s="166"/>
      <c r="J274" s="167"/>
    </row>
    <row r="275" spans="1:10" s="160" customFormat="1" ht="15.75" hidden="1" thickBot="1" x14ac:dyDescent="0.3">
      <c r="A275" s="195" t="str">
        <f>IF(E275&lt;2,'REQUISITOS ESPECIFICOS'!B197,"")</f>
        <v/>
      </c>
      <c r="B275" s="132" t="str">
        <f>IF(E275&lt;2,'REQUISITOS ESPECIFICOS'!C197,"")</f>
        <v/>
      </c>
      <c r="C275" s="185" t="str">
        <f>IF(E275&lt;2,'REQUISITOS ESPECIFICOS'!D197,"")</f>
        <v/>
      </c>
      <c r="D275" s="150" t="str">
        <f>IF(E275&lt;2,'REQUISITOS ESPECIFICOS'!E197,"")</f>
        <v/>
      </c>
      <c r="E275" s="133" t="str">
        <f>IF('REQUISITOS ESPECIFICOS'!F197&lt;2,'REQUISITOS ESPECIFICOS'!F197,"")</f>
        <v/>
      </c>
      <c r="F275" s="164"/>
      <c r="G275" s="165"/>
      <c r="H275" s="165"/>
      <c r="I275" s="166"/>
      <c r="J275" s="167"/>
    </row>
    <row r="276" spans="1:10" s="160" customFormat="1" ht="15.75" hidden="1" thickBot="1" x14ac:dyDescent="0.3">
      <c r="A276" s="195" t="str">
        <f>IF(E276&lt;2,'REQUISITOS ESPECIFICOS'!B198,"")</f>
        <v/>
      </c>
      <c r="B276" s="132" t="str">
        <f>IF(E276&lt;2,'REQUISITOS ESPECIFICOS'!C198,"")</f>
        <v/>
      </c>
      <c r="C276" s="185" t="str">
        <f>IF(E276&lt;2,'REQUISITOS ESPECIFICOS'!D198,"")</f>
        <v/>
      </c>
      <c r="D276" s="150" t="str">
        <f>IF(E276&lt;2,'REQUISITOS ESPECIFICOS'!E198,"")</f>
        <v/>
      </c>
      <c r="E276" s="133" t="str">
        <f>IF('REQUISITOS ESPECIFICOS'!F198&lt;2,'REQUISITOS ESPECIFICOS'!F198,"")</f>
        <v/>
      </c>
      <c r="F276" s="164"/>
      <c r="G276" s="165"/>
      <c r="H276" s="165"/>
      <c r="I276" s="166"/>
      <c r="J276" s="167"/>
    </row>
    <row r="277" spans="1:10" s="160" customFormat="1" ht="15.75" hidden="1" thickBot="1" x14ac:dyDescent="0.3">
      <c r="A277" s="195" t="str">
        <f>IF(E277&lt;2,'REQUISITOS ESPECIFICOS'!B199,"")</f>
        <v/>
      </c>
      <c r="B277" s="132" t="str">
        <f>IF(E277&lt;2,'REQUISITOS ESPECIFICOS'!C199,"")</f>
        <v/>
      </c>
      <c r="C277" s="185" t="str">
        <f>IF(E277&lt;2,'REQUISITOS ESPECIFICOS'!D199,"")</f>
        <v/>
      </c>
      <c r="D277" s="150" t="str">
        <f>IF(E277&lt;2,'REQUISITOS ESPECIFICOS'!E199,"")</f>
        <v/>
      </c>
      <c r="E277" s="133" t="str">
        <f>IF('REQUISITOS ESPECIFICOS'!F199&lt;2,'REQUISITOS ESPECIFICOS'!F199,"")</f>
        <v/>
      </c>
      <c r="F277" s="164"/>
      <c r="G277" s="165"/>
      <c r="H277" s="165"/>
      <c r="I277" s="166"/>
      <c r="J277" s="167"/>
    </row>
    <row r="278" spans="1:10" s="160" customFormat="1" ht="15.75" hidden="1" thickBot="1" x14ac:dyDescent="0.3">
      <c r="A278" s="195" t="str">
        <f>IF(E278&lt;2,'REQUISITOS ESPECIFICOS'!B200,"")</f>
        <v/>
      </c>
      <c r="B278" s="132" t="str">
        <f>IF(E278&lt;2,'REQUISITOS ESPECIFICOS'!C200,"")</f>
        <v/>
      </c>
      <c r="C278" s="185" t="str">
        <f>IF(E278&lt;2,'REQUISITOS ESPECIFICOS'!D200,"")</f>
        <v/>
      </c>
      <c r="D278" s="150" t="str">
        <f>IF(E278&lt;2,'REQUISITOS ESPECIFICOS'!E200,"")</f>
        <v/>
      </c>
      <c r="E278" s="133" t="str">
        <f>IF('REQUISITOS ESPECIFICOS'!F200&lt;2,'REQUISITOS ESPECIFICOS'!F200,"")</f>
        <v/>
      </c>
      <c r="F278" s="164"/>
      <c r="G278" s="165"/>
      <c r="H278" s="165"/>
      <c r="I278" s="166"/>
      <c r="J278" s="167"/>
    </row>
    <row r="279" spans="1:10" s="160" customFormat="1" ht="15.75" thickBot="1" x14ac:dyDescent="0.3">
      <c r="A279" s="356" t="s">
        <v>241</v>
      </c>
      <c r="B279" s="357"/>
      <c r="C279" s="357"/>
      <c r="D279" s="357"/>
      <c r="E279" s="358"/>
      <c r="F279" s="164"/>
      <c r="G279" s="165"/>
      <c r="H279" s="165"/>
      <c r="I279" s="166"/>
      <c r="J279" s="167"/>
    </row>
    <row r="280" spans="1:10" s="160" customFormat="1" ht="15.75" hidden="1" thickBot="1" x14ac:dyDescent="0.3">
      <c r="A280" s="195" t="str">
        <f>IF(E280&lt;2,'REQUISITOS ESPECIFICOS'!B208,"")</f>
        <v/>
      </c>
      <c r="B280" s="132" t="str">
        <f>IF(E280&lt;2,'REQUISITOS ESPECIFICOS'!C208,"")</f>
        <v/>
      </c>
      <c r="C280" s="185" t="str">
        <f>IF(E280&lt;2,'REQUISITOS ESPECIFICOS'!D208,"")</f>
        <v/>
      </c>
      <c r="D280" s="150" t="str">
        <f>IF(E280&lt;2,'REQUISITOS ESPECIFICOS'!E208,"")</f>
        <v/>
      </c>
      <c r="E280" s="133" t="str">
        <f>IF('REQUISITOS ESPECIFICOS'!F208&lt;2,'REQUISITOS ESPECIFICOS'!F208,"")</f>
        <v/>
      </c>
      <c r="F280" s="164"/>
      <c r="G280" s="165"/>
      <c r="H280" s="165"/>
      <c r="I280" s="166"/>
      <c r="J280" s="167"/>
    </row>
    <row r="281" spans="1:10" s="160" customFormat="1" ht="15.75" hidden="1" thickBot="1" x14ac:dyDescent="0.3">
      <c r="A281" s="195" t="str">
        <f>IF(E281&lt;2,'REQUISITOS ESPECIFICOS'!B209,"")</f>
        <v/>
      </c>
      <c r="B281" s="132" t="str">
        <f>IF(E281&lt;2,'REQUISITOS ESPECIFICOS'!C209,"")</f>
        <v/>
      </c>
      <c r="C281" s="185" t="str">
        <f>IF(E281&lt;2,'REQUISITOS ESPECIFICOS'!D209,"")</f>
        <v/>
      </c>
      <c r="D281" s="150" t="str">
        <f>IF(E281&lt;2,'REQUISITOS ESPECIFICOS'!E209,"")</f>
        <v/>
      </c>
      <c r="E281" s="133" t="str">
        <f>IF('REQUISITOS ESPECIFICOS'!F209&lt;2,'REQUISITOS ESPECIFICOS'!F209,"")</f>
        <v/>
      </c>
      <c r="F281" s="164"/>
      <c r="G281" s="165"/>
      <c r="H281" s="165"/>
      <c r="I281" s="166"/>
      <c r="J281" s="167"/>
    </row>
    <row r="282" spans="1:10" s="160" customFormat="1" ht="15.75" hidden="1" thickBot="1" x14ac:dyDescent="0.3">
      <c r="A282" s="195" t="str">
        <f>IF(E282&lt;2,'REQUISITOS ESPECIFICOS'!B210,"")</f>
        <v/>
      </c>
      <c r="B282" s="132" t="str">
        <f>IF(E282&lt;2,'REQUISITOS ESPECIFICOS'!C210,"")</f>
        <v/>
      </c>
      <c r="C282" s="185" t="str">
        <f>IF(E282&lt;2,'REQUISITOS ESPECIFICOS'!D210,"")</f>
        <v/>
      </c>
      <c r="D282" s="150" t="str">
        <f>IF(E282&lt;2,'REQUISITOS ESPECIFICOS'!E210,"")</f>
        <v/>
      </c>
      <c r="E282" s="133" t="str">
        <f>IF('REQUISITOS ESPECIFICOS'!F210&lt;2,'REQUISITOS ESPECIFICOS'!F210,"")</f>
        <v/>
      </c>
      <c r="F282" s="164"/>
      <c r="G282" s="165"/>
      <c r="H282" s="165"/>
      <c r="I282" s="166"/>
      <c r="J282" s="167"/>
    </row>
    <row r="283" spans="1:10" s="160" customFormat="1" ht="15.75" hidden="1" thickBot="1" x14ac:dyDescent="0.3">
      <c r="A283" s="195" t="str">
        <f>IF(E283&lt;2,'REQUISITOS ESPECIFICOS'!B211,"")</f>
        <v/>
      </c>
      <c r="B283" s="132" t="str">
        <f>IF(E283&lt;2,'REQUISITOS ESPECIFICOS'!C211,"")</f>
        <v/>
      </c>
      <c r="C283" s="185" t="str">
        <f>IF(E283&lt;2,'REQUISITOS ESPECIFICOS'!D211,"")</f>
        <v/>
      </c>
      <c r="D283" s="150" t="str">
        <f>IF(E283&lt;2,'REQUISITOS ESPECIFICOS'!E211,"")</f>
        <v/>
      </c>
      <c r="E283" s="133" t="str">
        <f>IF('REQUISITOS ESPECIFICOS'!F211&lt;2,'REQUISITOS ESPECIFICOS'!F211,"")</f>
        <v/>
      </c>
      <c r="F283" s="164"/>
      <c r="G283" s="165"/>
      <c r="H283" s="165"/>
      <c r="I283" s="166"/>
      <c r="J283" s="167"/>
    </row>
    <row r="284" spans="1:10" s="160" customFormat="1" ht="15.75" hidden="1" thickBot="1" x14ac:dyDescent="0.3">
      <c r="A284" s="195" t="str">
        <f>IF(E284&lt;2,'REQUISITOS ESPECIFICOS'!B212,"")</f>
        <v/>
      </c>
      <c r="B284" s="132" t="str">
        <f>IF(E284&lt;2,'REQUISITOS ESPECIFICOS'!C212,"")</f>
        <v/>
      </c>
      <c r="C284" s="185" t="str">
        <f>IF(E284&lt;2,'REQUISITOS ESPECIFICOS'!D212,"")</f>
        <v/>
      </c>
      <c r="D284" s="150" t="str">
        <f>IF(E284&lt;2,'REQUISITOS ESPECIFICOS'!E212,"")</f>
        <v/>
      </c>
      <c r="E284" s="133" t="str">
        <f>IF('REQUISITOS ESPECIFICOS'!F212&lt;2,'REQUISITOS ESPECIFICOS'!F212,"")</f>
        <v/>
      </c>
      <c r="F284" s="164"/>
      <c r="G284" s="165"/>
      <c r="H284" s="165"/>
      <c r="I284" s="166"/>
      <c r="J284" s="167"/>
    </row>
    <row r="285" spans="1:10" s="160" customFormat="1" ht="15.75" hidden="1" thickBot="1" x14ac:dyDescent="0.3">
      <c r="A285" s="195" t="str">
        <f>IF(E285&lt;2,'REQUISITOS ESPECIFICOS'!B213,"")</f>
        <v/>
      </c>
      <c r="B285" s="132" t="str">
        <f>IF(E285&lt;2,'REQUISITOS ESPECIFICOS'!C213,"")</f>
        <v/>
      </c>
      <c r="C285" s="185" t="str">
        <f>IF(E285&lt;2,'REQUISITOS ESPECIFICOS'!D213,"")</f>
        <v/>
      </c>
      <c r="D285" s="150" t="str">
        <f>IF(E285&lt;2,'REQUISITOS ESPECIFICOS'!E213,"")</f>
        <v/>
      </c>
      <c r="E285" s="133" t="str">
        <f>IF('REQUISITOS ESPECIFICOS'!F213&lt;2,'REQUISITOS ESPECIFICOS'!F213,"")</f>
        <v/>
      </c>
      <c r="F285" s="164"/>
      <c r="G285" s="165"/>
      <c r="H285" s="165"/>
      <c r="I285" s="166"/>
      <c r="J285" s="167"/>
    </row>
    <row r="286" spans="1:10" s="160" customFormat="1" ht="15.75" hidden="1" thickBot="1" x14ac:dyDescent="0.3">
      <c r="A286" s="195" t="str">
        <f>IF(E286&lt;2,'REQUISITOS ESPECIFICOS'!B214,"")</f>
        <v/>
      </c>
      <c r="B286" s="132" t="str">
        <f>IF(E286&lt;2,'REQUISITOS ESPECIFICOS'!C214,"")</f>
        <v/>
      </c>
      <c r="C286" s="185" t="str">
        <f>IF(E286&lt;2,'REQUISITOS ESPECIFICOS'!D214,"")</f>
        <v/>
      </c>
      <c r="D286" s="150" t="str">
        <f>IF(E286&lt;2,'REQUISITOS ESPECIFICOS'!E214,"")</f>
        <v/>
      </c>
      <c r="E286" s="133" t="str">
        <f>IF('REQUISITOS ESPECIFICOS'!F214&lt;2,'REQUISITOS ESPECIFICOS'!F214,"")</f>
        <v/>
      </c>
      <c r="F286" s="164"/>
      <c r="G286" s="165"/>
      <c r="H286" s="165"/>
      <c r="I286" s="166"/>
      <c r="J286" s="167"/>
    </row>
    <row r="287" spans="1:10" s="160" customFormat="1" ht="15.75" hidden="1" thickBot="1" x14ac:dyDescent="0.3">
      <c r="A287" s="195" t="str">
        <f>IF(E287&lt;2,'REQUISITOS ESPECIFICOS'!B215,"")</f>
        <v/>
      </c>
      <c r="B287" s="132" t="str">
        <f>IF(E287&lt;2,'REQUISITOS ESPECIFICOS'!C215,"")</f>
        <v/>
      </c>
      <c r="C287" s="185" t="str">
        <f>IF(E287&lt;2,'REQUISITOS ESPECIFICOS'!D215,"")</f>
        <v/>
      </c>
      <c r="D287" s="150" t="str">
        <f>IF(E287&lt;2,'REQUISITOS ESPECIFICOS'!E215,"")</f>
        <v/>
      </c>
      <c r="E287" s="133" t="str">
        <f>IF('REQUISITOS ESPECIFICOS'!F215&lt;2,'REQUISITOS ESPECIFICOS'!F215,"")</f>
        <v/>
      </c>
      <c r="F287" s="164"/>
      <c r="G287" s="165"/>
      <c r="H287" s="165"/>
      <c r="I287" s="166"/>
      <c r="J287" s="167"/>
    </row>
    <row r="288" spans="1:10" s="160" customFormat="1" ht="15.75" hidden="1" thickBot="1" x14ac:dyDescent="0.3">
      <c r="A288" s="195" t="str">
        <f>IF(E288&lt;2,'REQUISITOS ESPECIFICOS'!B216,"")</f>
        <v/>
      </c>
      <c r="B288" s="132" t="str">
        <f>IF(E288&lt;2,'REQUISITOS ESPECIFICOS'!C216,"")</f>
        <v/>
      </c>
      <c r="C288" s="185" t="str">
        <f>IF(E288&lt;2,'REQUISITOS ESPECIFICOS'!D216,"")</f>
        <v/>
      </c>
      <c r="D288" s="150" t="str">
        <f>IF(E288&lt;2,'REQUISITOS ESPECIFICOS'!E216,"")</f>
        <v/>
      </c>
      <c r="E288" s="133" t="str">
        <f>IF('REQUISITOS ESPECIFICOS'!F216&lt;2,'REQUISITOS ESPECIFICOS'!F216,"")</f>
        <v/>
      </c>
      <c r="F288" s="164"/>
      <c r="G288" s="165"/>
      <c r="H288" s="165"/>
      <c r="I288" s="166"/>
      <c r="J288" s="167"/>
    </row>
    <row r="289" spans="1:10" s="160" customFormat="1" ht="15.75" hidden="1" thickBot="1" x14ac:dyDescent="0.3">
      <c r="A289" s="195" t="str">
        <f>IF(E289&lt;2,'REQUISITOS ESPECIFICOS'!B217,"")</f>
        <v/>
      </c>
      <c r="B289" s="132" t="str">
        <f>IF(E289&lt;2,'REQUISITOS ESPECIFICOS'!C217,"")</f>
        <v/>
      </c>
      <c r="C289" s="185" t="str">
        <f>IF(E289&lt;2,'REQUISITOS ESPECIFICOS'!D217,"")</f>
        <v/>
      </c>
      <c r="D289" s="150" t="str">
        <f>IF(E289&lt;2,'REQUISITOS ESPECIFICOS'!E217,"")</f>
        <v/>
      </c>
      <c r="E289" s="133" t="str">
        <f>IF('REQUISITOS ESPECIFICOS'!F217&lt;2,'REQUISITOS ESPECIFICOS'!F217,"")</f>
        <v/>
      </c>
      <c r="F289" s="164"/>
      <c r="G289" s="165"/>
      <c r="H289" s="165"/>
      <c r="I289" s="166"/>
      <c r="J289" s="167"/>
    </row>
    <row r="290" spans="1:10" s="160" customFormat="1" ht="15.75" hidden="1" thickBot="1" x14ac:dyDescent="0.3">
      <c r="A290" s="195" t="str">
        <f>IF(E290&lt;2,'REQUISITOS ESPECIFICOS'!B218,"")</f>
        <v/>
      </c>
      <c r="B290" s="132" t="str">
        <f>IF(E290&lt;2,'REQUISITOS ESPECIFICOS'!C218,"")</f>
        <v/>
      </c>
      <c r="C290" s="185" t="str">
        <f>IF(E290&lt;2,'REQUISITOS ESPECIFICOS'!D218,"")</f>
        <v/>
      </c>
      <c r="D290" s="150" t="str">
        <f>IF(E290&lt;2,'REQUISITOS ESPECIFICOS'!E218,"")</f>
        <v/>
      </c>
      <c r="E290" s="133" t="str">
        <f>IF('REQUISITOS ESPECIFICOS'!F218&lt;2,'REQUISITOS ESPECIFICOS'!F218,"")</f>
        <v/>
      </c>
      <c r="F290" s="164"/>
      <c r="G290" s="165"/>
      <c r="H290" s="165"/>
      <c r="I290" s="166"/>
      <c r="J290" s="167"/>
    </row>
    <row r="291" spans="1:10" s="160" customFormat="1" ht="15.75" hidden="1" thickBot="1" x14ac:dyDescent="0.3">
      <c r="A291" s="195" t="str">
        <f>IF(E291&lt;2,'REQUISITOS ESPECIFICOS'!B219,"")</f>
        <v/>
      </c>
      <c r="B291" s="132" t="str">
        <f>IF(E291&lt;2,'REQUISITOS ESPECIFICOS'!C219,"")</f>
        <v/>
      </c>
      <c r="C291" s="185" t="str">
        <f>IF(E291&lt;2,'REQUISITOS ESPECIFICOS'!D219,"")</f>
        <v/>
      </c>
      <c r="D291" s="150" t="str">
        <f>IF(E291&lt;2,'REQUISITOS ESPECIFICOS'!E219,"")</f>
        <v/>
      </c>
      <c r="E291" s="133" t="str">
        <f>IF('REQUISITOS ESPECIFICOS'!F219&lt;2,'REQUISITOS ESPECIFICOS'!F219,"")</f>
        <v/>
      </c>
      <c r="F291" s="164"/>
      <c r="G291" s="165"/>
      <c r="H291" s="165"/>
      <c r="I291" s="166"/>
      <c r="J291" s="167"/>
    </row>
    <row r="292" spans="1:10" s="160" customFormat="1" ht="15.75" hidden="1" thickBot="1" x14ac:dyDescent="0.3">
      <c r="A292" s="195" t="str">
        <f>IF(E292&lt;2,'REQUISITOS ESPECIFICOS'!B220,"")</f>
        <v/>
      </c>
      <c r="B292" s="132" t="str">
        <f>IF(E292&lt;2,'REQUISITOS ESPECIFICOS'!C220,"")</f>
        <v/>
      </c>
      <c r="C292" s="185" t="str">
        <f>IF(E292&lt;2,'REQUISITOS ESPECIFICOS'!D220,"")</f>
        <v/>
      </c>
      <c r="D292" s="150" t="str">
        <f>IF(E292&lt;2,'REQUISITOS ESPECIFICOS'!E220,"")</f>
        <v/>
      </c>
      <c r="E292" s="133" t="str">
        <f>IF('REQUISITOS ESPECIFICOS'!F220&lt;2,'REQUISITOS ESPECIFICOS'!F220,"")</f>
        <v/>
      </c>
      <c r="F292" s="164"/>
      <c r="G292" s="165"/>
      <c r="H292" s="165"/>
      <c r="I292" s="166"/>
      <c r="J292" s="167"/>
    </row>
    <row r="293" spans="1:10" s="160" customFormat="1" ht="15.75" hidden="1" thickBot="1" x14ac:dyDescent="0.3">
      <c r="A293" s="195" t="str">
        <f>IF(E293&lt;2,'REQUISITOS ESPECIFICOS'!B221,"")</f>
        <v/>
      </c>
      <c r="B293" s="132" t="str">
        <f>IF(E293&lt;2,'REQUISITOS ESPECIFICOS'!C221,"")</f>
        <v/>
      </c>
      <c r="C293" s="185" t="str">
        <f>IF(E293&lt;2,'REQUISITOS ESPECIFICOS'!D221,"")</f>
        <v/>
      </c>
      <c r="D293" s="150" t="str">
        <f>IF(E293&lt;2,'REQUISITOS ESPECIFICOS'!E221,"")</f>
        <v/>
      </c>
      <c r="E293" s="133" t="str">
        <f>IF('REQUISITOS ESPECIFICOS'!F221&lt;2,'REQUISITOS ESPECIFICOS'!F221,"")</f>
        <v/>
      </c>
      <c r="F293" s="164"/>
      <c r="G293" s="165"/>
      <c r="H293" s="165"/>
      <c r="I293" s="166"/>
      <c r="J293" s="167"/>
    </row>
    <row r="294" spans="1:10" s="160" customFormat="1" ht="15.75" hidden="1" thickBot="1" x14ac:dyDescent="0.3">
      <c r="A294" s="195" t="str">
        <f>IF(E294&lt;2,'REQUISITOS ESPECIFICOS'!B222,"")</f>
        <v/>
      </c>
      <c r="B294" s="132" t="str">
        <f>IF(E294&lt;2,'REQUISITOS ESPECIFICOS'!C222,"")</f>
        <v/>
      </c>
      <c r="C294" s="185" t="str">
        <f>IF(E294&lt;2,'REQUISITOS ESPECIFICOS'!D222,"")</f>
        <v/>
      </c>
      <c r="D294" s="150" t="str">
        <f>IF(E294&lt;2,'REQUISITOS ESPECIFICOS'!E222,"")</f>
        <v/>
      </c>
      <c r="E294" s="133" t="str">
        <f>IF('REQUISITOS ESPECIFICOS'!F222&lt;2,'REQUISITOS ESPECIFICOS'!F222,"")</f>
        <v/>
      </c>
      <c r="F294" s="164"/>
      <c r="G294" s="165"/>
      <c r="H294" s="165"/>
      <c r="I294" s="166"/>
      <c r="J294" s="167"/>
    </row>
    <row r="295" spans="1:10" s="160" customFormat="1" ht="15.75" hidden="1" thickBot="1" x14ac:dyDescent="0.3">
      <c r="A295" s="195" t="str">
        <f>IF(E295&lt;2,'REQUISITOS ESPECIFICOS'!B223,"")</f>
        <v/>
      </c>
      <c r="B295" s="132" t="str">
        <f>IF(E295&lt;2,'REQUISITOS ESPECIFICOS'!C223,"")</f>
        <v/>
      </c>
      <c r="C295" s="185" t="str">
        <f>IF(E295&lt;2,'REQUISITOS ESPECIFICOS'!D223,"")</f>
        <v/>
      </c>
      <c r="D295" s="150" t="str">
        <f>IF(E295&lt;2,'REQUISITOS ESPECIFICOS'!E223,"")</f>
        <v/>
      </c>
      <c r="E295" s="133" t="str">
        <f>IF('REQUISITOS ESPECIFICOS'!F223&lt;2,'REQUISITOS ESPECIFICOS'!F223,"")</f>
        <v/>
      </c>
      <c r="F295" s="164"/>
      <c r="G295" s="165"/>
      <c r="H295" s="165"/>
      <c r="I295" s="166"/>
      <c r="J295" s="167"/>
    </row>
    <row r="296" spans="1:10" s="160" customFormat="1" ht="15.75" hidden="1" thickBot="1" x14ac:dyDescent="0.3">
      <c r="A296" s="195" t="str">
        <f>IF(E296&lt;2,'REQUISITOS ESPECIFICOS'!B224,"")</f>
        <v/>
      </c>
      <c r="B296" s="132" t="str">
        <f>IF(E296&lt;2,'REQUISITOS ESPECIFICOS'!C224,"")</f>
        <v/>
      </c>
      <c r="C296" s="185" t="str">
        <f>IF(E296&lt;2,'REQUISITOS ESPECIFICOS'!D224,"")</f>
        <v/>
      </c>
      <c r="D296" s="150" t="str">
        <f>IF(E296&lt;2,'REQUISITOS ESPECIFICOS'!E224,"")</f>
        <v/>
      </c>
      <c r="E296" s="133" t="str">
        <f>IF('REQUISITOS ESPECIFICOS'!F224&lt;2,'REQUISITOS ESPECIFICOS'!F224,"")</f>
        <v/>
      </c>
      <c r="F296" s="164"/>
      <c r="G296" s="165"/>
      <c r="H296" s="165"/>
      <c r="I296" s="166"/>
      <c r="J296" s="167"/>
    </row>
    <row r="297" spans="1:10" s="160" customFormat="1" ht="15.75" hidden="1" thickBot="1" x14ac:dyDescent="0.3">
      <c r="A297" s="195" t="str">
        <f>IF(E297&lt;2,'REQUISITOS ESPECIFICOS'!B225,"")</f>
        <v/>
      </c>
      <c r="B297" s="132" t="str">
        <f>IF(E297&lt;2,'REQUISITOS ESPECIFICOS'!C225,"")</f>
        <v/>
      </c>
      <c r="C297" s="185" t="str">
        <f>IF(E297&lt;2,'REQUISITOS ESPECIFICOS'!D225,"")</f>
        <v/>
      </c>
      <c r="D297" s="150" t="str">
        <f>IF(E297&lt;2,'REQUISITOS ESPECIFICOS'!E225,"")</f>
        <v/>
      </c>
      <c r="E297" s="133" t="str">
        <f>IF('REQUISITOS ESPECIFICOS'!F225&lt;2,'REQUISITOS ESPECIFICOS'!F225,"")</f>
        <v/>
      </c>
      <c r="F297" s="164"/>
      <c r="G297" s="165"/>
      <c r="H297" s="165"/>
      <c r="I297" s="166"/>
      <c r="J297" s="167"/>
    </row>
    <row r="298" spans="1:10" s="160" customFormat="1" ht="15.75" hidden="1" thickBot="1" x14ac:dyDescent="0.3">
      <c r="A298" s="195" t="str">
        <f>IF(E298&lt;2,'REQUISITOS ESPECIFICOS'!B226,"")</f>
        <v/>
      </c>
      <c r="B298" s="132" t="str">
        <f>IF(E298&lt;2,'REQUISITOS ESPECIFICOS'!C226,"")</f>
        <v/>
      </c>
      <c r="C298" s="185" t="str">
        <f>IF(E298&lt;2,'REQUISITOS ESPECIFICOS'!D226,"")</f>
        <v/>
      </c>
      <c r="D298" s="150" t="str">
        <f>IF(E298&lt;2,'REQUISITOS ESPECIFICOS'!E226,"")</f>
        <v/>
      </c>
      <c r="E298" s="133" t="str">
        <f>IF('REQUISITOS ESPECIFICOS'!F226&lt;2,'REQUISITOS ESPECIFICOS'!F226,"")</f>
        <v/>
      </c>
      <c r="F298" s="164"/>
      <c r="G298" s="165"/>
      <c r="H298" s="165"/>
      <c r="I298" s="166"/>
      <c r="J298" s="167"/>
    </row>
    <row r="299" spans="1:10" s="160" customFormat="1" ht="15.75" thickBot="1" x14ac:dyDescent="0.3">
      <c r="A299" s="356" t="s">
        <v>155</v>
      </c>
      <c r="B299" s="357"/>
      <c r="C299" s="357"/>
      <c r="D299" s="357"/>
      <c r="E299" s="358"/>
      <c r="F299" s="164"/>
      <c r="G299" s="165"/>
      <c r="H299" s="165"/>
      <c r="I299" s="166"/>
      <c r="J299" s="167"/>
    </row>
    <row r="300" spans="1:10" s="160" customFormat="1" hidden="1" x14ac:dyDescent="0.25">
      <c r="A300" s="195" t="str">
        <f>IF(E300&lt;2,'REQUISITOS ESPECIFICOS'!B234,"")</f>
        <v/>
      </c>
      <c r="B300" s="132" t="str">
        <f>IF(E300&lt;2,'REQUISITOS ESPECIFICOS'!C234,"")</f>
        <v/>
      </c>
      <c r="C300" s="185" t="str">
        <f>IF(E300&lt;2,'REQUISITOS ESPECIFICOS'!D234,"")</f>
        <v/>
      </c>
      <c r="D300" s="150" t="str">
        <f>IF(E300&lt;2,'REQUISITOS ESPECIFICOS'!E234,"")</f>
        <v/>
      </c>
      <c r="E300" s="133" t="str">
        <f>IF('REQUISITOS ESPECIFICOS'!F234&lt;2,'REQUISITOS ESPECIFICOS'!F234,"")</f>
        <v/>
      </c>
      <c r="F300" s="164"/>
      <c r="G300" s="165"/>
      <c r="H300" s="165"/>
      <c r="I300" s="166"/>
      <c r="J300" s="167"/>
    </row>
    <row r="301" spans="1:10" s="160" customFormat="1" hidden="1" x14ac:dyDescent="0.25">
      <c r="A301" s="195" t="str">
        <f>IF(E301&lt;2,'REQUISITOS ESPECIFICOS'!B235,"")</f>
        <v/>
      </c>
      <c r="B301" s="132" t="str">
        <f>IF(E301&lt;2,'REQUISITOS ESPECIFICOS'!C235,"")</f>
        <v/>
      </c>
      <c r="C301" s="185" t="str">
        <f>IF(E301&lt;2,'REQUISITOS ESPECIFICOS'!D235,"")</f>
        <v/>
      </c>
      <c r="D301" s="150" t="str">
        <f>IF(E301&lt;2,'REQUISITOS ESPECIFICOS'!E235,"")</f>
        <v/>
      </c>
      <c r="E301" s="133" t="str">
        <f>IF('REQUISITOS ESPECIFICOS'!F235&lt;2,'REQUISITOS ESPECIFICOS'!F235,"")</f>
        <v/>
      </c>
      <c r="F301" s="164"/>
      <c r="G301" s="165"/>
      <c r="H301" s="165"/>
      <c r="I301" s="166"/>
      <c r="J301" s="167"/>
    </row>
    <row r="302" spans="1:10" s="160" customFormat="1" hidden="1" x14ac:dyDescent="0.25">
      <c r="A302" s="195" t="str">
        <f>IF(E302&lt;2,'REQUISITOS ESPECIFICOS'!B236,"")</f>
        <v/>
      </c>
      <c r="B302" s="132" t="str">
        <f>IF(E302&lt;2,'REQUISITOS ESPECIFICOS'!C236,"")</f>
        <v/>
      </c>
      <c r="C302" s="185" t="str">
        <f>IF(E302&lt;2,'REQUISITOS ESPECIFICOS'!D236,"")</f>
        <v/>
      </c>
      <c r="D302" s="150" t="str">
        <f>IF(E302&lt;2,'REQUISITOS ESPECIFICOS'!E236,"")</f>
        <v/>
      </c>
      <c r="E302" s="133" t="str">
        <f>IF('REQUISITOS ESPECIFICOS'!F236&lt;2,'REQUISITOS ESPECIFICOS'!F236,"")</f>
        <v/>
      </c>
      <c r="F302" s="164"/>
      <c r="G302" s="165"/>
      <c r="H302" s="165"/>
      <c r="I302" s="166"/>
      <c r="J302" s="167"/>
    </row>
    <row r="303" spans="1:10" s="160" customFormat="1" hidden="1" x14ac:dyDescent="0.25">
      <c r="A303" s="195" t="str">
        <f>IF(E303&lt;2,'REQUISITOS ESPECIFICOS'!B237,"")</f>
        <v/>
      </c>
      <c r="B303" s="132" t="str">
        <f>IF(E303&lt;2,'REQUISITOS ESPECIFICOS'!C237,"")</f>
        <v/>
      </c>
      <c r="C303" s="185" t="str">
        <f>IF(E303&lt;2,'REQUISITOS ESPECIFICOS'!D237,"")</f>
        <v/>
      </c>
      <c r="D303" s="150" t="str">
        <f>IF(E303&lt;2,'REQUISITOS ESPECIFICOS'!E237,"")</f>
        <v/>
      </c>
      <c r="E303" s="133" t="str">
        <f>IF('REQUISITOS ESPECIFICOS'!F237&lt;2,'REQUISITOS ESPECIFICOS'!F237,"")</f>
        <v/>
      </c>
      <c r="F303" s="164"/>
      <c r="G303" s="165"/>
      <c r="H303" s="165"/>
      <c r="I303" s="166"/>
      <c r="J303" s="167"/>
    </row>
    <row r="304" spans="1:10" s="160" customFormat="1" hidden="1" x14ac:dyDescent="0.25">
      <c r="A304" s="195" t="str">
        <f>IF(E304&lt;2,'REQUISITOS ESPECIFICOS'!B238,"")</f>
        <v/>
      </c>
      <c r="B304" s="132" t="str">
        <f>IF(E304&lt;2,'REQUISITOS ESPECIFICOS'!C238,"")</f>
        <v/>
      </c>
      <c r="C304" s="185" t="str">
        <f>IF(E304&lt;2,'REQUISITOS ESPECIFICOS'!D238,"")</f>
        <v/>
      </c>
      <c r="D304" s="150" t="str">
        <f>IF(E304&lt;2,'REQUISITOS ESPECIFICOS'!E238,"")</f>
        <v/>
      </c>
      <c r="E304" s="133" t="str">
        <f>IF('REQUISITOS ESPECIFICOS'!F238&lt;2,'REQUISITOS ESPECIFICOS'!F238,"")</f>
        <v/>
      </c>
      <c r="F304" s="164"/>
      <c r="G304" s="165"/>
      <c r="H304" s="165"/>
      <c r="I304" s="166"/>
      <c r="J304" s="167"/>
    </row>
    <row r="305" spans="1:10" s="160" customFormat="1" hidden="1" x14ac:dyDescent="0.25">
      <c r="A305" s="195" t="str">
        <f>IF(E305&lt;2,'REQUISITOS ESPECIFICOS'!B239,"")</f>
        <v/>
      </c>
      <c r="B305" s="132" t="str">
        <f>IF(E305&lt;2,'REQUISITOS ESPECIFICOS'!C239,"")</f>
        <v/>
      </c>
      <c r="C305" s="185" t="str">
        <f>IF(E305&lt;2,'REQUISITOS ESPECIFICOS'!D239,"")</f>
        <v/>
      </c>
      <c r="D305" s="150" t="str">
        <f>IF(E305&lt;2,'REQUISITOS ESPECIFICOS'!E239,"")</f>
        <v/>
      </c>
      <c r="E305" s="133" t="str">
        <f>IF('REQUISITOS ESPECIFICOS'!F239&lt;2,'REQUISITOS ESPECIFICOS'!F239,"")</f>
        <v/>
      </c>
      <c r="F305" s="164"/>
      <c r="G305" s="165"/>
      <c r="H305" s="165"/>
      <c r="I305" s="166"/>
      <c r="J305" s="167"/>
    </row>
    <row r="306" spans="1:10" s="160" customFormat="1" hidden="1" x14ac:dyDescent="0.25">
      <c r="A306" s="195" t="str">
        <f>IF(E306&lt;2,'REQUISITOS ESPECIFICOS'!B240,"")</f>
        <v/>
      </c>
      <c r="B306" s="132" t="str">
        <f>IF(E306&lt;2,'REQUISITOS ESPECIFICOS'!C240,"")</f>
        <v/>
      </c>
      <c r="C306" s="185" t="str">
        <f>IF(E306&lt;2,'REQUISITOS ESPECIFICOS'!D240,"")</f>
        <v/>
      </c>
      <c r="D306" s="150" t="str">
        <f>IF(E306&lt;2,'REQUISITOS ESPECIFICOS'!E240,"")</f>
        <v/>
      </c>
      <c r="E306" s="133" t="str">
        <f>IF('REQUISITOS ESPECIFICOS'!F240&lt;2,'REQUISITOS ESPECIFICOS'!F240,"")</f>
        <v/>
      </c>
      <c r="F306" s="164"/>
      <c r="G306" s="165"/>
      <c r="H306" s="165"/>
      <c r="I306" s="166"/>
      <c r="J306" s="167"/>
    </row>
    <row r="307" spans="1:10" s="160" customFormat="1" hidden="1" x14ac:dyDescent="0.25">
      <c r="A307" s="195" t="str">
        <f>IF(E307&lt;2,'REQUISITOS ESPECIFICOS'!B241,"")</f>
        <v/>
      </c>
      <c r="B307" s="132" t="str">
        <f>IF(E307&lt;2,'REQUISITOS ESPECIFICOS'!C241,"")</f>
        <v/>
      </c>
      <c r="C307" s="185" t="str">
        <f>IF(E307&lt;2,'REQUISITOS ESPECIFICOS'!D241,"")</f>
        <v/>
      </c>
      <c r="D307" s="150" t="str">
        <f>IF(E307&lt;2,'REQUISITOS ESPECIFICOS'!E241,"")</f>
        <v/>
      </c>
      <c r="E307" s="133" t="str">
        <f>IF('REQUISITOS ESPECIFICOS'!F241&lt;2,'REQUISITOS ESPECIFICOS'!F241,"")</f>
        <v/>
      </c>
      <c r="F307" s="164"/>
      <c r="G307" s="165"/>
      <c r="H307" s="165"/>
      <c r="I307" s="166"/>
      <c r="J307" s="167"/>
    </row>
    <row r="308" spans="1:10" s="160" customFormat="1" hidden="1" x14ac:dyDescent="0.25">
      <c r="A308" s="195" t="str">
        <f>IF(E308&lt;2,'REQUISITOS ESPECIFICOS'!B242,"")</f>
        <v/>
      </c>
      <c r="B308" s="132" t="str">
        <f>IF(E308&lt;2,'REQUISITOS ESPECIFICOS'!C242,"")</f>
        <v/>
      </c>
      <c r="C308" s="185" t="str">
        <f>IF(E308&lt;2,'REQUISITOS ESPECIFICOS'!D242,"")</f>
        <v/>
      </c>
      <c r="D308" s="150" t="str">
        <f>IF(E308&lt;2,'REQUISITOS ESPECIFICOS'!E242,"")</f>
        <v/>
      </c>
      <c r="E308" s="133" t="str">
        <f>IF('REQUISITOS ESPECIFICOS'!F242&lt;2,'REQUISITOS ESPECIFICOS'!F242,"")</f>
        <v/>
      </c>
      <c r="F308" s="164"/>
      <c r="G308" s="165"/>
      <c r="H308" s="165"/>
      <c r="I308" s="166"/>
      <c r="J308" s="167"/>
    </row>
    <row r="309" spans="1:10" s="160" customFormat="1" hidden="1" x14ac:dyDescent="0.25">
      <c r="A309" s="195" t="str">
        <f>IF(E309&lt;2,'REQUISITOS ESPECIFICOS'!B243,"")</f>
        <v/>
      </c>
      <c r="B309" s="132" t="str">
        <f>IF(E309&lt;2,'REQUISITOS ESPECIFICOS'!C243,"")</f>
        <v/>
      </c>
      <c r="C309" s="185" t="str">
        <f>IF(E309&lt;2,'REQUISITOS ESPECIFICOS'!D243,"")</f>
        <v/>
      </c>
      <c r="D309" s="150" t="str">
        <f>IF(E309&lt;2,'REQUISITOS ESPECIFICOS'!E243,"")</f>
        <v/>
      </c>
      <c r="E309" s="133" t="str">
        <f>IF('REQUISITOS ESPECIFICOS'!F243&lt;2,'REQUISITOS ESPECIFICOS'!F243,"")</f>
        <v/>
      </c>
      <c r="F309" s="164"/>
      <c r="G309" s="165"/>
      <c r="H309" s="165"/>
      <c r="I309" s="166"/>
      <c r="J309" s="167"/>
    </row>
    <row r="310" spans="1:10" s="160" customFormat="1" hidden="1" x14ac:dyDescent="0.25">
      <c r="A310" s="195" t="str">
        <f>IF(E310&lt;2,'REQUISITOS ESPECIFICOS'!B244,"")</f>
        <v/>
      </c>
      <c r="B310" s="132" t="str">
        <f>IF(E310&lt;2,'REQUISITOS ESPECIFICOS'!C244,"")</f>
        <v/>
      </c>
      <c r="C310" s="185" t="str">
        <f>IF(E310&lt;2,'REQUISITOS ESPECIFICOS'!D244,"")</f>
        <v/>
      </c>
      <c r="D310" s="150" t="str">
        <f>IF(E310&lt;2,'REQUISITOS ESPECIFICOS'!E244,"")</f>
        <v/>
      </c>
      <c r="E310" s="133" t="str">
        <f>IF('REQUISITOS ESPECIFICOS'!F244&lt;2,'REQUISITOS ESPECIFICOS'!F244,"")</f>
        <v/>
      </c>
      <c r="F310" s="164"/>
      <c r="G310" s="165"/>
      <c r="H310" s="165"/>
      <c r="I310" s="166"/>
      <c r="J310" s="167"/>
    </row>
    <row r="311" spans="1:10" s="160" customFormat="1" hidden="1" x14ac:dyDescent="0.25">
      <c r="A311" s="195" t="str">
        <f>IF(E311&lt;2,'REQUISITOS ESPECIFICOS'!B245,"")</f>
        <v/>
      </c>
      <c r="B311" s="132" t="str">
        <f>IF(E311&lt;2,'REQUISITOS ESPECIFICOS'!C245,"")</f>
        <v/>
      </c>
      <c r="C311" s="185" t="str">
        <f>IF(E311&lt;2,'REQUISITOS ESPECIFICOS'!D245,"")</f>
        <v/>
      </c>
      <c r="D311" s="150" t="str">
        <f>IF(E311&lt;2,'REQUISITOS ESPECIFICOS'!E245,"")</f>
        <v/>
      </c>
      <c r="E311" s="133" t="str">
        <f>IF('REQUISITOS ESPECIFICOS'!F245&lt;2,'REQUISITOS ESPECIFICOS'!F245,"")</f>
        <v/>
      </c>
      <c r="F311" s="164"/>
      <c r="G311" s="165"/>
      <c r="H311" s="165"/>
      <c r="I311" s="166"/>
      <c r="J311" s="167"/>
    </row>
    <row r="312" spans="1:10" s="160" customFormat="1" hidden="1" x14ac:dyDescent="0.25">
      <c r="A312" s="195" t="str">
        <f>IF(E312&lt;2,'REQUISITOS ESPECIFICOS'!B246,"")</f>
        <v/>
      </c>
      <c r="B312" s="132" t="str">
        <f>IF(E312&lt;2,'REQUISITOS ESPECIFICOS'!C246,"")</f>
        <v/>
      </c>
      <c r="C312" s="185" t="str">
        <f>IF(E312&lt;2,'REQUISITOS ESPECIFICOS'!D246,"")</f>
        <v/>
      </c>
      <c r="D312" s="150" t="str">
        <f>IF(E312&lt;2,'REQUISITOS ESPECIFICOS'!E246,"")</f>
        <v/>
      </c>
      <c r="E312" s="133" t="str">
        <f>IF('REQUISITOS ESPECIFICOS'!F246&lt;2,'REQUISITOS ESPECIFICOS'!F246,"")</f>
        <v/>
      </c>
      <c r="F312" s="164"/>
      <c r="G312" s="165"/>
      <c r="H312" s="165"/>
      <c r="I312" s="166"/>
      <c r="J312" s="167"/>
    </row>
    <row r="313" spans="1:10" s="160" customFormat="1" hidden="1" x14ac:dyDescent="0.25">
      <c r="A313" s="195" t="str">
        <f>IF(E313&lt;2,'REQUISITOS ESPECIFICOS'!B247,"")</f>
        <v/>
      </c>
      <c r="B313" s="132" t="str">
        <f>IF(E313&lt;2,'REQUISITOS ESPECIFICOS'!C247,"")</f>
        <v/>
      </c>
      <c r="C313" s="185" t="str">
        <f>IF(E313&lt;2,'REQUISITOS ESPECIFICOS'!D247,"")</f>
        <v/>
      </c>
      <c r="D313" s="150" t="str">
        <f>IF(E313&lt;2,'REQUISITOS ESPECIFICOS'!E247,"")</f>
        <v/>
      </c>
      <c r="E313" s="133" t="str">
        <f>IF('REQUISITOS ESPECIFICOS'!F247&lt;2,'REQUISITOS ESPECIFICOS'!F247,"")</f>
        <v/>
      </c>
      <c r="F313" s="164"/>
      <c r="G313" s="165"/>
      <c r="H313" s="165"/>
      <c r="I313" s="166"/>
      <c r="J313" s="167"/>
    </row>
    <row r="314" spans="1:10" s="160" customFormat="1" hidden="1" x14ac:dyDescent="0.25">
      <c r="A314" s="195" t="str">
        <f>IF(E314&lt;2,'REQUISITOS ESPECIFICOS'!B248,"")</f>
        <v/>
      </c>
      <c r="B314" s="132" t="str">
        <f>IF(E314&lt;2,'REQUISITOS ESPECIFICOS'!C248,"")</f>
        <v/>
      </c>
      <c r="C314" s="185" t="str">
        <f>IF(E314&lt;2,'REQUISITOS ESPECIFICOS'!D248,"")</f>
        <v/>
      </c>
      <c r="D314" s="150" t="str">
        <f>IF(E314&lt;2,'REQUISITOS ESPECIFICOS'!E248,"")</f>
        <v/>
      </c>
      <c r="E314" s="133" t="str">
        <f>IF('REQUISITOS ESPECIFICOS'!F248&lt;2,'REQUISITOS ESPECIFICOS'!F248,"")</f>
        <v/>
      </c>
      <c r="F314" s="164"/>
      <c r="G314" s="165"/>
      <c r="H314" s="165"/>
      <c r="I314" s="166"/>
      <c r="J314" s="167"/>
    </row>
    <row r="315" spans="1:10" s="160" customFormat="1" hidden="1" x14ac:dyDescent="0.25">
      <c r="A315" s="195" t="str">
        <f>IF(E315&lt;2,'REQUISITOS ESPECIFICOS'!B249,"")</f>
        <v/>
      </c>
      <c r="B315" s="132" t="str">
        <f>IF(E315&lt;2,'REQUISITOS ESPECIFICOS'!C249,"")</f>
        <v/>
      </c>
      <c r="C315" s="185" t="str">
        <f>IF(E315&lt;2,'REQUISITOS ESPECIFICOS'!D249,"")</f>
        <v/>
      </c>
      <c r="D315" s="150" t="str">
        <f>IF(E315&lt;2,'REQUISITOS ESPECIFICOS'!E249,"")</f>
        <v/>
      </c>
      <c r="E315" s="133" t="str">
        <f>IF('REQUISITOS ESPECIFICOS'!F249&lt;2,'REQUISITOS ESPECIFICOS'!F249,"")</f>
        <v/>
      </c>
      <c r="F315" s="164"/>
      <c r="G315" s="165"/>
      <c r="H315" s="165"/>
      <c r="I315" s="166"/>
      <c r="J315" s="167"/>
    </row>
    <row r="316" spans="1:10" s="160" customFormat="1" hidden="1" x14ac:dyDescent="0.25">
      <c r="A316" s="195" t="str">
        <f>IF(E316&lt;2,'REQUISITOS ESPECIFICOS'!B250,"")</f>
        <v/>
      </c>
      <c r="B316" s="132" t="str">
        <f>IF(E316&lt;2,'REQUISITOS ESPECIFICOS'!C250,"")</f>
        <v/>
      </c>
      <c r="C316" s="185" t="str">
        <f>IF(E316&lt;2,'REQUISITOS ESPECIFICOS'!D250,"")</f>
        <v/>
      </c>
      <c r="D316" s="150" t="str">
        <f>IF(E316&lt;2,'REQUISITOS ESPECIFICOS'!E250,"")</f>
        <v/>
      </c>
      <c r="E316" s="133" t="str">
        <f>IF('REQUISITOS ESPECIFICOS'!F250&lt;2,'REQUISITOS ESPECIFICOS'!F250,"")</f>
        <v/>
      </c>
      <c r="F316" s="164"/>
      <c r="G316" s="165"/>
      <c r="H316" s="165"/>
      <c r="I316" s="166"/>
      <c r="J316" s="167"/>
    </row>
    <row r="317" spans="1:10" s="160" customFormat="1" hidden="1" x14ac:dyDescent="0.25">
      <c r="A317" s="195" t="str">
        <f>IF(E317&lt;2,'REQUISITOS ESPECIFICOS'!B251,"")</f>
        <v/>
      </c>
      <c r="B317" s="132" t="str">
        <f>IF(E317&lt;2,'REQUISITOS ESPECIFICOS'!C251,"")</f>
        <v/>
      </c>
      <c r="C317" s="185" t="str">
        <f>IF(E317&lt;2,'REQUISITOS ESPECIFICOS'!D251,"")</f>
        <v/>
      </c>
      <c r="D317" s="150" t="str">
        <f>IF(E317&lt;2,'REQUISITOS ESPECIFICOS'!E251,"")</f>
        <v/>
      </c>
      <c r="E317" s="133" t="str">
        <f>IF('REQUISITOS ESPECIFICOS'!F251&lt;2,'REQUISITOS ESPECIFICOS'!F251,"")</f>
        <v/>
      </c>
      <c r="F317" s="164"/>
      <c r="G317" s="165"/>
      <c r="H317" s="165"/>
      <c r="I317" s="166"/>
      <c r="J317" s="167"/>
    </row>
    <row r="318" spans="1:10" s="160" customFormat="1" hidden="1" x14ac:dyDescent="0.25">
      <c r="A318" s="195" t="str">
        <f>IF(E318&lt;2,'REQUISITOS ESPECIFICOS'!B252,"")</f>
        <v/>
      </c>
      <c r="B318" s="132" t="str">
        <f>IF(E318&lt;2,'REQUISITOS ESPECIFICOS'!C252,"")</f>
        <v/>
      </c>
      <c r="C318" s="185" t="str">
        <f>IF(E318&lt;2,'REQUISITOS ESPECIFICOS'!D252,"")</f>
        <v/>
      </c>
      <c r="D318" s="150" t="str">
        <f>IF(E318&lt;2,'REQUISITOS ESPECIFICOS'!E252,"")</f>
        <v/>
      </c>
      <c r="E318" s="133" t="str">
        <f>IF('REQUISITOS ESPECIFICOS'!F252&lt;2,'REQUISITOS ESPECIFICOS'!F252,"")</f>
        <v/>
      </c>
      <c r="F318" s="164"/>
      <c r="G318" s="165"/>
      <c r="H318" s="165"/>
      <c r="I318" s="166"/>
      <c r="J318" s="167"/>
    </row>
    <row r="319" spans="1:10" s="160" customFormat="1" hidden="1" x14ac:dyDescent="0.25">
      <c r="A319" s="195" t="str">
        <f>IF(E319&lt;2,'REQUISITOS ESPECIFICOS'!B253,"")</f>
        <v/>
      </c>
      <c r="B319" s="132" t="str">
        <f>IF(E319&lt;2,'REQUISITOS ESPECIFICOS'!C253,"")</f>
        <v/>
      </c>
      <c r="C319" s="185" t="str">
        <f>IF(E319&lt;2,'REQUISITOS ESPECIFICOS'!D253,"")</f>
        <v/>
      </c>
      <c r="D319" s="150" t="str">
        <f>IF(E319&lt;2,'REQUISITOS ESPECIFICOS'!E253,"")</f>
        <v/>
      </c>
      <c r="E319" s="133" t="str">
        <f>IF('REQUISITOS ESPECIFICOS'!F253&lt;2,'REQUISITOS ESPECIFICOS'!F253,"")</f>
        <v/>
      </c>
      <c r="F319" s="164"/>
      <c r="G319" s="165"/>
      <c r="H319" s="165"/>
      <c r="I319" s="166"/>
      <c r="J319" s="167"/>
    </row>
    <row r="320" spans="1:10" s="160" customFormat="1" hidden="1" x14ac:dyDescent="0.25">
      <c r="A320" s="195" t="str">
        <f>IF(E320&lt;2,'REQUISITOS ESPECIFICOS'!B254,"")</f>
        <v/>
      </c>
      <c r="B320" s="132" t="str">
        <f>IF(E320&lt;2,'REQUISITOS ESPECIFICOS'!C254,"")</f>
        <v/>
      </c>
      <c r="C320" s="185" t="str">
        <f>IF(E320&lt;2,'REQUISITOS ESPECIFICOS'!D254,"")</f>
        <v/>
      </c>
      <c r="D320" s="150" t="str">
        <f>IF(E320&lt;2,'REQUISITOS ESPECIFICOS'!E254,"")</f>
        <v/>
      </c>
      <c r="E320" s="133" t="str">
        <f>IF('REQUISITOS ESPECIFICOS'!F254&lt;2,'REQUISITOS ESPECIFICOS'!F254,"")</f>
        <v/>
      </c>
      <c r="F320" s="164"/>
      <c r="G320" s="165"/>
      <c r="H320" s="165"/>
      <c r="I320" s="166"/>
      <c r="J320" s="167"/>
    </row>
    <row r="321" spans="1:10" s="160" customFormat="1" hidden="1" x14ac:dyDescent="0.25">
      <c r="A321" s="195" t="str">
        <f>IF(E321&lt;2,'REQUISITOS ESPECIFICOS'!B255,"")</f>
        <v/>
      </c>
      <c r="B321" s="132" t="str">
        <f>IF(E321&lt;2,'REQUISITOS ESPECIFICOS'!C255,"")</f>
        <v/>
      </c>
      <c r="C321" s="185" t="str">
        <f>IF(E321&lt;2,'REQUISITOS ESPECIFICOS'!D255,"")</f>
        <v/>
      </c>
      <c r="D321" s="150" t="str">
        <f>IF(E321&lt;2,'REQUISITOS ESPECIFICOS'!E255,"")</f>
        <v/>
      </c>
      <c r="E321" s="133" t="str">
        <f>IF('REQUISITOS ESPECIFICOS'!F255&lt;2,'REQUISITOS ESPECIFICOS'!F255,"")</f>
        <v/>
      </c>
      <c r="F321" s="164"/>
      <c r="G321" s="165"/>
      <c r="H321" s="165"/>
      <c r="I321" s="166"/>
      <c r="J321" s="167"/>
    </row>
    <row r="322" spans="1:10" s="160" customFormat="1" hidden="1" x14ac:dyDescent="0.25">
      <c r="A322" s="195" t="str">
        <f>IF(E322&lt;2,'REQUISITOS ESPECIFICOS'!B256,"")</f>
        <v/>
      </c>
      <c r="B322" s="132" t="str">
        <f>IF(E322&lt;2,'REQUISITOS ESPECIFICOS'!C256,"")</f>
        <v/>
      </c>
      <c r="C322" s="185" t="str">
        <f>IF(E322&lt;2,'REQUISITOS ESPECIFICOS'!D256,"")</f>
        <v/>
      </c>
      <c r="D322" s="150" t="str">
        <f>IF(E322&lt;2,'REQUISITOS ESPECIFICOS'!E256,"")</f>
        <v/>
      </c>
      <c r="E322" s="133" t="str">
        <f>IF('REQUISITOS ESPECIFICOS'!F256&lt;2,'REQUISITOS ESPECIFICOS'!F256,"")</f>
        <v/>
      </c>
      <c r="F322" s="164"/>
      <c r="G322" s="165"/>
      <c r="H322" s="165"/>
      <c r="I322" s="166"/>
      <c r="J322" s="167"/>
    </row>
    <row r="323" spans="1:10" s="160" customFormat="1" hidden="1" x14ac:dyDescent="0.25">
      <c r="A323" s="195" t="str">
        <f>IF(E323&lt;2,'REQUISITOS ESPECIFICOS'!B257,"")</f>
        <v/>
      </c>
      <c r="B323" s="132" t="str">
        <f>IF(E323&lt;2,'REQUISITOS ESPECIFICOS'!C257,"")</f>
        <v/>
      </c>
      <c r="C323" s="185" t="str">
        <f>IF(E323&lt;2,'REQUISITOS ESPECIFICOS'!D257,"")</f>
        <v/>
      </c>
      <c r="D323" s="150" t="str">
        <f>IF(E323&lt;2,'REQUISITOS ESPECIFICOS'!E257,"")</f>
        <v/>
      </c>
      <c r="E323" s="133" t="str">
        <f>IF('REQUISITOS ESPECIFICOS'!F257&lt;2,'REQUISITOS ESPECIFICOS'!F257,"")</f>
        <v/>
      </c>
      <c r="F323" s="164"/>
      <c r="G323" s="165"/>
      <c r="H323" s="165"/>
      <c r="I323" s="166"/>
      <c r="J323" s="167"/>
    </row>
    <row r="324" spans="1:10" s="160" customFormat="1" hidden="1" x14ac:dyDescent="0.25">
      <c r="A324" s="195" t="str">
        <f>IF(E324&lt;2,'REQUISITOS ESPECIFICOS'!B258,"")</f>
        <v/>
      </c>
      <c r="B324" s="132" t="str">
        <f>IF(E324&lt;2,'REQUISITOS ESPECIFICOS'!C258,"")</f>
        <v/>
      </c>
      <c r="C324" s="185" t="str">
        <f>IF(E324&lt;2,'REQUISITOS ESPECIFICOS'!D258,"")</f>
        <v/>
      </c>
      <c r="D324" s="150" t="str">
        <f>IF(E324&lt;2,'REQUISITOS ESPECIFICOS'!E258,"")</f>
        <v/>
      </c>
      <c r="E324" s="133" t="str">
        <f>IF('REQUISITOS ESPECIFICOS'!F258&lt;2,'REQUISITOS ESPECIFICOS'!F258,"")</f>
        <v/>
      </c>
      <c r="F324" s="164"/>
      <c r="G324" s="165"/>
      <c r="H324" s="165"/>
      <c r="I324" s="166"/>
      <c r="J324" s="167"/>
    </row>
    <row r="325" spans="1:10" s="160" customFormat="1" hidden="1" x14ac:dyDescent="0.25">
      <c r="A325" s="195" t="str">
        <f>IF(E325&lt;2,'REQUISITOS ESPECIFICOS'!B259,"")</f>
        <v/>
      </c>
      <c r="B325" s="132" t="str">
        <f>IF(E325&lt;2,'REQUISITOS ESPECIFICOS'!C259,"")</f>
        <v/>
      </c>
      <c r="C325" s="185" t="str">
        <f>IF(E325&lt;2,'REQUISITOS ESPECIFICOS'!D259,"")</f>
        <v/>
      </c>
      <c r="D325" s="150" t="str">
        <f>IF(E325&lt;2,'REQUISITOS ESPECIFICOS'!E259,"")</f>
        <v/>
      </c>
      <c r="E325" s="133" t="str">
        <f>IF('REQUISITOS ESPECIFICOS'!F259&lt;2,'REQUISITOS ESPECIFICOS'!F259,"")</f>
        <v/>
      </c>
      <c r="F325" s="164"/>
      <c r="G325" s="165"/>
      <c r="H325" s="165"/>
      <c r="I325" s="166"/>
      <c r="J325" s="167"/>
    </row>
    <row r="326" spans="1:10" s="160" customFormat="1" hidden="1" x14ac:dyDescent="0.25">
      <c r="A326" s="195" t="str">
        <f>IF(E326&lt;2,'REQUISITOS ESPECIFICOS'!B260,"")</f>
        <v/>
      </c>
      <c r="B326" s="132" t="str">
        <f>IF(E326&lt;2,'REQUISITOS ESPECIFICOS'!C260,"")</f>
        <v/>
      </c>
      <c r="C326" s="185" t="str">
        <f>IF(E326&lt;2,'REQUISITOS ESPECIFICOS'!D260,"")</f>
        <v/>
      </c>
      <c r="D326" s="150" t="str">
        <f>IF(E326&lt;2,'REQUISITOS ESPECIFICOS'!E260,"")</f>
        <v/>
      </c>
      <c r="E326" s="133" t="str">
        <f>IF('REQUISITOS ESPECIFICOS'!F260&lt;2,'REQUISITOS ESPECIFICOS'!F260,"")</f>
        <v/>
      </c>
      <c r="F326" s="164"/>
      <c r="G326" s="165"/>
      <c r="H326" s="165"/>
      <c r="I326" s="166"/>
      <c r="J326" s="167"/>
    </row>
    <row r="327" spans="1:10" s="160" customFormat="1" hidden="1" x14ac:dyDescent="0.25">
      <c r="A327" s="195" t="str">
        <f>IF(E327&lt;2,'REQUISITOS ESPECIFICOS'!B261,"")</f>
        <v/>
      </c>
      <c r="B327" s="132" t="str">
        <f>IF(E327&lt;2,'REQUISITOS ESPECIFICOS'!C261,"")</f>
        <v/>
      </c>
      <c r="C327" s="185" t="str">
        <f>IF(E327&lt;2,'REQUISITOS ESPECIFICOS'!D261,"")</f>
        <v/>
      </c>
      <c r="D327" s="150" t="str">
        <f>IF(E327&lt;2,'REQUISITOS ESPECIFICOS'!E261,"")</f>
        <v/>
      </c>
      <c r="E327" s="133" t="str">
        <f>IF('REQUISITOS ESPECIFICOS'!F261&lt;2,'REQUISITOS ESPECIFICOS'!F261,"")</f>
        <v/>
      </c>
      <c r="F327" s="164"/>
      <c r="G327" s="165"/>
      <c r="H327" s="165"/>
      <c r="I327" s="166"/>
      <c r="J327" s="167"/>
    </row>
    <row r="328" spans="1:10" s="160" customFormat="1" hidden="1" x14ac:dyDescent="0.25">
      <c r="A328" s="195" t="str">
        <f>IF(E328&lt;2,'REQUISITOS ESPECIFICOS'!B262,"")</f>
        <v/>
      </c>
      <c r="B328" s="132" t="str">
        <f>IF(E328&lt;2,'REQUISITOS ESPECIFICOS'!C262,"")</f>
        <v/>
      </c>
      <c r="C328" s="185" t="str">
        <f>IF(E328&lt;2,'REQUISITOS ESPECIFICOS'!D262,"")</f>
        <v/>
      </c>
      <c r="D328" s="150" t="str">
        <f>IF(E328&lt;2,'REQUISITOS ESPECIFICOS'!E262,"")</f>
        <v/>
      </c>
      <c r="E328" s="133" t="str">
        <f>IF('REQUISITOS ESPECIFICOS'!F262&lt;2,'REQUISITOS ESPECIFICOS'!F262,"")</f>
        <v/>
      </c>
      <c r="F328" s="164"/>
      <c r="G328" s="165"/>
      <c r="H328" s="165"/>
      <c r="I328" s="166"/>
      <c r="J328" s="167"/>
    </row>
    <row r="329" spans="1:10" s="160" customFormat="1" hidden="1" x14ac:dyDescent="0.25">
      <c r="A329" s="195" t="str">
        <f>IF(E329&lt;2,'REQUISITOS ESPECIFICOS'!B263,"")</f>
        <v/>
      </c>
      <c r="B329" s="132" t="str">
        <f>IF(E329&lt;2,'REQUISITOS ESPECIFICOS'!C263,"")</f>
        <v/>
      </c>
      <c r="C329" s="185" t="str">
        <f>IF(E329&lt;2,'REQUISITOS ESPECIFICOS'!D263,"")</f>
        <v/>
      </c>
      <c r="D329" s="150" t="str">
        <f>IF(E329&lt;2,'REQUISITOS ESPECIFICOS'!E263,"")</f>
        <v/>
      </c>
      <c r="E329" s="133" t="str">
        <f>IF('REQUISITOS ESPECIFICOS'!F263&lt;2,'REQUISITOS ESPECIFICOS'!F263,"")</f>
        <v/>
      </c>
      <c r="F329" s="164"/>
      <c r="G329" s="165"/>
      <c r="H329" s="165"/>
      <c r="I329" s="166"/>
      <c r="J329" s="167"/>
    </row>
    <row r="330" spans="1:10" s="160" customFormat="1" hidden="1" x14ac:dyDescent="0.25">
      <c r="A330" s="195" t="str">
        <f>IF(E330&lt;2,'REQUISITOS ESPECIFICOS'!B264,"")</f>
        <v/>
      </c>
      <c r="B330" s="132" t="str">
        <f>IF(E330&lt;2,'REQUISITOS ESPECIFICOS'!C264,"")</f>
        <v/>
      </c>
      <c r="C330" s="185" t="str">
        <f>IF(E330&lt;2,'REQUISITOS ESPECIFICOS'!D264,"")</f>
        <v/>
      </c>
      <c r="D330" s="150" t="str">
        <f>IF(E330&lt;2,'REQUISITOS ESPECIFICOS'!E264,"")</f>
        <v/>
      </c>
      <c r="E330" s="133" t="str">
        <f>IF('REQUISITOS ESPECIFICOS'!F264&lt;2,'REQUISITOS ESPECIFICOS'!F264,"")</f>
        <v/>
      </c>
      <c r="F330" s="164"/>
      <c r="G330" s="165"/>
      <c r="H330" s="165"/>
      <c r="I330" s="166"/>
      <c r="J330" s="167"/>
    </row>
    <row r="331" spans="1:10" s="160" customFormat="1" hidden="1" x14ac:dyDescent="0.25">
      <c r="A331" s="195" t="str">
        <f>IF(E331&lt;2,'REQUISITOS ESPECIFICOS'!B265,"")</f>
        <v/>
      </c>
      <c r="B331" s="132" t="str">
        <f>IF(E331&lt;2,'REQUISITOS ESPECIFICOS'!C265,"")</f>
        <v/>
      </c>
      <c r="C331" s="185" t="str">
        <f>IF(E331&lt;2,'REQUISITOS ESPECIFICOS'!D265,"")</f>
        <v/>
      </c>
      <c r="D331" s="150" t="str">
        <f>IF(E331&lt;2,'REQUISITOS ESPECIFICOS'!E265,"")</f>
        <v/>
      </c>
      <c r="E331" s="133" t="str">
        <f>IF('REQUISITOS ESPECIFICOS'!F265&lt;2,'REQUISITOS ESPECIFICOS'!F265,"")</f>
        <v/>
      </c>
      <c r="F331" s="164"/>
      <c r="G331" s="165"/>
      <c r="H331" s="165"/>
      <c r="I331" s="166"/>
      <c r="J331" s="167"/>
    </row>
    <row r="332" spans="1:10" s="160" customFormat="1" ht="15.75" hidden="1" thickBot="1" x14ac:dyDescent="0.3">
      <c r="A332" s="197" t="str">
        <f>IF(E332&lt;2,'REQUISITOS ESPECIFICOS'!B266,"")</f>
        <v/>
      </c>
      <c r="B332" s="198" t="str">
        <f>IF(E332&lt;2,'REQUISITOS ESPECIFICOS'!C266,"")</f>
        <v/>
      </c>
      <c r="C332" s="202" t="str">
        <f>IF(E332&lt;2,'REQUISITOS ESPECIFICOS'!D266,"")</f>
        <v/>
      </c>
      <c r="D332" s="199" t="str">
        <f>IF(E332&lt;2,'REQUISITOS ESPECIFICOS'!E266,"")</f>
        <v/>
      </c>
      <c r="E332" s="200" t="str">
        <f>IF('REQUISITOS ESPECIFICOS'!F266&lt;2,'REQUISITOS ESPECIFICOS'!F266,"")</f>
        <v/>
      </c>
      <c r="F332" s="203"/>
      <c r="G332" s="204"/>
      <c r="H332" s="204"/>
      <c r="I332" s="205"/>
      <c r="J332" s="206"/>
    </row>
  </sheetData>
  <autoFilter ref="A4:J332">
    <filterColumn colId="0">
      <customFilters>
        <customFilter operator="notEqual" val=" "/>
      </customFilters>
    </filterColumn>
  </autoFilter>
  <mergeCells count="12">
    <mergeCell ref="A299:E299"/>
    <mergeCell ref="A155:E155"/>
    <mergeCell ref="A206:E206"/>
    <mergeCell ref="A222:E222"/>
    <mergeCell ref="A241:E241"/>
    <mergeCell ref="A279:E279"/>
    <mergeCell ref="A128:E128"/>
    <mergeCell ref="A115:I115"/>
    <mergeCell ref="H1:I1"/>
    <mergeCell ref="A2:I2"/>
    <mergeCell ref="A3:I3"/>
    <mergeCell ref="A69:I69"/>
  </mergeCells>
  <phoneticPr fontId="40" type="noConversion"/>
  <pageMargins left="0.51181102362204722" right="0.51181102362204722" top="0.78740157480314965" bottom="0.78740157480314965" header="0.31496062992125984" footer="0.31496062992125984"/>
  <pageSetup paperSize="9" scale="81" fitToHeight="20" orientation="landscape" r:id="rId1"/>
  <headerFooter>
    <oddFooter>&amp;R&amp;F</oddFooter>
  </headerFooter>
  <rowBreaks count="2" manualBreakCount="2">
    <brk id="68" max="16383" man="1"/>
    <brk id="114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23" r:id="rId4" name=" 7">
              <controlPr defaultSize="0" print="0" autoFill="0" autoPict="0" macro="[0]!FORMATAR_PAC">
                <anchor moveWithCells="1" sizeWithCells="1">
                  <from>
                    <xdr:col>9</xdr:col>
                    <xdr:colOff>9525</xdr:colOff>
                    <xdr:row>0</xdr:row>
                    <xdr:rowOff>9525</xdr:rowOff>
                  </from>
                  <to>
                    <xdr:col>9</xdr:col>
                    <xdr:colOff>1276350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5" name=" 8">
              <controlPr defaultSize="0" print="0" autoFill="0" autoPict="0" macro="[0]!RESET_PAC">
                <anchor moveWithCells="1" sizeWithCells="1">
                  <from>
                    <xdr:col>7</xdr:col>
                    <xdr:colOff>9525</xdr:colOff>
                    <xdr:row>0</xdr:row>
                    <xdr:rowOff>0</xdr:rowOff>
                  </from>
                  <to>
                    <xdr:col>8</xdr:col>
                    <xdr:colOff>742950</xdr:colOff>
                    <xdr:row>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"/>
  <sheetViews>
    <sheetView workbookViewId="0"/>
  </sheetViews>
  <sheetFormatPr defaultRowHeight="15" x14ac:dyDescent="0.25"/>
  <sheetData/>
  <phoneticPr fontId="40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8</vt:i4>
      </vt:variant>
    </vt:vector>
  </HeadingPairs>
  <TitlesOfParts>
    <vt:vector size="15" baseType="lpstr">
      <vt:lpstr>INSTRUÇÕES</vt:lpstr>
      <vt:lpstr>CAPA RESULTADOS</vt:lpstr>
      <vt:lpstr>ETAPA INICIAL</vt:lpstr>
      <vt:lpstr>ETAPA AVANÇADA</vt:lpstr>
      <vt:lpstr>REQUISITOS ESPECIFICOS</vt:lpstr>
      <vt:lpstr>PAC</vt:lpstr>
      <vt:lpstr>Plan2</vt:lpstr>
      <vt:lpstr>'CAPA RESULTADOS'!Area_de_impressao</vt:lpstr>
      <vt:lpstr>'ETAPA AVANÇADA'!Area_de_impressao</vt:lpstr>
      <vt:lpstr>'ETAPA INICIAL'!Area_de_impressao</vt:lpstr>
      <vt:lpstr>'REQUISITOS ESPECIFICOS'!Area_de_impressao</vt:lpstr>
      <vt:lpstr>'ETAPA AVANÇADA'!Titulos_de_impressao</vt:lpstr>
      <vt:lpstr>'ETAPA INICIAL'!Titulos_de_impressao</vt:lpstr>
      <vt:lpstr>PAC!Titulos_de_impressao</vt:lpstr>
      <vt:lpstr>'REQUISITOS ESPECIFICOS'!Titulos_de_impressao</vt:lpstr>
    </vt:vector>
  </TitlesOfParts>
  <Company>Wal-Mart Stores,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m0kruse</dc:creator>
  <cp:lastModifiedBy>Usuario</cp:lastModifiedBy>
  <cp:lastPrinted>2013-02-18T18:52:52Z</cp:lastPrinted>
  <dcterms:created xsi:type="dcterms:W3CDTF">2011-04-07T00:16:38Z</dcterms:created>
  <dcterms:modified xsi:type="dcterms:W3CDTF">2018-11-23T19:30:47Z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