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me\Documents\Ecole\EPL\2022_2023\Projet 4\Remorque\"/>
    </mc:Choice>
  </mc:AlternateContent>
  <xr:revisionPtr revIDLastSave="0" documentId="13_ncr:1_{B4006248-6D26-4CE2-ABA2-870FBFA82223}" xr6:coauthVersionLast="47" xr6:coauthVersionMax="47" xr10:uidLastSave="{00000000-0000-0000-0000-000000000000}"/>
  <bookViews>
    <workbookView xWindow="-110" yWindow="-110" windowWidth="19420" windowHeight="10300" xr2:uid="{BB36C84C-F943-4659-8888-BA4004643B05}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" i="1" l="1"/>
  <c r="E5" i="1"/>
  <c r="B19" i="1"/>
  <c r="E14" i="1"/>
  <c r="G14" i="1"/>
  <c r="E15" i="1"/>
  <c r="G15" i="1"/>
  <c r="E16" i="1"/>
  <c r="G17" i="1"/>
  <c r="E17" i="1"/>
  <c r="E13" i="1"/>
  <c r="G13" i="1"/>
  <c r="F14" i="1"/>
  <c r="F15" i="1"/>
  <c r="F16" i="1"/>
  <c r="F17" i="1"/>
  <c r="F13" i="1"/>
  <c r="G6" i="1"/>
  <c r="G7" i="1"/>
  <c r="G8" i="1"/>
  <c r="G9" i="1"/>
  <c r="G10" i="1"/>
  <c r="G11" i="1"/>
  <c r="G12" i="1"/>
  <c r="F6" i="1"/>
  <c r="F7" i="1"/>
  <c r="F8" i="1"/>
  <c r="F9" i="1"/>
  <c r="F10" i="1"/>
  <c r="F11" i="1"/>
  <c r="F12" i="1"/>
  <c r="G5" i="1"/>
  <c r="F5" i="1"/>
  <c r="E6" i="1"/>
  <c r="E7" i="1"/>
  <c r="E8" i="1"/>
  <c r="E9" i="1"/>
  <c r="E10" i="1"/>
  <c r="E11" i="1"/>
  <c r="E12" i="1"/>
  <c r="F2" i="1"/>
  <c r="G2" i="1"/>
  <c r="E2" i="1"/>
  <c r="E4" i="1"/>
  <c r="F4" i="1"/>
  <c r="G4" i="1"/>
  <c r="F3" i="1"/>
  <c r="G3" i="1"/>
  <c r="E3" i="1"/>
  <c r="B18" i="1"/>
</calcChain>
</file>

<file path=xl/sharedStrings.xml><?xml version="1.0" encoding="utf-8"?>
<sst xmlns="http://schemas.openxmlformats.org/spreadsheetml/2006/main" count="64" uniqueCount="45">
  <si>
    <t>Attache 1</t>
  </si>
  <si>
    <t>Attache 3</t>
  </si>
  <si>
    <t>Attache 2</t>
  </si>
  <si>
    <t>Attache_Slider</t>
  </si>
  <si>
    <t>Attache_Amortisseur</t>
  </si>
  <si>
    <t>Fourche_Slider</t>
  </si>
  <si>
    <t>Fourche_Amortisseur</t>
  </si>
  <si>
    <t>Fwheel</t>
  </si>
  <si>
    <t>Chassis_Front</t>
  </si>
  <si>
    <t>Chassis_Gauche</t>
  </si>
  <si>
    <t>Chassis_Droit</t>
  </si>
  <si>
    <t>Attache_Rwheel</t>
  </si>
  <si>
    <t>Attache_Lwheel</t>
  </si>
  <si>
    <t>RWHeel</t>
  </si>
  <si>
    <t>Lwheel</t>
  </si>
  <si>
    <t>Box</t>
  </si>
  <si>
    <t>Tube</t>
  </si>
  <si>
    <t>Parallélipipède</t>
  </si>
  <si>
    <t>Cylindre plein</t>
  </si>
  <si>
    <t>[-0.5, 0, 0]</t>
  </si>
  <si>
    <t>Body</t>
  </si>
  <si>
    <t>Masse</t>
  </si>
  <si>
    <t>Considération géométrique</t>
  </si>
  <si>
    <t>CM</t>
  </si>
  <si>
    <t>Masse restante</t>
  </si>
  <si>
    <t>[-0.2015, 0, 0]</t>
  </si>
  <si>
    <t>[-0.05, 0, 0]</t>
  </si>
  <si>
    <t>[-0.1, 0, 0]</t>
  </si>
  <si>
    <t>[-0.2, 0, 0]</t>
  </si>
  <si>
    <t>[0, 0, -0.1]</t>
  </si>
  <si>
    <t>[0, 0, 0]</t>
  </si>
  <si>
    <t>[0, 0, -0.213]</t>
  </si>
  <si>
    <t>[-0.15, 0, 0]</t>
  </si>
  <si>
    <t>[-1.16, 0, 0.35]</t>
  </si>
  <si>
    <t xml:space="preserve">Matrice d'inertie </t>
  </si>
  <si>
    <t>A</t>
  </si>
  <si>
    <t xml:space="preserve"> A -D -E</t>
  </si>
  <si>
    <t>-D  B -F</t>
  </si>
  <si>
    <t>-E  -F  C</t>
  </si>
  <si>
    <t>B</t>
  </si>
  <si>
    <t>C</t>
  </si>
  <si>
    <t>a</t>
  </si>
  <si>
    <t>b</t>
  </si>
  <si>
    <t>c</t>
  </si>
  <si>
    <t>Masse 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</si>
</sst>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64F14-44A2-43A6-B281-AAA474DB5B20}">
  <dimension ref="A1:J23"/>
  <sheetViews>
    <sheetView tabSelected="1" workbookViewId="0">
      <selection activeCell="C19" sqref="C19"/>
    </sheetView>
  </sheetViews>
  <sheetFormatPr defaultRowHeight="14.5" x14ac:dyDescent="0.35"/>
  <cols>
    <col min="1" max="1" width="19.36328125" bestFit="1" customWidth="1"/>
    <col min="3" max="3" width="23.81640625" style="1" bestFit="1" customWidth="1"/>
    <col min="4" max="4" width="12.6328125" style="1" bestFit="1" customWidth="1"/>
  </cols>
  <sheetData>
    <row r="1" spans="1:10" x14ac:dyDescent="0.35">
      <c r="A1" s="1" t="s">
        <v>20</v>
      </c>
      <c r="B1" s="1" t="s">
        <v>21</v>
      </c>
      <c r="C1" s="1" t="s">
        <v>22</v>
      </c>
      <c r="D1" s="1" t="s">
        <v>23</v>
      </c>
      <c r="E1" s="1" t="s">
        <v>35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 x14ac:dyDescent="0.35">
      <c r="A2" t="s">
        <v>7</v>
      </c>
      <c r="B2">
        <v>1.2</v>
      </c>
      <c r="C2" s="1" t="s">
        <v>18</v>
      </c>
      <c r="D2" s="1" t="s">
        <v>30</v>
      </c>
      <c r="E2">
        <f>$B2*0.2*0.2/4</f>
        <v>1.2E-2</v>
      </c>
      <c r="F2">
        <f>$B2*0.2*0.2/2</f>
        <v>2.4E-2</v>
      </c>
      <c r="G2">
        <f>$B2*0.2*0.2/4</f>
        <v>1.2E-2</v>
      </c>
    </row>
    <row r="3" spans="1:10" x14ac:dyDescent="0.35">
      <c r="A3" t="s">
        <v>13</v>
      </c>
      <c r="B3">
        <v>1.2</v>
      </c>
      <c r="C3" s="1" t="s">
        <v>18</v>
      </c>
      <c r="D3" s="1" t="s">
        <v>30</v>
      </c>
      <c r="E3">
        <f>$B3*0.2*0.2/4</f>
        <v>1.2E-2</v>
      </c>
      <c r="F3">
        <f>$B3*0.2*0.2/2</f>
        <v>2.4E-2</v>
      </c>
      <c r="G3">
        <f>$B3*0.2*0.2/4</f>
        <v>1.2E-2</v>
      </c>
    </row>
    <row r="4" spans="1:10" x14ac:dyDescent="0.35">
      <c r="A4" t="s">
        <v>14</v>
      </c>
      <c r="B4">
        <v>1.2</v>
      </c>
      <c r="C4" s="1" t="s">
        <v>18</v>
      </c>
      <c r="D4" s="1" t="s">
        <v>30</v>
      </c>
      <c r="E4">
        <f>$B4*0.2*0.2/4</f>
        <v>1.2E-2</v>
      </c>
      <c r="F4">
        <f>$B4*0.2*0.2/2</f>
        <v>2.4E-2</v>
      </c>
      <c r="G4">
        <f>$B4*0.2*0.2/4</f>
        <v>1.2E-2</v>
      </c>
    </row>
    <row r="5" spans="1:10" x14ac:dyDescent="0.35">
      <c r="A5" t="s">
        <v>3</v>
      </c>
      <c r="B5">
        <v>2</v>
      </c>
      <c r="C5" s="1" t="s">
        <v>17</v>
      </c>
      <c r="D5" s="1" t="s">
        <v>27</v>
      </c>
      <c r="E5">
        <f>$B5/12*(POWER($I5,2)+POWER($J5,2))</f>
        <v>4.3333333333333337E-4</v>
      </c>
      <c r="F5">
        <f>$B5/12*(POWER($H5,2)+POWER($J5,2))</f>
        <v>6.6833333333333345E-3</v>
      </c>
      <c r="G5">
        <f>$B5/12*(POWER($H5,2)+POWER($I5,2))</f>
        <v>7.0833333333333347E-3</v>
      </c>
      <c r="H5">
        <v>0.2</v>
      </c>
      <c r="I5">
        <v>0.05</v>
      </c>
      <c r="J5">
        <v>0.01</v>
      </c>
    </row>
    <row r="6" spans="1:10" x14ac:dyDescent="0.35">
      <c r="A6" t="s">
        <v>4</v>
      </c>
      <c r="B6">
        <v>5</v>
      </c>
      <c r="C6" s="1" t="s">
        <v>17</v>
      </c>
      <c r="D6" s="1" t="s">
        <v>28</v>
      </c>
      <c r="E6">
        <f>$B6/12*(POWER($I6,2)+POWER($J6,2))</f>
        <v>5.2083333333333348E-3</v>
      </c>
      <c r="F6">
        <f>$B6/12*(POWER($H6,2)+POWER($J6,2))</f>
        <v>7.0833333333333359E-2</v>
      </c>
      <c r="G6">
        <f>$B6/12*(POWER($H6,2)+POWER($I6,2))</f>
        <v>6.7708333333333356E-2</v>
      </c>
      <c r="H6">
        <v>0.4</v>
      </c>
      <c r="I6">
        <v>0.05</v>
      </c>
      <c r="J6">
        <v>0.1</v>
      </c>
    </row>
    <row r="7" spans="1:10" x14ac:dyDescent="0.35">
      <c r="A7" t="s">
        <v>8</v>
      </c>
      <c r="B7">
        <v>9</v>
      </c>
      <c r="C7" s="1" t="s">
        <v>17</v>
      </c>
      <c r="D7" s="1" t="s">
        <v>31</v>
      </c>
      <c r="E7">
        <f>$B7/12*(POWER($I7,2)+POWER($J7,2))</f>
        <v>0.61610700000000007</v>
      </c>
      <c r="F7">
        <f>$B7/12*(POWER($H7,2)+POWER($J7,2))</f>
        <v>0.13798199999999999</v>
      </c>
      <c r="G7">
        <f>$B7/12*(POWER($H7,2)+POWER($I7,2))</f>
        <v>0.48187500000000005</v>
      </c>
      <c r="H7">
        <v>0.05</v>
      </c>
      <c r="I7">
        <v>0.8</v>
      </c>
      <c r="J7">
        <v>0.42599999999999999</v>
      </c>
    </row>
    <row r="8" spans="1:10" x14ac:dyDescent="0.35">
      <c r="A8" t="s">
        <v>10</v>
      </c>
      <c r="B8">
        <v>24</v>
      </c>
      <c r="C8" s="1" t="s">
        <v>17</v>
      </c>
      <c r="D8" s="1" t="s">
        <v>19</v>
      </c>
      <c r="E8">
        <f>$B8/12*(POWER($I8,2)+POWER($J8,2))</f>
        <v>9.2800000000000021E-2</v>
      </c>
      <c r="F8">
        <f>$B8/12*(POWER($H8,2)+POWER($J8,2))</f>
        <v>1.6328</v>
      </c>
      <c r="G8">
        <f>$B8/12*(POWER($H8,2)+POWER($I8,2))</f>
        <v>1.7000000000000002</v>
      </c>
      <c r="H8">
        <v>0.9</v>
      </c>
      <c r="I8">
        <v>0.2</v>
      </c>
      <c r="J8">
        <v>0.08</v>
      </c>
    </row>
    <row r="9" spans="1:10" x14ac:dyDescent="0.35">
      <c r="A9" t="s">
        <v>9</v>
      </c>
      <c r="B9">
        <v>24</v>
      </c>
      <c r="C9" s="1" t="s">
        <v>17</v>
      </c>
      <c r="D9" s="1" t="s">
        <v>19</v>
      </c>
      <c r="E9">
        <f>$B9/12*(POWER($I9,2)+POWER($J9,2))</f>
        <v>9.2800000000000021E-2</v>
      </c>
      <c r="F9">
        <f>$B9/12*(POWER($H9,2)+POWER($J9,2))</f>
        <v>1.6328</v>
      </c>
      <c r="G9">
        <f>$B9/12*(POWER($H9,2)+POWER($I9,2))</f>
        <v>1.7000000000000002</v>
      </c>
      <c r="H9">
        <v>0.9</v>
      </c>
      <c r="I9">
        <v>0.2</v>
      </c>
      <c r="J9">
        <v>0.08</v>
      </c>
    </row>
    <row r="10" spans="1:10" x14ac:dyDescent="0.35">
      <c r="A10" t="s">
        <v>11</v>
      </c>
      <c r="B10">
        <v>3</v>
      </c>
      <c r="C10" s="1" t="s">
        <v>17</v>
      </c>
      <c r="D10" s="1" t="s">
        <v>32</v>
      </c>
      <c r="E10">
        <f>$B10/12*(POWER($I10,2)+POWER($J10,2))</f>
        <v>1.2500000000000002E-3</v>
      </c>
      <c r="F10">
        <f>$B10/12*(POWER($H10,2)+POWER($J10,2))</f>
        <v>2.3125E-2</v>
      </c>
      <c r="G10">
        <f>$B10/12*(POWER($H10,2)+POWER($I10,2))</f>
        <v>2.3125E-2</v>
      </c>
      <c r="H10">
        <v>0.3</v>
      </c>
      <c r="I10">
        <v>0.05</v>
      </c>
      <c r="J10">
        <v>0.05</v>
      </c>
    </row>
    <row r="11" spans="1:10" x14ac:dyDescent="0.35">
      <c r="A11" t="s">
        <v>12</v>
      </c>
      <c r="B11">
        <v>3</v>
      </c>
      <c r="C11" s="1" t="s">
        <v>17</v>
      </c>
      <c r="D11" s="1" t="s">
        <v>32</v>
      </c>
      <c r="E11">
        <f>$B11/12*(POWER($I11,2)+POWER($J11,2))</f>
        <v>1.2500000000000002E-3</v>
      </c>
      <c r="F11">
        <f>$B11/12*(POWER($H11,2)+POWER($J11,2))</f>
        <v>2.3125E-2</v>
      </c>
      <c r="G11">
        <f>$B11/12*(POWER($H11,2)+POWER($I11,2))</f>
        <v>2.3125E-2</v>
      </c>
      <c r="H11">
        <v>0.3</v>
      </c>
      <c r="I11">
        <v>0.05</v>
      </c>
      <c r="J11">
        <v>0.05</v>
      </c>
    </row>
    <row r="12" spans="1:10" x14ac:dyDescent="0.35">
      <c r="A12" t="s">
        <v>15</v>
      </c>
      <c r="B12">
        <v>10</v>
      </c>
      <c r="C12" s="1" t="s">
        <v>17</v>
      </c>
      <c r="D12" s="1" t="s">
        <v>33</v>
      </c>
      <c r="E12">
        <f>$B12/12*(POWER($I12,2)+POWER($J12,2))</f>
        <v>0.82466666666666666</v>
      </c>
      <c r="F12">
        <f>$B12/12*(POWER($H12,2)+POWER($J12,2))</f>
        <v>1.6603333333333334</v>
      </c>
      <c r="G12">
        <f>$B12/12*(POWER($H12,2)+POWER($I12,2))</f>
        <v>2.0683333333333338</v>
      </c>
      <c r="H12">
        <v>1.32</v>
      </c>
      <c r="I12">
        <v>0.86</v>
      </c>
      <c r="J12">
        <v>0.5</v>
      </c>
    </row>
    <row r="13" spans="1:10" x14ac:dyDescent="0.35">
      <c r="A13" t="s">
        <v>0</v>
      </c>
      <c r="B13">
        <v>1</v>
      </c>
      <c r="C13" s="1" t="s">
        <v>16</v>
      </c>
      <c r="D13" s="1" t="s">
        <v>32</v>
      </c>
      <c r="E13">
        <f>$B13*(POWER($I13,2)+POWER($J13,2))/2</f>
        <v>2.2625000000000002E-3</v>
      </c>
      <c r="F13">
        <f>$B13*(POWER($H13,2)/12+(POWER($I13,2)+POWER($J13,2))/4)</f>
        <v>8.63125E-3</v>
      </c>
      <c r="G13">
        <f t="shared" ref="E13:G17" si="0">$B13*(POWER($H13,2)/12+(POWER($I13,2)+POWER($J13,2))/4)</f>
        <v>8.63125E-3</v>
      </c>
      <c r="H13">
        <v>0.3</v>
      </c>
      <c r="I13">
        <v>0.05</v>
      </c>
      <c r="J13">
        <v>4.4999999999999998E-2</v>
      </c>
    </row>
    <row r="14" spans="1:10" x14ac:dyDescent="0.35">
      <c r="A14" t="s">
        <v>2</v>
      </c>
      <c r="B14">
        <v>1</v>
      </c>
      <c r="C14" s="1" t="s">
        <v>16</v>
      </c>
      <c r="D14" s="1" t="s">
        <v>25</v>
      </c>
      <c r="E14">
        <f>$B14*(POWER($I14,2)+POWER($J14,2))/2</f>
        <v>2.2625000000000002E-3</v>
      </c>
      <c r="F14">
        <f t="shared" ref="E14:F17" si="1">$B14*(POWER($H14,2)/12+(POWER($I14,2)+POWER($J14,2))/4)</f>
        <v>1.4665333333333336E-2</v>
      </c>
      <c r="G14">
        <f t="shared" si="0"/>
        <v>1.4665333333333336E-2</v>
      </c>
      <c r="H14">
        <v>0.40300000000000002</v>
      </c>
      <c r="I14">
        <v>0.05</v>
      </c>
      <c r="J14">
        <v>4.4999999999999998E-2</v>
      </c>
    </row>
    <row r="15" spans="1:10" x14ac:dyDescent="0.35">
      <c r="A15" t="s">
        <v>1</v>
      </c>
      <c r="B15">
        <v>1</v>
      </c>
      <c r="C15" s="1" t="s">
        <v>16</v>
      </c>
      <c r="D15" s="1" t="s">
        <v>26</v>
      </c>
      <c r="E15">
        <f>$B15*(POWER($I15,2)+POWER($J15,2))/2</f>
        <v>2.2625000000000002E-3</v>
      </c>
      <c r="F15">
        <f t="shared" si="1"/>
        <v>1.9645833333333338E-3</v>
      </c>
      <c r="G15">
        <f t="shared" si="0"/>
        <v>1.9645833333333338E-3</v>
      </c>
      <c r="H15">
        <v>0.1</v>
      </c>
      <c r="I15">
        <v>0.05</v>
      </c>
      <c r="J15">
        <v>4.4999999999999998E-2</v>
      </c>
    </row>
    <row r="16" spans="1:10" x14ac:dyDescent="0.35">
      <c r="A16" t="s">
        <v>5</v>
      </c>
      <c r="B16">
        <v>1.2</v>
      </c>
      <c r="C16" s="1" t="s">
        <v>16</v>
      </c>
      <c r="D16" s="1" t="s">
        <v>29</v>
      </c>
      <c r="E16">
        <f t="shared" si="0"/>
        <v>4.637500000000001E-3</v>
      </c>
      <c r="F16">
        <f t="shared" si="1"/>
        <v>4.637500000000001E-3</v>
      </c>
      <c r="G16">
        <f>$B16*(POWER($I16,2)+POWER($J16,2))/2</f>
        <v>1.2750000000000001E-3</v>
      </c>
      <c r="H16">
        <v>0.2</v>
      </c>
      <c r="I16">
        <v>3.5000000000000003E-2</v>
      </c>
      <c r="J16">
        <v>0.03</v>
      </c>
    </row>
    <row r="17" spans="1:10" x14ac:dyDescent="0.35">
      <c r="A17" t="s">
        <v>6</v>
      </c>
      <c r="B17">
        <v>2.2000000000000002</v>
      </c>
      <c r="C17" s="1" t="s">
        <v>16</v>
      </c>
      <c r="D17" s="1" t="s">
        <v>29</v>
      </c>
      <c r="E17">
        <f t="shared" si="0"/>
        <v>3.0887083333333343E-2</v>
      </c>
      <c r="F17">
        <f t="shared" si="1"/>
        <v>3.0887083333333343E-2</v>
      </c>
      <c r="G17">
        <f>$B17*(POWER($I17,2)+POWER($J17,2))/2</f>
        <v>3.1075000000000005E-3</v>
      </c>
      <c r="H17">
        <v>0.4</v>
      </c>
      <c r="I17">
        <v>0.04</v>
      </c>
      <c r="J17">
        <v>3.5000000000000003E-2</v>
      </c>
    </row>
    <row r="18" spans="1:10" x14ac:dyDescent="0.35">
      <c r="A18" t="s">
        <v>44</v>
      </c>
      <c r="B18">
        <f>SUM(B2:B17)</f>
        <v>90</v>
      </c>
    </row>
    <row r="19" spans="1:10" x14ac:dyDescent="0.35">
      <c r="A19" t="s">
        <v>24</v>
      </c>
      <c r="B19">
        <f>90-B18</f>
        <v>0</v>
      </c>
    </row>
    <row r="21" spans="1:10" x14ac:dyDescent="0.35">
      <c r="A21" t="s">
        <v>34</v>
      </c>
      <c r="B21" t="s">
        <v>36</v>
      </c>
    </row>
    <row r="22" spans="1:10" x14ac:dyDescent="0.35">
      <c r="B22" s="2" t="s">
        <v>37</v>
      </c>
    </row>
    <row r="23" spans="1:10" x14ac:dyDescent="0.35">
      <c r="B23" s="2" t="s">
        <v>38</v>
      </c>
    </row>
  </sheetData>
  <autoFilter ref="A1:J1" xr:uid="{FFB64F14-44A2-43A6-B281-AAA474DB5B20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Roggen</dc:creator>
  <cp:lastModifiedBy>Clément Roggen</cp:lastModifiedBy>
  <dcterms:created xsi:type="dcterms:W3CDTF">2023-03-23T21:34:39Z</dcterms:created>
  <dcterms:modified xsi:type="dcterms:W3CDTF">2023-03-23T23:47:55Z</dcterms:modified>
</cp:coreProperties>
</file>