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tabRatio="698"/>
  </bookViews>
  <sheets>
    <sheet name="Groupe - Fx" sheetId="1" r:id="rId1"/>
    <sheet name="Groupe - Tx" sheetId="3" r:id="rId2"/>
    <sheet name="Groupe - Soutenance" sheetId="4" r:id="rId3"/>
    <sheet name="Indivi - Pairs" sheetId="5" r:id="rId4"/>
    <sheet name="Indivi - Question" sheetId="6" r:id="rId5"/>
    <sheet name="Synthèse Projet" sheetId="7" r:id="rId6"/>
    <sheet name="SCHOLARIS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5" l="1"/>
  <c r="H4" i="5" s="1"/>
  <c r="E4" i="8" s="1"/>
  <c r="I4" i="8" s="1"/>
  <c r="M4" i="8" s="1"/>
  <c r="G5" i="5"/>
  <c r="H5" i="5" s="1"/>
  <c r="G6" i="5"/>
  <c r="H6" i="5" s="1"/>
  <c r="G7" i="5"/>
  <c r="H7" i="5" s="1"/>
  <c r="H4" i="6" l="1"/>
  <c r="F5" i="8" s="1"/>
  <c r="J5" i="8" s="1"/>
  <c r="N5" i="8" s="1"/>
  <c r="H5" i="6"/>
  <c r="H6" i="6"/>
  <c r="F7" i="8" s="1"/>
  <c r="J7" i="8" s="1"/>
  <c r="N7" i="8" s="1"/>
  <c r="H3" i="6"/>
  <c r="F4" i="8" s="1"/>
  <c r="J4" i="8" s="1"/>
  <c r="N4" i="8" s="1"/>
  <c r="H12" i="3"/>
  <c r="E29" i="1"/>
  <c r="G11" i="3"/>
  <c r="H4" i="3" s="1"/>
  <c r="H4" i="8" s="1"/>
  <c r="H5" i="8" s="1"/>
  <c r="H6" i="8" s="1"/>
  <c r="H7" i="8" s="1"/>
  <c r="G4" i="7"/>
  <c r="H6" i="7" l="1"/>
  <c r="F6" i="8"/>
  <c r="J6" i="8" s="1"/>
  <c r="N6" i="8" s="1"/>
  <c r="G7" i="7"/>
  <c r="E7" i="8"/>
  <c r="I7" i="8" s="1"/>
  <c r="M7" i="8" s="1"/>
  <c r="G6" i="7"/>
  <c r="E6" i="8"/>
  <c r="I6" i="8" s="1"/>
  <c r="M6" i="8" s="1"/>
  <c r="G5" i="7"/>
  <c r="E5" i="8"/>
  <c r="I5" i="8" s="1"/>
  <c r="M5" i="8" s="1"/>
  <c r="E6" i="7"/>
  <c r="L4" i="8"/>
  <c r="L5" i="8" s="1"/>
  <c r="L6" i="8" s="1"/>
  <c r="L7" i="8" s="1"/>
  <c r="E7" i="7"/>
  <c r="L14" i="8" s="1"/>
  <c r="E4" i="7"/>
  <c r="L11" i="8" s="1"/>
  <c r="E5" i="7"/>
  <c r="L12" i="8" s="1"/>
  <c r="H5" i="7"/>
  <c r="F12" i="8" s="1"/>
  <c r="H7" i="7"/>
  <c r="J14" i="8" s="1"/>
  <c r="H4" i="7"/>
  <c r="F11" i="8" s="1"/>
  <c r="G7" i="6"/>
  <c r="G8" i="4"/>
  <c r="H4" i="4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F13" i="8" l="1"/>
  <c r="F7" i="7"/>
  <c r="D4" i="8"/>
  <c r="D5" i="8" s="1"/>
  <c r="D6" i="8" s="1"/>
  <c r="D7" i="8" s="1"/>
  <c r="L13" i="8"/>
  <c r="F4" i="7"/>
  <c r="F5" i="7"/>
  <c r="F6" i="7"/>
  <c r="D13" i="8" s="1"/>
  <c r="N12" i="8"/>
  <c r="F14" i="8"/>
  <c r="N14" i="8"/>
  <c r="J11" i="8"/>
  <c r="J13" i="8"/>
  <c r="N13" i="8"/>
  <c r="F29" i="1"/>
  <c r="D11" i="8" l="1"/>
  <c r="D12" i="8"/>
  <c r="D14" i="8"/>
  <c r="J12" i="8"/>
  <c r="N11" i="8"/>
  <c r="E12" i="8"/>
  <c r="E14" i="8"/>
  <c r="E11" i="8"/>
  <c r="E13" i="8"/>
  <c r="G4" i="1"/>
  <c r="C4" i="8" s="1"/>
  <c r="C5" i="8" s="1"/>
  <c r="C6" i="8" s="1"/>
  <c r="C7" i="8" s="1"/>
  <c r="D6" i="7"/>
  <c r="H13" i="8" s="1"/>
  <c r="C5" i="7" l="1"/>
  <c r="C4" i="7"/>
  <c r="C7" i="7"/>
  <c r="C6" i="7"/>
  <c r="I13" i="8"/>
  <c r="K13" i="8" s="1"/>
  <c r="K6" i="8" s="1"/>
  <c r="M13" i="8"/>
  <c r="O13" i="8" s="1"/>
  <c r="O6" i="8" s="1"/>
  <c r="M14" i="8"/>
  <c r="O14" i="8" s="1"/>
  <c r="O7" i="8" s="1"/>
  <c r="I14" i="8"/>
  <c r="M11" i="8"/>
  <c r="O11" i="8" s="1"/>
  <c r="O4" i="8" s="1"/>
  <c r="I11" i="8"/>
  <c r="M12" i="8"/>
  <c r="O12" i="8" s="1"/>
  <c r="O5" i="8" s="1"/>
  <c r="I12" i="8"/>
  <c r="D4" i="7"/>
  <c r="H11" i="8" s="1"/>
  <c r="D5" i="7"/>
  <c r="H12" i="8" s="1"/>
  <c r="D7" i="7"/>
  <c r="H14" i="8" s="1"/>
  <c r="C14" i="8" l="1"/>
  <c r="G14" i="8" s="1"/>
  <c r="G7" i="8" s="1"/>
  <c r="C11" i="8"/>
  <c r="G11" i="8" s="1"/>
  <c r="G4" i="8" s="1"/>
  <c r="C13" i="8"/>
  <c r="G13" i="8" s="1"/>
  <c r="G6" i="8" s="1"/>
  <c r="C12" i="8"/>
  <c r="G12" i="8" s="1"/>
  <c r="G5" i="8" s="1"/>
  <c r="K12" i="8"/>
  <c r="K5" i="8" s="1"/>
  <c r="K14" i="8"/>
  <c r="K7" i="8" s="1"/>
  <c r="K11" i="8"/>
  <c r="K4" i="8" s="1"/>
</calcChain>
</file>

<file path=xl/sharedStrings.xml><?xml version="1.0" encoding="utf-8"?>
<sst xmlns="http://schemas.openxmlformats.org/spreadsheetml/2006/main" count="220" uniqueCount="112">
  <si>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Créer un personnel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</si>
  <si>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Modifier un personnel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</si>
  <si>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Supprimer un personnel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</si>
  <si>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Afficher un personnel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</si>
  <si>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Créer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</si>
  <si>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Modifier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</si>
  <si>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Supprimer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</si>
  <si>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Afficher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</si>
  <si>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Créer une commande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</si>
  <si>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Modifier une commande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</si>
  <si>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Supprimer une commande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</si>
  <si>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Afficher une commande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</si>
  <si>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Créer un article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</si>
  <si>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Modifier un article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</si>
  <si>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Supprimer un article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</si>
  <si>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Afficher un article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</si>
  <si>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le panier moyen (après remise)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</si>
  <si>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Identifier les produits sous le seuil de réapprovisionnement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</si>
  <si>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le montant total des achats pour un client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</si>
  <si>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la valeur commerciale du stock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</si>
  <si>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la valeur d’achat du stock</t>
    </r>
  </si>
  <si>
    <t>Gestion du personnel</t>
  </si>
  <si>
    <t>Gestion des commandes</t>
  </si>
  <si>
    <t>Gestion des clients</t>
  </si>
  <si>
    <t>Gestion du stock</t>
  </si>
  <si>
    <t>Gestions des statistiques</t>
  </si>
  <si>
    <t>Coefficients</t>
  </si>
  <si>
    <t>Points</t>
  </si>
  <si>
    <t>Calculs</t>
  </si>
  <si>
    <t>Catégories</t>
  </si>
  <si>
    <t>Fonctionalités</t>
  </si>
  <si>
    <t>Note de groupe : Fonctionnalités</t>
  </si>
  <si>
    <t>Remarques du Jury :</t>
  </si>
  <si>
    <t>Etat : (0) Pas ok / (1) Ok</t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</si>
  <si>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Simuler des variations de valeurs</t>
    </r>
  </si>
  <si>
    <t>Environnement de travail</t>
  </si>
  <si>
    <t>Forme normale</t>
  </si>
  <si>
    <t>Architecture Logicielle</t>
  </si>
  <si>
    <t>Modélisation de l'application</t>
  </si>
  <si>
    <t>Utilisation des pointeurs de fonctions</t>
  </si>
  <si>
    <t>Gestion de la mémoire</t>
  </si>
  <si>
    <t>Utilisation des classes de mappages</t>
  </si>
  <si>
    <t>Aucune maitrise</t>
  </si>
  <si>
    <t>L'intégralité du modèle répond à l'exigence 
de la troisième forme normale</t>
  </si>
  <si>
    <t>Quelques erreurs sont constatées</t>
  </si>
  <si>
    <t>D'importantes erreur nuisent à la qualité du modèle</t>
  </si>
  <si>
    <t>Les trois couches sont présentes. Les composants sont 
clairement identifiés et réutilisables</t>
  </si>
  <si>
    <t>Les pointeurs de fonctions sont utilisés pour la gestion
 des simulations. Ils fonctionnent. Leur utilisation est comprise</t>
  </si>
  <si>
    <t>Certaines classes peuvent présenter des problèmes</t>
  </si>
  <si>
    <t>La couverture de bout en bout n'est pas assurée</t>
  </si>
  <si>
    <t>A (5pts)</t>
  </si>
  <si>
    <t>B (Pts)</t>
  </si>
  <si>
    <t>C (2 Pts)</t>
  </si>
  <si>
    <t>D (1 Pt)</t>
  </si>
  <si>
    <t>Note</t>
  </si>
  <si>
    <t>Cahier de tests</t>
  </si>
  <si>
    <t>PPT</t>
  </si>
  <si>
    <t>Oral</t>
  </si>
  <si>
    <t>Demonstration</t>
  </si>
  <si>
    <t>Questions réponses de groupe</t>
  </si>
  <si>
    <t>Quelques fautes. Manque parfois de précisions</t>
  </si>
  <si>
    <t>Importantes lacunes</t>
  </si>
  <si>
    <t>La présentation ne permet pas au jury de se
rendre compte de travail effectué</t>
  </si>
  <si>
    <t>La démonstration prouve la maitrise du sujet</t>
  </si>
  <si>
    <t>Quelques bugs</t>
  </si>
  <si>
    <t>Des manques importants apparaissent</t>
  </si>
  <si>
    <t>Etudiant 1</t>
  </si>
  <si>
    <t>Etudiant 2</t>
  </si>
  <si>
    <t>Etudiant 3</t>
  </si>
  <si>
    <t>Spécifications techniques</t>
  </si>
  <si>
    <t>Fonctionnalités</t>
  </si>
  <si>
    <t>Soutenance</t>
  </si>
  <si>
    <t>Evaluation par les pairs</t>
  </si>
  <si>
    <t>Questions individuelles</t>
  </si>
  <si>
    <t>Etudiant 4</t>
  </si>
  <si>
    <t>Pour le Jury : Vous devez changer la formule en colonne G si c'est un groupe de 3 étudiants</t>
  </si>
  <si>
    <t>Pour le Jury : Vous devez lire et remplir le tableau en colonne</t>
  </si>
  <si>
    <t>Note de groupe : Techniques</t>
  </si>
  <si>
    <t>Tests</t>
  </si>
  <si>
    <t>(1) Livrable Projet application finale</t>
  </si>
  <si>
    <t>(2) IDE - Génération de code UML - …</t>
  </si>
  <si>
    <t>(3) Test &amp; Recette</t>
  </si>
  <si>
    <t>(1) SCHOLARIS</t>
  </si>
  <si>
    <t>(2) SCHOLARIS</t>
  </si>
  <si>
    <t>(3) SCHOLARIS</t>
  </si>
  <si>
    <t>REMPLIR CETTE COLONNE</t>
  </si>
  <si>
    <t>REMPLIR CETTE COLONNE UNIQUEMENT</t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</si>
  <si>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Identifier les 10 articles les plus vendu</t>
    </r>
    <r>
      <rPr>
        <sz val="11"/>
        <color rgb="FF505050"/>
        <rFont val="Courier New"/>
        <family val="3"/>
      </rPr>
      <t>s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</si>
  <si>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Identifier les 10 articles les moins vendu</t>
    </r>
    <r>
      <rPr>
        <sz val="11"/>
        <color rgb="FF505050"/>
        <rFont val="Courier New"/>
        <family val="3"/>
      </rPr>
      <t>s</t>
    </r>
  </si>
  <si>
    <r>
      <t>o</t>
    </r>
    <r>
      <rPr>
        <sz val="7"/>
        <color rgb="FF505050"/>
        <rFont val="Times New Roman"/>
        <family val="1"/>
      </rPr>
      <t xml:space="preserve">   </t>
    </r>
    <r>
      <rPr>
        <sz val="11"/>
        <color rgb="FF505050"/>
        <rFont val="Calibri"/>
        <family val="2"/>
        <scheme val="minor"/>
      </rPr>
      <t>Calculer le chiffre d’affaires sur un mois en particulier</t>
    </r>
  </si>
  <si>
    <t>Les tests sont présents. Les jeux de données sont pertinents.
 Ils couvrent de bout en bout la séquence</t>
  </si>
  <si>
    <t>Les fuites de mémoire sont gérées</t>
  </si>
  <si>
    <t>Les diagrammes sont corrects. Ils pemettent de comprendre de manière faible 
l'architecture de la solution. Le développeur peut facilement coder l'application sans explications supplémentaires</t>
  </si>
  <si>
    <t>L'environnement du groupe de travail permet l'intégration des modifications et est maitrisé
La virtualisation est mise en œuvre</t>
  </si>
  <si>
    <t>L'environnement du groupe de travail permet l'intégration des modifications son utilisation n'est pas optimale.</t>
  </si>
  <si>
    <t>Certaines requêtes sont défaillantes</t>
  </si>
  <si>
    <t>D'important disfonctionnements sont constatés</t>
  </si>
  <si>
    <t>Un nombre trop important de classes peuvent 
présenter des problèmes</t>
  </si>
  <si>
    <t>Un nombre trop important de requtes sont défaillantes</t>
  </si>
  <si>
    <t>Les test effectués ne peuvent pas prétendre à garantir tous les cas</t>
  </si>
  <si>
    <t>Absence de fautes d'orthographe. Clair. Bonne présentation et mise en page. Informations pertinentes</t>
  </si>
  <si>
    <t>Bonne répartition du temps de parole. Fluide. Informations précises et claires</t>
  </si>
  <si>
    <t>Toutes les questions ont trouvé réponses. Les réponses permettent de rassurer le Jury ou de le conforter</t>
  </si>
  <si>
    <t>Quelques passages peuvent être améliorés.
La comprhéension globale n'est pas remise en question</t>
  </si>
  <si>
    <t>Manque de profondeur sur quelques réponses</t>
  </si>
  <si>
    <t>La démonstration n'est pas à la hauteur de ce que l'on peut 
attendre d'un groupe de A2</t>
  </si>
  <si>
    <t>La quantité et la qualité du travail sont à la hauteur de ce que l'on peut attendre sur ce module. Les réponses aux questions sont maitrisées</t>
  </si>
  <si>
    <t>La quantité et la qualité du travail sont à la hauteur de ce que l'on peut attendre sur ce module. Les réponses aux questions montrent que de légères lacunes sont présentes</t>
  </si>
  <si>
    <t>Importantes lacunes quantitatives et ou qualitatives</t>
  </si>
  <si>
    <t>Les classes couvrent le modèle relationnel (tables + vues). Les requêtes fonctionnent</t>
  </si>
  <si>
    <t>(2) Modélisation</t>
  </si>
  <si>
    <t>Note 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</si>
</sst>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rgb="FF505050"/>
      <name val="Courier New"/>
      <family val="3"/>
    </font>
    <font>
      <sz val="7"/>
      <color rgb="FF505050"/>
      <name val="Times New Roman"/>
      <family val="1"/>
    </font>
    <font>
      <b/>
      <sz val="11"/>
      <color rgb="FF0070C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ourier New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0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Fill="1"/>
    <xf numFmtId="0" fontId="4" fillId="6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2" fillId="0" borderId="23" xfId="0" applyFont="1" applyBorder="1"/>
    <xf numFmtId="0" fontId="12" fillId="0" borderId="25" xfId="0" applyFont="1" applyBorder="1"/>
    <xf numFmtId="0" fontId="12" fillId="0" borderId="26" xfId="0" applyFont="1" applyBorder="1"/>
    <xf numFmtId="2" fontId="6" fillId="5" borderId="19" xfId="0" applyNumberFormat="1" applyFont="1" applyFill="1" applyBorder="1" applyAlignment="1">
      <alignment horizontal="center"/>
    </xf>
    <xf numFmtId="2" fontId="6" fillId="5" borderId="22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5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zoomScale="60" zoomScaleNormal="60" workbookViewId="0"/>
  </sheetViews>
  <sheetFormatPr baseColWidth="10" defaultColWidth="8.88671875" defaultRowHeight="14.4" x14ac:dyDescent="0.3"/>
  <cols>
    <col min="1" max="1" width="2.33203125" customWidth="1"/>
    <col min="2" max="2" width="34.6640625" customWidth="1"/>
    <col min="3" max="3" width="51.5546875" bestFit="1" customWidth="1"/>
    <col min="4" max="4" width="35.6640625" bestFit="1" customWidth="1"/>
    <col min="5" max="5" width="13.5546875" bestFit="1" customWidth="1"/>
    <col min="6" max="6" width="7.5546875" bestFit="1" customWidth="1"/>
    <col min="7" max="7" width="37.88671875" bestFit="1" customWidth="1"/>
  </cols>
  <sheetData>
    <row r="1" spans="2:9" ht="11.4" customHeight="1" x14ac:dyDescent="0.3"/>
    <row r="2" spans="2:9" ht="22.2" customHeight="1" x14ac:dyDescent="0.3">
      <c r="D2" s="57" t="s">
        <v>86</v>
      </c>
    </row>
    <row r="3" spans="2:9" ht="43.2" customHeight="1" x14ac:dyDescent="0.3">
      <c r="B3" s="5" t="s">
        <v>29</v>
      </c>
      <c r="C3" s="5" t="s">
        <v>30</v>
      </c>
      <c r="D3" s="5" t="s">
        <v>33</v>
      </c>
      <c r="E3" s="5" t="s">
        <v>26</v>
      </c>
      <c r="F3" s="5" t="s">
        <v>27</v>
      </c>
      <c r="G3" s="5" t="s">
        <v>31</v>
      </c>
      <c r="I3" s="59"/>
    </row>
    <row r="4" spans="2:9" ht="16.2" customHeight="1" x14ac:dyDescent="0.3">
      <c r="B4" s="62" t="s">
        <v>21</v>
      </c>
      <c r="C4" s="6" t="s">
        <v>0</v>
      </c>
      <c r="D4" s="1">
        <v>0</v>
      </c>
      <c r="E4" s="4">
        <v>1</v>
      </c>
      <c r="F4" s="1">
        <f>D4*E4</f>
        <v>0</v>
      </c>
      <c r="G4" s="60" t="str">
        <f>IF(F29&gt;30,"A",IF(F29&gt;20,"B",IF(F29&gt;10,"C","D")))</f>
        <v>D</v>
      </c>
      <c r="I4" s="59">
        <v>0</v>
      </c>
    </row>
    <row r="5" spans="2:9" ht="16.2" customHeight="1" x14ac:dyDescent="0.3">
      <c r="B5" s="62"/>
      <c r="C5" s="6" t="s">
        <v>1</v>
      </c>
      <c r="D5" s="1">
        <v>0</v>
      </c>
      <c r="E5" s="4">
        <v>1</v>
      </c>
      <c r="F5" s="1">
        <f t="shared" ref="F5:F28" si="0">D5*E5</f>
        <v>0</v>
      </c>
      <c r="G5" s="60"/>
      <c r="I5" s="59">
        <v>1</v>
      </c>
    </row>
    <row r="6" spans="2:9" ht="16.2" customHeight="1" x14ac:dyDescent="0.3">
      <c r="B6" s="62"/>
      <c r="C6" s="6" t="s">
        <v>2</v>
      </c>
      <c r="D6" s="1">
        <v>0</v>
      </c>
      <c r="E6" s="4">
        <v>1</v>
      </c>
      <c r="F6" s="1">
        <f t="shared" si="0"/>
        <v>0</v>
      </c>
      <c r="G6" s="60"/>
      <c r="I6" s="59"/>
    </row>
    <row r="7" spans="2:9" ht="16.2" customHeight="1" x14ac:dyDescent="0.3">
      <c r="B7" s="62"/>
      <c r="C7" s="6" t="s">
        <v>3</v>
      </c>
      <c r="D7" s="1">
        <v>0</v>
      </c>
      <c r="E7" s="4">
        <v>1</v>
      </c>
      <c r="F7" s="1">
        <f t="shared" si="0"/>
        <v>0</v>
      </c>
      <c r="G7" s="60"/>
    </row>
    <row r="8" spans="2:9" ht="16.2" customHeight="1" x14ac:dyDescent="0.3">
      <c r="B8" s="62" t="s">
        <v>23</v>
      </c>
      <c r="C8" s="6" t="s">
        <v>4</v>
      </c>
      <c r="D8" s="1">
        <v>0</v>
      </c>
      <c r="E8" s="4">
        <v>1</v>
      </c>
      <c r="F8" s="1">
        <f t="shared" si="0"/>
        <v>0</v>
      </c>
      <c r="G8" s="60"/>
    </row>
    <row r="9" spans="2:9" ht="16.2" customHeight="1" x14ac:dyDescent="0.3">
      <c r="B9" s="63"/>
      <c r="C9" s="6" t="s">
        <v>5</v>
      </c>
      <c r="D9" s="1">
        <v>0</v>
      </c>
      <c r="E9" s="4">
        <v>1</v>
      </c>
      <c r="F9" s="1">
        <f t="shared" si="0"/>
        <v>0</v>
      </c>
      <c r="G9" s="60"/>
    </row>
    <row r="10" spans="2:9" ht="16.2" customHeight="1" x14ac:dyDescent="0.3">
      <c r="B10" s="63"/>
      <c r="C10" s="6" t="s">
        <v>6</v>
      </c>
      <c r="D10" s="1">
        <v>0</v>
      </c>
      <c r="E10" s="4">
        <v>1</v>
      </c>
      <c r="F10" s="1">
        <f t="shared" si="0"/>
        <v>0</v>
      </c>
      <c r="G10" s="60"/>
    </row>
    <row r="11" spans="2:9" ht="16.2" customHeight="1" x14ac:dyDescent="0.3">
      <c r="B11" s="63"/>
      <c r="C11" s="6" t="s">
        <v>7</v>
      </c>
      <c r="D11" s="1">
        <v>0</v>
      </c>
      <c r="E11" s="4">
        <v>1</v>
      </c>
      <c r="F11" s="1">
        <f t="shared" si="0"/>
        <v>0</v>
      </c>
      <c r="G11" s="60"/>
    </row>
    <row r="12" spans="2:9" ht="16.2" customHeight="1" x14ac:dyDescent="0.3">
      <c r="B12" s="62" t="s">
        <v>22</v>
      </c>
      <c r="C12" s="6" t="s">
        <v>8</v>
      </c>
      <c r="D12" s="1">
        <v>0</v>
      </c>
      <c r="E12" s="4">
        <v>1</v>
      </c>
      <c r="F12" s="1">
        <f t="shared" si="0"/>
        <v>0</v>
      </c>
      <c r="G12" s="60"/>
    </row>
    <row r="13" spans="2:9" ht="16.2" customHeight="1" x14ac:dyDescent="0.3">
      <c r="B13" s="62"/>
      <c r="C13" s="6" t="s">
        <v>9</v>
      </c>
      <c r="D13" s="1">
        <v>0</v>
      </c>
      <c r="E13" s="4">
        <v>1</v>
      </c>
      <c r="F13" s="1">
        <f t="shared" si="0"/>
        <v>0</v>
      </c>
      <c r="G13" s="60"/>
    </row>
    <row r="14" spans="2:9" ht="16.2" customHeight="1" x14ac:dyDescent="0.3">
      <c r="B14" s="62"/>
      <c r="C14" s="6" t="s">
        <v>10</v>
      </c>
      <c r="D14" s="1">
        <v>0</v>
      </c>
      <c r="E14" s="4">
        <v>1</v>
      </c>
      <c r="F14" s="1">
        <f t="shared" si="0"/>
        <v>0</v>
      </c>
      <c r="G14" s="60"/>
    </row>
    <row r="15" spans="2:9" ht="16.2" customHeight="1" x14ac:dyDescent="0.3">
      <c r="B15" s="62"/>
      <c r="C15" s="6" t="s">
        <v>11</v>
      </c>
      <c r="D15" s="1">
        <v>0</v>
      </c>
      <c r="E15" s="4">
        <v>8</v>
      </c>
      <c r="F15" s="1">
        <f t="shared" si="0"/>
        <v>0</v>
      </c>
      <c r="G15" s="60"/>
    </row>
    <row r="16" spans="2:9" ht="16.2" customHeight="1" x14ac:dyDescent="0.3">
      <c r="B16" s="62" t="s">
        <v>24</v>
      </c>
      <c r="C16" s="6" t="s">
        <v>12</v>
      </c>
      <c r="D16" s="1">
        <v>0</v>
      </c>
      <c r="E16" s="4">
        <v>1</v>
      </c>
      <c r="F16" s="1">
        <f t="shared" si="0"/>
        <v>0</v>
      </c>
      <c r="G16" s="60"/>
    </row>
    <row r="17" spans="2:7" ht="16.2" customHeight="1" x14ac:dyDescent="0.3">
      <c r="B17" s="62"/>
      <c r="C17" s="6" t="s">
        <v>13</v>
      </c>
      <c r="D17" s="1">
        <v>0</v>
      </c>
      <c r="E17" s="4">
        <v>1</v>
      </c>
      <c r="F17" s="1">
        <f t="shared" si="0"/>
        <v>0</v>
      </c>
      <c r="G17" s="60"/>
    </row>
    <row r="18" spans="2:7" ht="16.2" customHeight="1" x14ac:dyDescent="0.3">
      <c r="B18" s="62"/>
      <c r="C18" s="6" t="s">
        <v>14</v>
      </c>
      <c r="D18" s="1">
        <v>0</v>
      </c>
      <c r="E18" s="4">
        <v>1</v>
      </c>
      <c r="F18" s="1">
        <f t="shared" si="0"/>
        <v>0</v>
      </c>
      <c r="G18" s="60"/>
    </row>
    <row r="19" spans="2:7" ht="16.2" customHeight="1" x14ac:dyDescent="0.3">
      <c r="B19" s="62"/>
      <c r="C19" s="6" t="s">
        <v>15</v>
      </c>
      <c r="D19" s="1">
        <v>0</v>
      </c>
      <c r="E19" s="4">
        <v>1</v>
      </c>
      <c r="F19" s="1">
        <f t="shared" si="0"/>
        <v>0</v>
      </c>
      <c r="G19" s="60"/>
    </row>
    <row r="20" spans="2:7" ht="16.2" customHeight="1" x14ac:dyDescent="0.3">
      <c r="B20" s="62" t="s">
        <v>25</v>
      </c>
      <c r="C20" s="6" t="s">
        <v>16</v>
      </c>
      <c r="D20" s="1">
        <v>0</v>
      </c>
      <c r="E20" s="4">
        <v>1</v>
      </c>
      <c r="F20" s="1">
        <f t="shared" si="0"/>
        <v>0</v>
      </c>
      <c r="G20" s="60"/>
    </row>
    <row r="21" spans="2:7" ht="16.2" customHeight="1" x14ac:dyDescent="0.3">
      <c r="B21" s="62"/>
      <c r="C21" s="6" t="s">
        <v>89</v>
      </c>
      <c r="D21" s="1">
        <v>0</v>
      </c>
      <c r="E21" s="4">
        <v>1</v>
      </c>
      <c r="F21" s="1">
        <f t="shared" si="0"/>
        <v>0</v>
      </c>
      <c r="G21" s="60"/>
    </row>
    <row r="22" spans="2:7" ht="16.2" customHeight="1" x14ac:dyDescent="0.3">
      <c r="B22" s="62"/>
      <c r="C22" s="6" t="s">
        <v>17</v>
      </c>
      <c r="D22" s="1">
        <v>0</v>
      </c>
      <c r="E22" s="4">
        <v>1</v>
      </c>
      <c r="F22" s="1">
        <f t="shared" si="0"/>
        <v>0</v>
      </c>
      <c r="G22" s="60"/>
    </row>
    <row r="23" spans="2:7" ht="16.2" customHeight="1" x14ac:dyDescent="0.3">
      <c r="B23" s="62"/>
      <c r="C23" s="6" t="s">
        <v>18</v>
      </c>
      <c r="D23" s="1">
        <v>0</v>
      </c>
      <c r="E23" s="4">
        <v>1</v>
      </c>
      <c r="F23" s="1">
        <f t="shared" si="0"/>
        <v>0</v>
      </c>
      <c r="G23" s="60"/>
    </row>
    <row r="24" spans="2:7" ht="16.2" customHeight="1" x14ac:dyDescent="0.3">
      <c r="B24" s="62"/>
      <c r="C24" s="6" t="s">
        <v>87</v>
      </c>
      <c r="D24" s="1">
        <v>0</v>
      </c>
      <c r="E24" s="4">
        <v>1</v>
      </c>
      <c r="F24" s="1">
        <f t="shared" si="0"/>
        <v>0</v>
      </c>
      <c r="G24" s="60"/>
    </row>
    <row r="25" spans="2:7" ht="16.2" customHeight="1" x14ac:dyDescent="0.3">
      <c r="B25" s="62"/>
      <c r="C25" s="6" t="s">
        <v>88</v>
      </c>
      <c r="D25" s="1">
        <v>0</v>
      </c>
      <c r="E25" s="4">
        <v>1</v>
      </c>
      <c r="F25" s="1">
        <f t="shared" si="0"/>
        <v>0</v>
      </c>
      <c r="G25" s="60"/>
    </row>
    <row r="26" spans="2:7" ht="16.2" customHeight="1" x14ac:dyDescent="0.3">
      <c r="B26" s="62"/>
      <c r="C26" s="6" t="s">
        <v>19</v>
      </c>
      <c r="D26" s="1">
        <v>0</v>
      </c>
      <c r="E26" s="4">
        <v>1</v>
      </c>
      <c r="F26" s="1">
        <f t="shared" si="0"/>
        <v>0</v>
      </c>
      <c r="G26" s="60"/>
    </row>
    <row r="27" spans="2:7" ht="16.2" customHeight="1" x14ac:dyDescent="0.3">
      <c r="B27" s="62"/>
      <c r="C27" s="6" t="s">
        <v>20</v>
      </c>
      <c r="D27" s="1">
        <v>0</v>
      </c>
      <c r="E27" s="4">
        <v>1</v>
      </c>
      <c r="F27" s="1">
        <f t="shared" si="0"/>
        <v>0</v>
      </c>
      <c r="G27" s="60"/>
    </row>
    <row r="28" spans="2:7" ht="16.2" customHeight="1" x14ac:dyDescent="0.3">
      <c r="B28" s="62"/>
      <c r="C28" s="6" t="s">
        <v>34</v>
      </c>
      <c r="D28" s="1">
        <v>0</v>
      </c>
      <c r="E28" s="4">
        <v>8</v>
      </c>
      <c r="F28" s="1">
        <f t="shared" si="0"/>
        <v>0</v>
      </c>
      <c r="G28" s="60"/>
    </row>
    <row r="29" spans="2:7" x14ac:dyDescent="0.3">
      <c r="B29" s="64" t="s">
        <v>28</v>
      </c>
      <c r="C29" s="64"/>
      <c r="D29" s="64"/>
      <c r="E29" s="4">
        <f>SUM(E4:E28)</f>
        <v>39</v>
      </c>
      <c r="F29" s="2">
        <f>SUM(F4:F28)</f>
        <v>0</v>
      </c>
      <c r="G29" s="60"/>
    </row>
    <row r="30" spans="2:7" x14ac:dyDescent="0.3">
      <c r="B30" s="61" t="s">
        <v>32</v>
      </c>
      <c r="C30" s="61"/>
      <c r="D30" s="61"/>
      <c r="E30" s="61"/>
      <c r="F30" s="61"/>
      <c r="G30" s="61"/>
    </row>
    <row r="31" spans="2:7" x14ac:dyDescent="0.3">
      <c r="B31" s="61"/>
      <c r="C31" s="61"/>
      <c r="D31" s="61"/>
      <c r="E31" s="61"/>
      <c r="F31" s="61"/>
      <c r="G31" s="61"/>
    </row>
    <row r="32" spans="2:7" x14ac:dyDescent="0.3">
      <c r="B32" s="61"/>
      <c r="C32" s="61"/>
      <c r="D32" s="61"/>
      <c r="E32" s="61"/>
      <c r="F32" s="61"/>
      <c r="G32" s="61"/>
    </row>
    <row r="33" spans="2:7" x14ac:dyDescent="0.3">
      <c r="B33" s="61"/>
      <c r="C33" s="61"/>
      <c r="D33" s="61"/>
      <c r="E33" s="61"/>
      <c r="F33" s="61"/>
      <c r="G33" s="61"/>
    </row>
    <row r="34" spans="2:7" x14ac:dyDescent="0.3">
      <c r="B34" s="61"/>
      <c r="C34" s="61"/>
      <c r="D34" s="61"/>
      <c r="E34" s="61"/>
      <c r="F34" s="61"/>
      <c r="G34" s="61"/>
    </row>
    <row r="35" spans="2:7" x14ac:dyDescent="0.3">
      <c r="B35" s="61"/>
      <c r="C35" s="61"/>
      <c r="D35" s="61"/>
      <c r="E35" s="61"/>
      <c r="F35" s="61"/>
      <c r="G35" s="61"/>
    </row>
    <row r="36" spans="2:7" x14ac:dyDescent="0.3">
      <c r="B36" s="61"/>
      <c r="C36" s="61"/>
      <c r="D36" s="61"/>
      <c r="E36" s="61"/>
      <c r="F36" s="61"/>
      <c r="G36" s="61"/>
    </row>
    <row r="37" spans="2:7" x14ac:dyDescent="0.3">
      <c r="B37" s="61"/>
      <c r="C37" s="61"/>
      <c r="D37" s="61"/>
      <c r="E37" s="61"/>
      <c r="F37" s="61"/>
      <c r="G37" s="61"/>
    </row>
    <row r="38" spans="2:7" x14ac:dyDescent="0.3">
      <c r="B38" s="61"/>
      <c r="C38" s="61"/>
      <c r="D38" s="61"/>
      <c r="E38" s="61"/>
      <c r="F38" s="61"/>
      <c r="G38" s="61"/>
    </row>
    <row r="39" spans="2:7" x14ac:dyDescent="0.3">
      <c r="B39" s="61"/>
      <c r="C39" s="61"/>
      <c r="D39" s="61"/>
      <c r="E39" s="61"/>
      <c r="F39" s="61"/>
      <c r="G39" s="61"/>
    </row>
    <row r="40" spans="2:7" x14ac:dyDescent="0.3">
      <c r="B40" s="61"/>
      <c r="C40" s="61"/>
      <c r="D40" s="61"/>
      <c r="E40" s="61"/>
      <c r="F40" s="61"/>
      <c r="G40" s="61"/>
    </row>
    <row r="41" spans="2:7" x14ac:dyDescent="0.3">
      <c r="B41" s="61"/>
      <c r="C41" s="61"/>
      <c r="D41" s="61"/>
      <c r="E41" s="61"/>
      <c r="F41" s="61"/>
      <c r="G41" s="61"/>
    </row>
    <row r="42" spans="2:7" x14ac:dyDescent="0.3">
      <c r="B42" s="61"/>
      <c r="C42" s="61"/>
      <c r="D42" s="61"/>
      <c r="E42" s="61"/>
      <c r="F42" s="61"/>
      <c r="G42" s="61"/>
    </row>
  </sheetData>
  <mergeCells count="8">
    <mergeCell ref="G4:G29"/>
    <mergeCell ref="B30:G42"/>
    <mergeCell ref="B4:B7"/>
    <mergeCell ref="B8:B11"/>
    <mergeCell ref="B16:B19"/>
    <mergeCell ref="B12:B15"/>
    <mergeCell ref="B20:B28"/>
    <mergeCell ref="B29:D29"/>
  </mergeCells>
  <dataValidations count="1">
    <dataValidation type="list" allowBlank="1" showInputMessage="1" showErrorMessage="1" sqref="D4:D28">
      <formula1>$I$4:$I$5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zoomScale="60" zoomScaleNormal="60" workbookViewId="0">
      <pane xSplit="2" topLeftCell="C1" activePane="topRight" state="frozen"/>
      <selection pane="topRight"/>
    </sheetView>
  </sheetViews>
  <sheetFormatPr baseColWidth="10" defaultColWidth="8.88671875" defaultRowHeight="14.4" x14ac:dyDescent="0.3"/>
  <cols>
    <col min="1" max="1" width="2.6640625" customWidth="1"/>
    <col min="2" max="2" width="45.109375" bestFit="1" customWidth="1"/>
    <col min="3" max="6" width="56.6640625" customWidth="1"/>
    <col min="7" max="7" width="35.6640625" bestFit="1" customWidth="1"/>
    <col min="8" max="8" width="36" bestFit="1" customWidth="1"/>
  </cols>
  <sheetData>
    <row r="2" spans="2:11" ht="10.199999999999999" customHeight="1" x14ac:dyDescent="0.3">
      <c r="G2" s="57" t="s">
        <v>86</v>
      </c>
    </row>
    <row r="3" spans="2:11" ht="18" x14ac:dyDescent="0.3">
      <c r="B3" s="5" t="s">
        <v>29</v>
      </c>
      <c r="C3" s="5" t="s">
        <v>50</v>
      </c>
      <c r="D3" s="5" t="s">
        <v>51</v>
      </c>
      <c r="E3" s="5" t="s">
        <v>52</v>
      </c>
      <c r="F3" s="5" t="s">
        <v>53</v>
      </c>
      <c r="G3" s="7" t="s">
        <v>27</v>
      </c>
      <c r="H3" s="5" t="s">
        <v>77</v>
      </c>
      <c r="K3" s="59">
        <v>5</v>
      </c>
    </row>
    <row r="4" spans="2:11" ht="66.599999999999994" customHeight="1" x14ac:dyDescent="0.3">
      <c r="B4" s="21" t="s">
        <v>35</v>
      </c>
      <c r="C4" s="8" t="s">
        <v>93</v>
      </c>
      <c r="D4" s="8" t="s">
        <v>94</v>
      </c>
      <c r="E4" s="9" t="s">
        <v>96</v>
      </c>
      <c r="F4" s="9" t="s">
        <v>42</v>
      </c>
      <c r="G4" s="1">
        <v>1</v>
      </c>
      <c r="H4" s="67" t="str">
        <f>IF(G11&gt;4.5,"A",IF(G11&gt;3.5,"B",IF(G11&gt;1.5,"C","D")))</f>
        <v>D</v>
      </c>
      <c r="K4" s="59">
        <v>4</v>
      </c>
    </row>
    <row r="5" spans="2:11" ht="66.599999999999994" customHeight="1" x14ac:dyDescent="0.3">
      <c r="B5" s="21" t="s">
        <v>36</v>
      </c>
      <c r="C5" s="8" t="s">
        <v>43</v>
      </c>
      <c r="D5" s="9" t="s">
        <v>44</v>
      </c>
      <c r="E5" s="9" t="s">
        <v>45</v>
      </c>
      <c r="F5" s="9" t="s">
        <v>42</v>
      </c>
      <c r="G5" s="1">
        <v>1</v>
      </c>
      <c r="H5" s="68"/>
      <c r="K5" s="59">
        <v>2</v>
      </c>
    </row>
    <row r="6" spans="2:11" ht="66.599999999999994" customHeight="1" x14ac:dyDescent="0.3">
      <c r="B6" s="21" t="s">
        <v>37</v>
      </c>
      <c r="C6" s="8" t="s">
        <v>46</v>
      </c>
      <c r="D6" s="9" t="s">
        <v>44</v>
      </c>
      <c r="E6" s="9" t="s">
        <v>45</v>
      </c>
      <c r="F6" s="9" t="s">
        <v>42</v>
      </c>
      <c r="G6" s="1">
        <v>1</v>
      </c>
      <c r="H6" s="68"/>
      <c r="K6" s="59">
        <v>1</v>
      </c>
    </row>
    <row r="7" spans="2:11" ht="66.599999999999994" customHeight="1" x14ac:dyDescent="0.3">
      <c r="B7" s="21" t="s">
        <v>38</v>
      </c>
      <c r="C7" s="8" t="s">
        <v>92</v>
      </c>
      <c r="D7" s="9" t="s">
        <v>44</v>
      </c>
      <c r="E7" s="9" t="s">
        <v>45</v>
      </c>
      <c r="F7" s="9" t="s">
        <v>42</v>
      </c>
      <c r="G7" s="1">
        <v>1</v>
      </c>
      <c r="H7" s="68"/>
    </row>
    <row r="8" spans="2:11" ht="66.599999999999994" customHeight="1" x14ac:dyDescent="0.3">
      <c r="B8" s="21" t="s">
        <v>39</v>
      </c>
      <c r="C8" s="8" t="s">
        <v>47</v>
      </c>
      <c r="D8" s="9" t="s">
        <v>44</v>
      </c>
      <c r="E8" s="9" t="s">
        <v>45</v>
      </c>
      <c r="F8" s="9" t="s">
        <v>42</v>
      </c>
      <c r="G8" s="1">
        <v>1</v>
      </c>
      <c r="H8" s="68"/>
    </row>
    <row r="9" spans="2:11" ht="66.599999999999994" customHeight="1" x14ac:dyDescent="0.3">
      <c r="B9" s="21" t="s">
        <v>40</v>
      </c>
      <c r="C9" s="9" t="s">
        <v>91</v>
      </c>
      <c r="D9" s="9" t="s">
        <v>48</v>
      </c>
      <c r="E9" s="8" t="s">
        <v>97</v>
      </c>
      <c r="F9" s="9" t="s">
        <v>42</v>
      </c>
      <c r="G9" s="1">
        <v>1</v>
      </c>
      <c r="H9" s="68"/>
    </row>
    <row r="10" spans="2:11" ht="66.599999999999994" customHeight="1" x14ac:dyDescent="0.3">
      <c r="B10" s="21" t="s">
        <v>41</v>
      </c>
      <c r="C10" s="8" t="s">
        <v>109</v>
      </c>
      <c r="D10" s="9" t="s">
        <v>95</v>
      </c>
      <c r="E10" s="9" t="s">
        <v>98</v>
      </c>
      <c r="F10" s="9" t="s">
        <v>42</v>
      </c>
      <c r="G10" s="1">
        <v>1</v>
      </c>
      <c r="H10" s="68"/>
    </row>
    <row r="11" spans="2:11" ht="14.4" customHeight="1" x14ac:dyDescent="0.3">
      <c r="B11" s="65" t="s">
        <v>28</v>
      </c>
      <c r="C11" s="65"/>
      <c r="D11" s="65"/>
      <c r="E11" s="65"/>
      <c r="F11" s="65"/>
      <c r="G11" s="56">
        <f>AVERAGE(G4:G10)</f>
        <v>1</v>
      </c>
      <c r="H11" s="69"/>
    </row>
    <row r="12" spans="2:11" ht="28.95" customHeight="1" x14ac:dyDescent="0.3">
      <c r="B12" s="22" t="s">
        <v>55</v>
      </c>
      <c r="C12" s="8" t="s">
        <v>90</v>
      </c>
      <c r="D12" s="9" t="s">
        <v>49</v>
      </c>
      <c r="E12" s="9" t="s">
        <v>99</v>
      </c>
      <c r="F12" s="9" t="s">
        <v>42</v>
      </c>
      <c r="G12" s="1">
        <v>1</v>
      </c>
      <c r="H12" s="11" t="str">
        <f>IF(G12&gt;4.5,"A",IF(G12&gt;3.5,"B",IF(G12&gt;1.5,"C","D")))</f>
        <v>D</v>
      </c>
    </row>
    <row r="14" spans="2:11" x14ac:dyDescent="0.3">
      <c r="B14" s="66" t="s">
        <v>32</v>
      </c>
      <c r="C14" s="66"/>
      <c r="D14" s="66"/>
      <c r="E14" s="66"/>
      <c r="F14" s="66"/>
      <c r="G14" s="66"/>
      <c r="H14" s="66"/>
    </row>
    <row r="15" spans="2:11" x14ac:dyDescent="0.3">
      <c r="B15" s="66"/>
      <c r="C15" s="66"/>
      <c r="D15" s="66"/>
      <c r="E15" s="66"/>
      <c r="F15" s="66"/>
      <c r="G15" s="66"/>
      <c r="H15" s="66"/>
    </row>
    <row r="16" spans="2:11" x14ac:dyDescent="0.3">
      <c r="B16" s="66"/>
      <c r="C16" s="66"/>
      <c r="D16" s="66"/>
      <c r="E16" s="66"/>
      <c r="F16" s="66"/>
      <c r="G16" s="66"/>
      <c r="H16" s="66"/>
    </row>
    <row r="17" spans="2:8" x14ac:dyDescent="0.3">
      <c r="B17" s="66"/>
      <c r="C17" s="66"/>
      <c r="D17" s="66"/>
      <c r="E17" s="66"/>
      <c r="F17" s="66"/>
      <c r="G17" s="66"/>
      <c r="H17" s="66"/>
    </row>
    <row r="18" spans="2:8" x14ac:dyDescent="0.3">
      <c r="B18" s="66"/>
      <c r="C18" s="66"/>
      <c r="D18" s="66"/>
      <c r="E18" s="66"/>
      <c r="F18" s="66"/>
      <c r="G18" s="66"/>
      <c r="H18" s="66"/>
    </row>
    <row r="19" spans="2:8" x14ac:dyDescent="0.3">
      <c r="B19" s="66"/>
      <c r="C19" s="66"/>
      <c r="D19" s="66"/>
      <c r="E19" s="66"/>
      <c r="F19" s="66"/>
      <c r="G19" s="66"/>
      <c r="H19" s="66"/>
    </row>
    <row r="20" spans="2:8" x14ac:dyDescent="0.3">
      <c r="B20" s="66"/>
      <c r="C20" s="66"/>
      <c r="D20" s="66"/>
      <c r="E20" s="66"/>
      <c r="F20" s="66"/>
      <c r="G20" s="66"/>
      <c r="H20" s="66"/>
    </row>
    <row r="21" spans="2:8" x14ac:dyDescent="0.3">
      <c r="B21" s="66"/>
      <c r="C21" s="66"/>
      <c r="D21" s="66"/>
      <c r="E21" s="66"/>
      <c r="F21" s="66"/>
      <c r="G21" s="66"/>
      <c r="H21" s="66"/>
    </row>
  </sheetData>
  <mergeCells count="3">
    <mergeCell ref="B11:F11"/>
    <mergeCell ref="B14:H21"/>
    <mergeCell ref="H4:H11"/>
  </mergeCells>
  <dataValidations count="1">
    <dataValidation type="list" allowBlank="1" showInputMessage="1" showErrorMessage="1" sqref="G12 G4:G10">
      <formula1>$K$3:$K$6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zoomScale="60" zoomScaleNormal="60" workbookViewId="0"/>
  </sheetViews>
  <sheetFormatPr baseColWidth="10" defaultColWidth="8.88671875" defaultRowHeight="14.4" x14ac:dyDescent="0.3"/>
  <cols>
    <col min="1" max="1" width="2.6640625" customWidth="1"/>
    <col min="2" max="2" width="31.6640625" bestFit="1" customWidth="1"/>
    <col min="3" max="6" width="56.6640625" customWidth="1"/>
    <col min="7" max="7" width="35.6640625" bestFit="1" customWidth="1"/>
    <col min="8" max="8" width="37.44140625" bestFit="1" customWidth="1"/>
  </cols>
  <sheetData>
    <row r="2" spans="2:11" ht="10.199999999999999" customHeight="1" x14ac:dyDescent="0.3">
      <c r="G2" s="57" t="s">
        <v>86</v>
      </c>
      <c r="K2" s="59"/>
    </row>
    <row r="3" spans="2:11" ht="18" x14ac:dyDescent="0.3">
      <c r="B3" s="5" t="s">
        <v>29</v>
      </c>
      <c r="C3" s="5" t="s">
        <v>50</v>
      </c>
      <c r="D3" s="5" t="s">
        <v>51</v>
      </c>
      <c r="E3" s="5" t="s">
        <v>52</v>
      </c>
      <c r="F3" s="5" t="s">
        <v>53</v>
      </c>
      <c r="G3" s="7" t="s">
        <v>27</v>
      </c>
      <c r="H3" s="5" t="s">
        <v>31</v>
      </c>
      <c r="K3" s="59">
        <v>5</v>
      </c>
    </row>
    <row r="4" spans="2:11" ht="28.8" x14ac:dyDescent="0.3">
      <c r="B4" s="26" t="s">
        <v>56</v>
      </c>
      <c r="C4" s="8" t="s">
        <v>100</v>
      </c>
      <c r="D4" s="8" t="s">
        <v>60</v>
      </c>
      <c r="E4" s="9" t="s">
        <v>61</v>
      </c>
      <c r="F4" s="9" t="s">
        <v>42</v>
      </c>
      <c r="G4" s="1">
        <v>1</v>
      </c>
      <c r="H4" s="70" t="str">
        <f>IF(G8&gt;4.5,"A",IF(G8&gt;3.5,"B",IF(G8&gt;1.5,"C","D")))</f>
        <v>D</v>
      </c>
      <c r="K4" s="59">
        <v>4</v>
      </c>
    </row>
    <row r="5" spans="2:11" ht="28.8" x14ac:dyDescent="0.3">
      <c r="B5" s="26" t="s">
        <v>57</v>
      </c>
      <c r="C5" s="8" t="s">
        <v>101</v>
      </c>
      <c r="D5" s="8" t="s">
        <v>103</v>
      </c>
      <c r="E5" s="8" t="s">
        <v>62</v>
      </c>
      <c r="F5" s="9" t="s">
        <v>42</v>
      </c>
      <c r="G5" s="1">
        <v>1</v>
      </c>
      <c r="H5" s="70"/>
      <c r="K5" s="59">
        <v>2</v>
      </c>
    </row>
    <row r="6" spans="2:11" ht="28.8" x14ac:dyDescent="0.3">
      <c r="B6" s="26" t="s">
        <v>58</v>
      </c>
      <c r="C6" s="8" t="s">
        <v>63</v>
      </c>
      <c r="D6" s="9" t="s">
        <v>64</v>
      </c>
      <c r="E6" s="8" t="s">
        <v>105</v>
      </c>
      <c r="F6" s="9" t="s">
        <v>42</v>
      </c>
      <c r="G6" s="1">
        <v>1</v>
      </c>
      <c r="H6" s="70"/>
      <c r="K6" s="59">
        <v>1</v>
      </c>
    </row>
    <row r="7" spans="2:11" ht="28.8" x14ac:dyDescent="0.3">
      <c r="B7" s="26" t="s">
        <v>59</v>
      </c>
      <c r="C7" s="8" t="s">
        <v>102</v>
      </c>
      <c r="D7" s="9" t="s">
        <v>104</v>
      </c>
      <c r="E7" s="9" t="s">
        <v>65</v>
      </c>
      <c r="F7" s="9" t="s">
        <v>42</v>
      </c>
      <c r="G7" s="1">
        <v>1</v>
      </c>
      <c r="H7" s="70"/>
      <c r="K7" s="59"/>
    </row>
    <row r="8" spans="2:11" x14ac:dyDescent="0.3">
      <c r="B8" s="65" t="s">
        <v>28</v>
      </c>
      <c r="C8" s="65"/>
      <c r="D8" s="65"/>
      <c r="E8" s="65"/>
      <c r="F8" s="65"/>
      <c r="G8" s="10">
        <f>AVERAGE(G4:G7)</f>
        <v>1</v>
      </c>
      <c r="H8" s="70"/>
    </row>
    <row r="9" spans="2:11" x14ac:dyDescent="0.3">
      <c r="B9" s="66" t="s">
        <v>32</v>
      </c>
      <c r="C9" s="66"/>
      <c r="D9" s="66"/>
      <c r="E9" s="66"/>
      <c r="F9" s="66"/>
      <c r="G9" s="66"/>
      <c r="H9" s="66"/>
    </row>
    <row r="10" spans="2:11" x14ac:dyDescent="0.3">
      <c r="B10" s="66"/>
      <c r="C10" s="66"/>
      <c r="D10" s="66"/>
      <c r="E10" s="66"/>
      <c r="F10" s="66"/>
      <c r="G10" s="66"/>
      <c r="H10" s="66"/>
    </row>
    <row r="11" spans="2:11" x14ac:dyDescent="0.3">
      <c r="B11" s="66"/>
      <c r="C11" s="66"/>
      <c r="D11" s="66"/>
      <c r="E11" s="66"/>
      <c r="F11" s="66"/>
      <c r="G11" s="66"/>
      <c r="H11" s="66"/>
    </row>
    <row r="12" spans="2:11" x14ac:dyDescent="0.3">
      <c r="B12" s="66"/>
      <c r="C12" s="66"/>
      <c r="D12" s="66"/>
      <c r="E12" s="66"/>
      <c r="F12" s="66"/>
      <c r="G12" s="66"/>
      <c r="H12" s="66"/>
    </row>
    <row r="13" spans="2:11" x14ac:dyDescent="0.3">
      <c r="B13" s="66"/>
      <c r="C13" s="66"/>
      <c r="D13" s="66"/>
      <c r="E13" s="66"/>
      <c r="F13" s="66"/>
      <c r="G13" s="66"/>
      <c r="H13" s="66"/>
    </row>
    <row r="14" spans="2:11" x14ac:dyDescent="0.3">
      <c r="B14" s="66"/>
      <c r="C14" s="66"/>
      <c r="D14" s="66"/>
      <c r="E14" s="66"/>
      <c r="F14" s="66"/>
      <c r="G14" s="66"/>
      <c r="H14" s="66"/>
    </row>
    <row r="15" spans="2:11" x14ac:dyDescent="0.3">
      <c r="B15" s="66"/>
      <c r="C15" s="66"/>
      <c r="D15" s="66"/>
      <c r="E15" s="66"/>
      <c r="F15" s="66"/>
      <c r="G15" s="66"/>
      <c r="H15" s="66"/>
    </row>
    <row r="16" spans="2:11" x14ac:dyDescent="0.3">
      <c r="B16" s="66"/>
      <c r="C16" s="66"/>
      <c r="D16" s="66"/>
      <c r="E16" s="66"/>
      <c r="F16" s="66"/>
      <c r="G16" s="66"/>
      <c r="H16" s="66"/>
    </row>
  </sheetData>
  <mergeCells count="3">
    <mergeCell ref="H4:H8"/>
    <mergeCell ref="B8:F8"/>
    <mergeCell ref="B9:H16"/>
  </mergeCells>
  <dataValidations count="1">
    <dataValidation type="list" allowBlank="1" showInputMessage="1" showErrorMessage="1" sqref="G4:G7">
      <formula1>$K$3:$K$6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zoomScale="80" zoomScaleNormal="80" workbookViewId="0"/>
  </sheetViews>
  <sheetFormatPr baseColWidth="10" defaultRowHeight="14.4" x14ac:dyDescent="0.3"/>
  <cols>
    <col min="3" max="3" width="22.88671875" bestFit="1" customWidth="1"/>
    <col min="4" max="6" width="23.109375" bestFit="1" customWidth="1"/>
    <col min="9" max="9" width="13" bestFit="1" customWidth="1"/>
  </cols>
  <sheetData>
    <row r="2" spans="2:11" x14ac:dyDescent="0.3">
      <c r="C2" s="58" t="s">
        <v>85</v>
      </c>
      <c r="D2" s="58" t="s">
        <v>85</v>
      </c>
      <c r="E2" s="58" t="s">
        <v>85</v>
      </c>
      <c r="F2" s="58" t="s">
        <v>85</v>
      </c>
      <c r="K2" s="59"/>
    </row>
    <row r="3" spans="2:11" x14ac:dyDescent="0.3">
      <c r="B3" s="1"/>
      <c r="C3" s="19" t="s">
        <v>66</v>
      </c>
      <c r="D3" s="19" t="s">
        <v>67</v>
      </c>
      <c r="E3" s="19" t="s">
        <v>68</v>
      </c>
      <c r="F3" s="19" t="s">
        <v>74</v>
      </c>
      <c r="G3" s="20" t="s">
        <v>27</v>
      </c>
      <c r="H3" s="20" t="s">
        <v>54</v>
      </c>
      <c r="I3" s="20" t="s">
        <v>111</v>
      </c>
      <c r="K3" s="59">
        <v>5</v>
      </c>
    </row>
    <row r="4" spans="2:11" x14ac:dyDescent="0.3">
      <c r="B4" s="24" t="s">
        <v>66</v>
      </c>
      <c r="C4" s="12"/>
      <c r="D4" s="1">
        <v>1</v>
      </c>
      <c r="E4" s="1">
        <v>1</v>
      </c>
      <c r="F4" s="1">
        <v>1</v>
      </c>
      <c r="G4" s="17">
        <f>AVERAGE(D4:F4)</f>
        <v>1</v>
      </c>
      <c r="H4" s="14" t="str">
        <f>IF(G4&gt;3.5,"A",IF(G4&gt;2.5,"B",IF(G4&gt;1.5,"C","D")))</f>
        <v>D</v>
      </c>
      <c r="I4" s="24" t="s">
        <v>66</v>
      </c>
      <c r="K4" s="59">
        <v>4</v>
      </c>
    </row>
    <row r="5" spans="2:11" x14ac:dyDescent="0.3">
      <c r="B5" s="24" t="s">
        <v>67</v>
      </c>
      <c r="C5" s="1">
        <v>1</v>
      </c>
      <c r="D5" s="12"/>
      <c r="E5" s="1">
        <v>1</v>
      </c>
      <c r="F5" s="1">
        <v>1</v>
      </c>
      <c r="G5" s="17">
        <f>AVERAGE(C5,E5,F5)</f>
        <v>1</v>
      </c>
      <c r="H5" s="14" t="str">
        <f t="shared" ref="H5:H7" si="0">IF(G5&gt;3.5,"A",IF(G5&gt;2.5,"B",IF(G5&gt;1.5,"C","D")))</f>
        <v>D</v>
      </c>
      <c r="I5" s="24" t="s">
        <v>67</v>
      </c>
      <c r="K5" s="59">
        <v>2</v>
      </c>
    </row>
    <row r="6" spans="2:11" x14ac:dyDescent="0.3">
      <c r="B6" s="24" t="s">
        <v>68</v>
      </c>
      <c r="C6" s="1">
        <v>1</v>
      </c>
      <c r="D6" s="1">
        <v>1</v>
      </c>
      <c r="E6" s="12"/>
      <c r="F6" s="1">
        <v>1</v>
      </c>
      <c r="G6" s="17">
        <f>AVERAGE(C6:D6,F6)</f>
        <v>1</v>
      </c>
      <c r="H6" s="14" t="str">
        <f t="shared" si="0"/>
        <v>D</v>
      </c>
      <c r="I6" s="24" t="s">
        <v>68</v>
      </c>
      <c r="K6" s="59">
        <v>1</v>
      </c>
    </row>
    <row r="7" spans="2:11" x14ac:dyDescent="0.3">
      <c r="B7" s="24" t="s">
        <v>74</v>
      </c>
      <c r="C7" s="1">
        <v>1</v>
      </c>
      <c r="D7" s="1">
        <v>1</v>
      </c>
      <c r="E7" s="1">
        <v>1</v>
      </c>
      <c r="F7" s="12"/>
      <c r="G7" s="17">
        <f>AVERAGE(C7:D7,E7)</f>
        <v>1</v>
      </c>
      <c r="H7" s="14" t="str">
        <f t="shared" si="0"/>
        <v>D</v>
      </c>
      <c r="I7" s="24" t="s">
        <v>74</v>
      </c>
    </row>
    <row r="8" spans="2:11" x14ac:dyDescent="0.3">
      <c r="F8" s="16"/>
    </row>
    <row r="12" spans="2:11" x14ac:dyDescent="0.3">
      <c r="B12" s="71" t="s">
        <v>75</v>
      </c>
      <c r="C12" s="72"/>
      <c r="D12" s="72"/>
      <c r="E12" s="72"/>
      <c r="F12" s="72"/>
      <c r="G12" s="72"/>
      <c r="H12" s="73"/>
    </row>
    <row r="13" spans="2:11" x14ac:dyDescent="0.3">
      <c r="B13" s="74"/>
      <c r="C13" s="75"/>
      <c r="D13" s="75"/>
      <c r="E13" s="75"/>
      <c r="F13" s="75"/>
      <c r="G13" s="75"/>
      <c r="H13" s="76"/>
    </row>
    <row r="14" spans="2:11" x14ac:dyDescent="0.3">
      <c r="B14" s="74"/>
      <c r="C14" s="75"/>
      <c r="D14" s="75"/>
      <c r="E14" s="75"/>
      <c r="F14" s="75"/>
      <c r="G14" s="75"/>
      <c r="H14" s="76"/>
    </row>
    <row r="15" spans="2:11" x14ac:dyDescent="0.3">
      <c r="B15" s="74"/>
      <c r="C15" s="75"/>
      <c r="D15" s="75"/>
      <c r="E15" s="75"/>
      <c r="F15" s="75"/>
      <c r="G15" s="75"/>
      <c r="H15" s="76"/>
    </row>
    <row r="16" spans="2:11" x14ac:dyDescent="0.3">
      <c r="B16" s="77"/>
      <c r="C16" s="78"/>
      <c r="D16" s="78"/>
      <c r="E16" s="78"/>
      <c r="F16" s="78"/>
      <c r="G16" s="78"/>
      <c r="H16" s="79"/>
    </row>
    <row r="18" spans="2:8" x14ac:dyDescent="0.3">
      <c r="B18" s="71" t="s">
        <v>76</v>
      </c>
      <c r="C18" s="72"/>
      <c r="D18" s="72"/>
      <c r="E18" s="72"/>
      <c r="F18" s="72"/>
      <c r="G18" s="72"/>
      <c r="H18" s="73"/>
    </row>
    <row r="19" spans="2:8" x14ac:dyDescent="0.3">
      <c r="B19" s="74"/>
      <c r="C19" s="75"/>
      <c r="D19" s="75"/>
      <c r="E19" s="75"/>
      <c r="F19" s="75"/>
      <c r="G19" s="75"/>
      <c r="H19" s="76"/>
    </row>
    <row r="20" spans="2:8" x14ac:dyDescent="0.3">
      <c r="B20" s="74"/>
      <c r="C20" s="75"/>
      <c r="D20" s="75"/>
      <c r="E20" s="75"/>
      <c r="F20" s="75"/>
      <c r="G20" s="75"/>
      <c r="H20" s="76"/>
    </row>
    <row r="21" spans="2:8" x14ac:dyDescent="0.3">
      <c r="B21" s="74"/>
      <c r="C21" s="75"/>
      <c r="D21" s="75"/>
      <c r="E21" s="75"/>
      <c r="F21" s="75"/>
      <c r="G21" s="75"/>
      <c r="H21" s="76"/>
    </row>
    <row r="22" spans="2:8" x14ac:dyDescent="0.3">
      <c r="B22" s="77"/>
      <c r="C22" s="78"/>
      <c r="D22" s="78"/>
      <c r="E22" s="78"/>
      <c r="F22" s="78"/>
      <c r="G22" s="78"/>
      <c r="H22" s="79"/>
    </row>
  </sheetData>
  <mergeCells count="2">
    <mergeCell ref="B12:H16"/>
    <mergeCell ref="B18:H22"/>
  </mergeCells>
  <dataValidations count="1">
    <dataValidation type="list" allowBlank="1" showInputMessage="1" showErrorMessage="1" sqref="C7:E7 C6:D6 E4:E5 C5 D4 F4:F6">
      <formula1>$K$3:$K$6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zoomScale="60" zoomScaleNormal="60" workbookViewId="0"/>
  </sheetViews>
  <sheetFormatPr baseColWidth="10" defaultColWidth="8.88671875" defaultRowHeight="14.4" x14ac:dyDescent="0.3"/>
  <cols>
    <col min="1" max="1" width="2.6640625" customWidth="1"/>
    <col min="2" max="2" width="31.6640625" bestFit="1" customWidth="1"/>
    <col min="3" max="6" width="56.6640625" customWidth="1"/>
    <col min="7" max="7" width="35.6640625" bestFit="1" customWidth="1"/>
    <col min="8" max="8" width="36" bestFit="1" customWidth="1"/>
  </cols>
  <sheetData>
    <row r="1" spans="2:11" ht="10.199999999999999" customHeight="1" x14ac:dyDescent="0.3">
      <c r="G1" s="57" t="s">
        <v>86</v>
      </c>
    </row>
    <row r="2" spans="2:11" ht="18" x14ac:dyDescent="0.3">
      <c r="B2" s="5" t="s">
        <v>29</v>
      </c>
      <c r="C2" s="5" t="s">
        <v>50</v>
      </c>
      <c r="D2" s="5" t="s">
        <v>51</v>
      </c>
      <c r="E2" s="5" t="s">
        <v>52</v>
      </c>
      <c r="F2" s="5" t="s">
        <v>53</v>
      </c>
      <c r="G2" s="7" t="s">
        <v>27</v>
      </c>
      <c r="H2" s="5" t="s">
        <v>31</v>
      </c>
      <c r="K2" s="59">
        <v>5</v>
      </c>
    </row>
    <row r="3" spans="2:11" ht="43.2" x14ac:dyDescent="0.3">
      <c r="B3" s="25" t="s">
        <v>66</v>
      </c>
      <c r="C3" s="8" t="s">
        <v>106</v>
      </c>
      <c r="D3" s="8" t="s">
        <v>107</v>
      </c>
      <c r="E3" s="9" t="s">
        <v>108</v>
      </c>
      <c r="F3" s="9" t="s">
        <v>42</v>
      </c>
      <c r="G3" s="1">
        <v>1</v>
      </c>
      <c r="H3" s="11" t="str">
        <f>IF(G3&gt;4.5,"A",IF(G3&gt;3.5,"B",IF(G3&gt;1.5,"C","D")))</f>
        <v>D</v>
      </c>
      <c r="K3" s="59">
        <v>4</v>
      </c>
    </row>
    <row r="4" spans="2:11" ht="43.2" x14ac:dyDescent="0.3">
      <c r="B4" s="25" t="s">
        <v>67</v>
      </c>
      <c r="C4" s="8" t="s">
        <v>106</v>
      </c>
      <c r="D4" s="8" t="s">
        <v>107</v>
      </c>
      <c r="E4" s="9" t="s">
        <v>108</v>
      </c>
      <c r="F4" s="9" t="s">
        <v>42</v>
      </c>
      <c r="G4" s="1">
        <v>1</v>
      </c>
      <c r="H4" s="11" t="str">
        <f t="shared" ref="H4:H6" si="0">IF(G4&gt;4.5,"A",IF(G4&gt;3.5,"B",IF(G4&gt;1.5,"C","D")))</f>
        <v>D</v>
      </c>
      <c r="K4" s="59">
        <v>2</v>
      </c>
    </row>
    <row r="5" spans="2:11" ht="43.2" x14ac:dyDescent="0.3">
      <c r="B5" s="25" t="s">
        <v>68</v>
      </c>
      <c r="C5" s="8" t="s">
        <v>106</v>
      </c>
      <c r="D5" s="8" t="s">
        <v>107</v>
      </c>
      <c r="E5" s="9" t="s">
        <v>108</v>
      </c>
      <c r="F5" s="9" t="s">
        <v>42</v>
      </c>
      <c r="G5" s="1">
        <v>1</v>
      </c>
      <c r="H5" s="11" t="str">
        <f t="shared" si="0"/>
        <v>D</v>
      </c>
      <c r="K5" s="59">
        <v>1</v>
      </c>
    </row>
    <row r="6" spans="2:11" ht="43.2" x14ac:dyDescent="0.3">
      <c r="B6" s="25" t="s">
        <v>74</v>
      </c>
      <c r="C6" s="8" t="s">
        <v>106</v>
      </c>
      <c r="D6" s="8" t="s">
        <v>107</v>
      </c>
      <c r="E6" s="9" t="s">
        <v>108</v>
      </c>
      <c r="F6" s="9" t="s">
        <v>42</v>
      </c>
      <c r="G6" s="1">
        <v>1</v>
      </c>
      <c r="H6" s="11" t="str">
        <f t="shared" si="0"/>
        <v>D</v>
      </c>
      <c r="K6" s="59">
        <v>1</v>
      </c>
    </row>
    <row r="7" spans="2:11" ht="14.4" customHeight="1" x14ac:dyDescent="0.3">
      <c r="B7" s="65" t="s">
        <v>28</v>
      </c>
      <c r="C7" s="65"/>
      <c r="D7" s="65"/>
      <c r="E7" s="65"/>
      <c r="F7" s="65"/>
      <c r="G7" s="10">
        <f>AVERAGE(G3:G6)</f>
        <v>1</v>
      </c>
      <c r="H7" s="15"/>
      <c r="K7" s="59"/>
    </row>
    <row r="8" spans="2:11" x14ac:dyDescent="0.3">
      <c r="B8" s="66" t="s">
        <v>32</v>
      </c>
      <c r="C8" s="66"/>
      <c r="D8" s="66"/>
      <c r="E8" s="66"/>
      <c r="F8" s="66"/>
      <c r="G8" s="66"/>
      <c r="H8" s="66"/>
    </row>
    <row r="9" spans="2:11" x14ac:dyDescent="0.3">
      <c r="B9" s="66"/>
      <c r="C9" s="66"/>
      <c r="D9" s="66"/>
      <c r="E9" s="66"/>
      <c r="F9" s="66"/>
      <c r="G9" s="66"/>
      <c r="H9" s="66"/>
    </row>
    <row r="10" spans="2:11" x14ac:dyDescent="0.3">
      <c r="B10" s="66"/>
      <c r="C10" s="66"/>
      <c r="D10" s="66"/>
      <c r="E10" s="66"/>
      <c r="F10" s="66"/>
      <c r="G10" s="66"/>
      <c r="H10" s="66"/>
    </row>
    <row r="11" spans="2:11" x14ac:dyDescent="0.3">
      <c r="B11" s="66"/>
      <c r="C11" s="66"/>
      <c r="D11" s="66"/>
      <c r="E11" s="66"/>
      <c r="F11" s="66"/>
      <c r="G11" s="66"/>
      <c r="H11" s="66"/>
    </row>
    <row r="12" spans="2:11" x14ac:dyDescent="0.3">
      <c r="B12" s="66"/>
      <c r="C12" s="66"/>
      <c r="D12" s="66"/>
      <c r="E12" s="66"/>
      <c r="F12" s="66"/>
      <c r="G12" s="66"/>
      <c r="H12" s="66"/>
    </row>
    <row r="13" spans="2:11" x14ac:dyDescent="0.3">
      <c r="B13" s="66"/>
      <c r="C13" s="66"/>
      <c r="D13" s="66"/>
      <c r="E13" s="66"/>
      <c r="F13" s="66"/>
      <c r="G13" s="66"/>
      <c r="H13" s="66"/>
    </row>
    <row r="14" spans="2:11" x14ac:dyDescent="0.3">
      <c r="B14" s="66"/>
      <c r="C14" s="66"/>
      <c r="D14" s="66"/>
      <c r="E14" s="66"/>
      <c r="F14" s="66"/>
      <c r="G14" s="66"/>
      <c r="H14" s="66"/>
    </row>
    <row r="15" spans="2:11" x14ac:dyDescent="0.3">
      <c r="B15" s="66"/>
      <c r="C15" s="66"/>
      <c r="D15" s="66"/>
      <c r="E15" s="66"/>
      <c r="F15" s="66"/>
      <c r="G15" s="66"/>
      <c r="H15" s="66"/>
    </row>
  </sheetData>
  <mergeCells count="2">
    <mergeCell ref="B7:F7"/>
    <mergeCell ref="B8:H15"/>
  </mergeCells>
  <dataValidations count="1">
    <dataValidation type="list" allowBlank="1" showInputMessage="1" showErrorMessage="1" sqref="G3:G6">
      <formula1>$K$2:$K$5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/>
  </sheetViews>
  <sheetFormatPr baseColWidth="10" defaultRowHeight="14.4" x14ac:dyDescent="0.3"/>
  <cols>
    <col min="3" max="3" width="13.44140625" bestFit="1" customWidth="1"/>
    <col min="4" max="4" width="21.6640625" bestFit="1" customWidth="1"/>
    <col min="5" max="5" width="21.6640625" customWidth="1"/>
    <col min="6" max="6" width="21.6640625" bestFit="1" customWidth="1"/>
    <col min="7" max="8" width="19.6640625" bestFit="1" customWidth="1"/>
    <col min="9" max="9" width="19.5546875" bestFit="1" customWidth="1"/>
    <col min="10" max="10" width="21.6640625" bestFit="1" customWidth="1"/>
    <col min="11" max="11" width="10.5546875" bestFit="1" customWidth="1"/>
    <col min="12" max="12" width="19.6640625" bestFit="1" customWidth="1"/>
    <col min="13" max="13" width="19.5546875" bestFit="1" customWidth="1"/>
  </cols>
  <sheetData>
    <row r="3" spans="2:8" x14ac:dyDescent="0.3">
      <c r="C3" s="27" t="s">
        <v>70</v>
      </c>
      <c r="D3" s="28" t="s">
        <v>69</v>
      </c>
      <c r="E3" s="29" t="s">
        <v>78</v>
      </c>
      <c r="F3" s="30" t="s">
        <v>71</v>
      </c>
      <c r="G3" s="31" t="s">
        <v>72</v>
      </c>
      <c r="H3" s="32" t="s">
        <v>73</v>
      </c>
    </row>
    <row r="4" spans="2:8" x14ac:dyDescent="0.3">
      <c r="B4" t="s">
        <v>66</v>
      </c>
      <c r="C4" s="18" t="str">
        <f>'Groupe - Fx'!G4</f>
        <v>D</v>
      </c>
      <c r="D4" s="18" t="str">
        <f>'Groupe - Tx'!H4</f>
        <v>D</v>
      </c>
      <c r="E4" s="18" t="str">
        <f>'Groupe - Tx'!H12</f>
        <v>D</v>
      </c>
      <c r="F4" s="18" t="str">
        <f>'Groupe - Soutenance'!H4</f>
        <v>D</v>
      </c>
      <c r="G4" s="18" t="str">
        <f>'Indivi - Pairs'!H4</f>
        <v>D</v>
      </c>
      <c r="H4" s="18" t="str">
        <f>'Indivi - Question'!H3</f>
        <v>D</v>
      </c>
    </row>
    <row r="5" spans="2:8" x14ac:dyDescent="0.3">
      <c r="B5" t="s">
        <v>67</v>
      </c>
      <c r="C5" s="18" t="str">
        <f>'Groupe - Fx'!G4</f>
        <v>D</v>
      </c>
      <c r="D5" s="18" t="str">
        <f>'Groupe - Tx'!H4</f>
        <v>D</v>
      </c>
      <c r="E5" s="18" t="str">
        <f>'Groupe - Tx'!H12</f>
        <v>D</v>
      </c>
      <c r="F5" s="18" t="str">
        <f>'Groupe - Soutenance'!H4</f>
        <v>D</v>
      </c>
      <c r="G5" s="18" t="str">
        <f>'Indivi - Pairs'!H5</f>
        <v>D</v>
      </c>
      <c r="H5" s="18" t="str">
        <f>'Indivi - Question'!H4</f>
        <v>D</v>
      </c>
    </row>
    <row r="6" spans="2:8" x14ac:dyDescent="0.3">
      <c r="B6" t="s">
        <v>68</v>
      </c>
      <c r="C6" s="18" t="str">
        <f>'Groupe - Fx'!G4</f>
        <v>D</v>
      </c>
      <c r="D6" s="18" t="str">
        <f>'Groupe - Tx'!H4</f>
        <v>D</v>
      </c>
      <c r="E6" s="18" t="str">
        <f>'Groupe - Tx'!H12</f>
        <v>D</v>
      </c>
      <c r="F6" s="18" t="str">
        <f>'Groupe - Soutenance'!H4</f>
        <v>D</v>
      </c>
      <c r="G6" s="18" t="str">
        <f>'Indivi - Pairs'!H6</f>
        <v>D</v>
      </c>
      <c r="H6" s="18" t="str">
        <f>'Indivi - Question'!H5</f>
        <v>D</v>
      </c>
    </row>
    <row r="7" spans="2:8" x14ac:dyDescent="0.3">
      <c r="B7" t="s">
        <v>74</v>
      </c>
      <c r="C7" s="18" t="str">
        <f>'Groupe - Fx'!G4</f>
        <v>D</v>
      </c>
      <c r="D7" s="18" t="str">
        <f>'Groupe - Tx'!H4</f>
        <v>D</v>
      </c>
      <c r="E7" s="18" t="str">
        <f>'Groupe - Tx'!H12</f>
        <v>D</v>
      </c>
      <c r="F7" s="18" t="str">
        <f>'Groupe - Soutenance'!H4</f>
        <v>D</v>
      </c>
      <c r="G7" s="18" t="str">
        <f>'Indivi - Pairs'!H7</f>
        <v>D</v>
      </c>
      <c r="H7" s="18" t="str">
        <f>'Indivi - Question'!H6</f>
        <v>D</v>
      </c>
    </row>
    <row r="10" spans="2:8" x14ac:dyDescent="0.3">
      <c r="C10" s="23"/>
      <c r="D10" s="23"/>
      <c r="E10" s="23"/>
      <c r="F10" s="23"/>
    </row>
    <row r="11" spans="2:8" x14ac:dyDescent="0.3">
      <c r="D11" s="23"/>
      <c r="E11" s="23"/>
      <c r="F11" s="23"/>
    </row>
    <row r="12" spans="2:8" x14ac:dyDescent="0.3">
      <c r="C12" s="23"/>
      <c r="D12" s="23"/>
      <c r="E12" s="23"/>
      <c r="F12" s="23"/>
    </row>
    <row r="13" spans="2:8" x14ac:dyDescent="0.3">
      <c r="C13" s="23"/>
      <c r="D13" s="23"/>
      <c r="E13" s="23"/>
      <c r="F13" s="23"/>
    </row>
    <row r="14" spans="2:8" x14ac:dyDescent="0.3">
      <c r="C14" s="23"/>
      <c r="D14" s="23"/>
      <c r="E14" s="23"/>
      <c r="F14" s="23"/>
    </row>
    <row r="15" spans="2:8" x14ac:dyDescent="0.3">
      <c r="C15" s="23"/>
      <c r="D15" s="23"/>
      <c r="E15" s="23"/>
      <c r="F15" s="23"/>
    </row>
    <row r="16" spans="2:8" x14ac:dyDescent="0.3">
      <c r="C16" s="23"/>
      <c r="D16" s="23"/>
      <c r="E16" s="23"/>
      <c r="F16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showGridLines="0" zoomScale="50" zoomScaleNormal="50" workbookViewId="0"/>
  </sheetViews>
  <sheetFormatPr baseColWidth="10" defaultRowHeight="14.4" x14ac:dyDescent="0.3"/>
  <cols>
    <col min="1" max="1" width="3.33203125" customWidth="1"/>
    <col min="2" max="2" width="20.21875" customWidth="1"/>
    <col min="3" max="15" width="26.77734375" customWidth="1"/>
  </cols>
  <sheetData>
    <row r="1" spans="2:15" s="16" customFormat="1" ht="15" thickBot="1" x14ac:dyDescent="0.35"/>
    <row r="2" spans="2:15" s="16" customFormat="1" ht="29.4" customHeight="1" x14ac:dyDescent="0.3">
      <c r="C2" s="80" t="s">
        <v>79</v>
      </c>
      <c r="D2" s="81"/>
      <c r="E2" s="81"/>
      <c r="F2" s="81"/>
      <c r="G2" s="82"/>
      <c r="H2" s="80" t="s">
        <v>110</v>
      </c>
      <c r="I2" s="81"/>
      <c r="J2" s="81"/>
      <c r="K2" s="82"/>
      <c r="L2" s="80" t="s">
        <v>81</v>
      </c>
      <c r="M2" s="81"/>
      <c r="N2" s="81"/>
      <c r="O2" s="82"/>
    </row>
    <row r="3" spans="2:15" s="16" customFormat="1" ht="31.2" customHeight="1" thickBot="1" x14ac:dyDescent="0.35">
      <c r="C3" s="99" t="s">
        <v>70</v>
      </c>
      <c r="D3" s="100" t="s">
        <v>71</v>
      </c>
      <c r="E3" s="101" t="s">
        <v>72</v>
      </c>
      <c r="F3" s="102" t="s">
        <v>73</v>
      </c>
      <c r="G3" s="103" t="s">
        <v>82</v>
      </c>
      <c r="H3" s="104" t="s">
        <v>69</v>
      </c>
      <c r="I3" s="101" t="s">
        <v>72</v>
      </c>
      <c r="J3" s="102" t="s">
        <v>73</v>
      </c>
      <c r="K3" s="103" t="s">
        <v>83</v>
      </c>
      <c r="L3" s="105" t="s">
        <v>78</v>
      </c>
      <c r="M3" s="101" t="s">
        <v>72</v>
      </c>
      <c r="N3" s="102" t="s">
        <v>73</v>
      </c>
      <c r="O3" s="103" t="s">
        <v>84</v>
      </c>
    </row>
    <row r="4" spans="2:15" s="16" customFormat="1" ht="61.8" customHeight="1" x14ac:dyDescent="0.3">
      <c r="B4" s="86" t="s">
        <v>66</v>
      </c>
      <c r="C4" s="87" t="str">
        <f>'Groupe - Fx'!G4:G29</f>
        <v>D</v>
      </c>
      <c r="D4" s="88" t="str">
        <f>'Groupe - Soutenance'!H4:H8</f>
        <v>D</v>
      </c>
      <c r="E4" s="88" t="str">
        <f>'Indivi - Pairs'!H4</f>
        <v>D</v>
      </c>
      <c r="F4" s="88" t="str">
        <f>'Indivi - Question'!H3</f>
        <v>D</v>
      </c>
      <c r="G4" s="89" t="str">
        <f>IF(G11&gt;4.5,"A",IF(G11&gt;3.5,"B",IF(G11&gt;1.5,"C","D")))</f>
        <v>D</v>
      </c>
      <c r="H4" s="90" t="str">
        <f>'Groupe - Tx'!H4:H11</f>
        <v>D</v>
      </c>
      <c r="I4" s="91" t="str">
        <f>E4</f>
        <v>D</v>
      </c>
      <c r="J4" s="91" t="str">
        <f>F4</f>
        <v>D</v>
      </c>
      <c r="K4" s="89" t="str">
        <f>IF(K11&gt;4.5,"A",IF(K11&gt;3.5,"B",IF(K11&gt;1.5,"C","D")))</f>
        <v>D</v>
      </c>
      <c r="L4" s="87" t="str">
        <f>'Groupe - Tx'!H12</f>
        <v>D</v>
      </c>
      <c r="M4" s="88" t="str">
        <f>I4</f>
        <v>D</v>
      </c>
      <c r="N4" s="88" t="str">
        <f>J4</f>
        <v>D</v>
      </c>
      <c r="O4" s="89" t="str">
        <f>IF(O11&gt;4.5,"A",IF(O11&gt;3.5,"B",IF(O11&gt;1.5,"C","D")))</f>
        <v>D</v>
      </c>
    </row>
    <row r="5" spans="2:15" s="16" customFormat="1" ht="61.8" customHeight="1" x14ac:dyDescent="0.3">
      <c r="B5" s="92" t="s">
        <v>67</v>
      </c>
      <c r="C5" s="87" t="str">
        <f>C4</f>
        <v>D</v>
      </c>
      <c r="D5" s="88" t="str">
        <f>D4</f>
        <v>D</v>
      </c>
      <c r="E5" s="88" t="str">
        <f>'Indivi - Pairs'!H5</f>
        <v>D</v>
      </c>
      <c r="F5" s="88" t="str">
        <f>'Indivi - Question'!H4</f>
        <v>D</v>
      </c>
      <c r="G5" s="89" t="str">
        <f t="shared" ref="G5:G7" si="0">IF(G12&gt;4.5,"A",IF(G12&gt;3.5,"B",IF(G12&gt;1.5,"C","D")))</f>
        <v>D</v>
      </c>
      <c r="H5" s="90" t="str">
        <f>H4</f>
        <v>D</v>
      </c>
      <c r="I5" s="91" t="str">
        <f t="shared" ref="I5:I7" si="1">E5</f>
        <v>D</v>
      </c>
      <c r="J5" s="91" t="str">
        <f t="shared" ref="J5:J7" si="2">F5</f>
        <v>D</v>
      </c>
      <c r="K5" s="89" t="str">
        <f t="shared" ref="K5:K7" si="3">IF(K12&gt;4.5,"A",IF(K12&gt;3.5,"B",IF(K12&gt;1.5,"C","D")))</f>
        <v>D</v>
      </c>
      <c r="L5" s="87" t="str">
        <f>L4</f>
        <v>D</v>
      </c>
      <c r="M5" s="88" t="str">
        <f t="shared" ref="M5:M7" si="4">I5</f>
        <v>D</v>
      </c>
      <c r="N5" s="88" t="str">
        <f t="shared" ref="N5:N7" si="5">J5</f>
        <v>D</v>
      </c>
      <c r="O5" s="89" t="str">
        <f t="shared" ref="O5:O7" si="6">IF(O12&gt;4.5,"A",IF(O12&gt;3.5,"B",IF(O12&gt;1.5,"C","D")))</f>
        <v>D</v>
      </c>
    </row>
    <row r="6" spans="2:15" s="16" customFormat="1" ht="61.8" customHeight="1" x14ac:dyDescent="0.3">
      <c r="B6" s="92" t="s">
        <v>68</v>
      </c>
      <c r="C6" s="87" t="str">
        <f t="shared" ref="C6:C7" si="7">C5</f>
        <v>D</v>
      </c>
      <c r="D6" s="88" t="str">
        <f t="shared" ref="D6:D7" si="8">D5</f>
        <v>D</v>
      </c>
      <c r="E6" s="88" t="str">
        <f>'Indivi - Pairs'!H6</f>
        <v>D</v>
      </c>
      <c r="F6" s="88" t="str">
        <f>'Indivi - Question'!H5</f>
        <v>D</v>
      </c>
      <c r="G6" s="89" t="str">
        <f t="shared" si="0"/>
        <v>D</v>
      </c>
      <c r="H6" s="90" t="str">
        <f t="shared" ref="H6:H7" si="9">H5</f>
        <v>D</v>
      </c>
      <c r="I6" s="91" t="str">
        <f t="shared" si="1"/>
        <v>D</v>
      </c>
      <c r="J6" s="91" t="str">
        <f t="shared" si="2"/>
        <v>D</v>
      </c>
      <c r="K6" s="89" t="str">
        <f t="shared" si="3"/>
        <v>D</v>
      </c>
      <c r="L6" s="87" t="str">
        <f t="shared" ref="L6:L7" si="10">L5</f>
        <v>D</v>
      </c>
      <c r="M6" s="88" t="str">
        <f t="shared" si="4"/>
        <v>D</v>
      </c>
      <c r="N6" s="88" t="str">
        <f t="shared" si="5"/>
        <v>D</v>
      </c>
      <c r="O6" s="89" t="str">
        <f t="shared" si="6"/>
        <v>D</v>
      </c>
    </row>
    <row r="7" spans="2:15" s="16" customFormat="1" ht="61.8" customHeight="1" thickBot="1" x14ac:dyDescent="0.35">
      <c r="B7" s="93" t="s">
        <v>74</v>
      </c>
      <c r="C7" s="94" t="str">
        <f t="shared" si="7"/>
        <v>D</v>
      </c>
      <c r="D7" s="95" t="str">
        <f t="shared" si="8"/>
        <v>D</v>
      </c>
      <c r="E7" s="95" t="str">
        <f>'Indivi - Pairs'!H7</f>
        <v>D</v>
      </c>
      <c r="F7" s="95" t="str">
        <f>'Indivi - Question'!H6</f>
        <v>D</v>
      </c>
      <c r="G7" s="96" t="str">
        <f t="shared" si="0"/>
        <v>D</v>
      </c>
      <c r="H7" s="97" t="str">
        <f t="shared" si="9"/>
        <v>D</v>
      </c>
      <c r="I7" s="98" t="str">
        <f t="shared" si="1"/>
        <v>D</v>
      </c>
      <c r="J7" s="98" t="str">
        <f t="shared" si="2"/>
        <v>D</v>
      </c>
      <c r="K7" s="96" t="str">
        <f t="shared" si="3"/>
        <v>D</v>
      </c>
      <c r="L7" s="94" t="str">
        <f t="shared" si="10"/>
        <v>D</v>
      </c>
      <c r="M7" s="95" t="str">
        <f t="shared" si="4"/>
        <v>D</v>
      </c>
      <c r="N7" s="95" t="str">
        <f t="shared" si="5"/>
        <v>D</v>
      </c>
      <c r="O7" s="96" t="str">
        <f t="shared" si="6"/>
        <v>D</v>
      </c>
    </row>
    <row r="9" spans="2:15" s="16" customFormat="1" hidden="1" x14ac:dyDescent="0.3">
      <c r="C9" s="83" t="s">
        <v>79</v>
      </c>
      <c r="D9" s="84"/>
      <c r="E9" s="84"/>
      <c r="F9" s="84"/>
      <c r="G9" s="85"/>
      <c r="H9" s="83" t="s">
        <v>80</v>
      </c>
      <c r="I9" s="84"/>
      <c r="J9" s="84"/>
      <c r="K9" s="85"/>
      <c r="L9" s="83" t="s">
        <v>81</v>
      </c>
      <c r="M9" s="84"/>
      <c r="N9" s="84"/>
      <c r="O9" s="85"/>
    </row>
    <row r="10" spans="2:15" s="16" customFormat="1" ht="15" hidden="1" thickBot="1" x14ac:dyDescent="0.35">
      <c r="C10" s="36" t="s">
        <v>70</v>
      </c>
      <c r="D10" s="33" t="s">
        <v>71</v>
      </c>
      <c r="E10" s="34" t="s">
        <v>72</v>
      </c>
      <c r="F10" s="35" t="s">
        <v>73</v>
      </c>
      <c r="G10" s="47" t="s">
        <v>82</v>
      </c>
      <c r="H10" s="41" t="s">
        <v>69</v>
      </c>
      <c r="I10" s="34" t="s">
        <v>72</v>
      </c>
      <c r="J10" s="35" t="s">
        <v>73</v>
      </c>
      <c r="K10" s="47" t="s">
        <v>83</v>
      </c>
      <c r="L10" s="45" t="s">
        <v>78</v>
      </c>
      <c r="M10" s="34" t="s">
        <v>72</v>
      </c>
      <c r="N10" s="35" t="s">
        <v>73</v>
      </c>
      <c r="O10" s="46" t="s">
        <v>84</v>
      </c>
    </row>
    <row r="11" spans="2:15" s="16" customFormat="1" hidden="1" x14ac:dyDescent="0.3">
      <c r="B11" s="51" t="s">
        <v>66</v>
      </c>
      <c r="C11" s="40">
        <f>IF(C4="A",5,IF(C4="B",4,IF(C4="C",2,1)))</f>
        <v>1</v>
      </c>
      <c r="D11" s="13">
        <f t="shared" ref="D11:N11" si="11">IF(D4="A",5,IF(D4="B",4,IF(D4="C",2,1)))</f>
        <v>1</v>
      </c>
      <c r="E11" s="13">
        <f t="shared" si="11"/>
        <v>1</v>
      </c>
      <c r="F11" s="13">
        <f>IF(F4="A",5,IF(F4="B",4,IF(F4="C",2,1)))</f>
        <v>1</v>
      </c>
      <c r="G11" s="48">
        <f>AVERAGE(C11:F11)</f>
        <v>1</v>
      </c>
      <c r="H11" s="42">
        <f t="shared" si="11"/>
        <v>1</v>
      </c>
      <c r="I11" s="3">
        <f t="shared" si="11"/>
        <v>1</v>
      </c>
      <c r="J11" s="3">
        <f>IF(J4="A",5,IF(J4="B",4,IF(J4="C",2,1)))</f>
        <v>1</v>
      </c>
      <c r="K11" s="54">
        <f>AVERAGE(H11:J11)</f>
        <v>1</v>
      </c>
      <c r="L11" s="37">
        <f t="shared" si="11"/>
        <v>1</v>
      </c>
      <c r="M11" s="13">
        <f t="shared" si="11"/>
        <v>1</v>
      </c>
      <c r="N11" s="13">
        <f t="shared" si="11"/>
        <v>1</v>
      </c>
      <c r="O11" s="54">
        <f>AVERAGE(L11:N11)</f>
        <v>1</v>
      </c>
    </row>
    <row r="12" spans="2:15" s="16" customFormat="1" hidden="1" x14ac:dyDescent="0.3">
      <c r="B12" s="52" t="s">
        <v>67</v>
      </c>
      <c r="C12" s="40">
        <f t="shared" ref="C12:N14" si="12">IF(C5="A",5,IF(C5="B",4,IF(C5="C",2,1)))</f>
        <v>1</v>
      </c>
      <c r="D12" s="13">
        <f t="shared" si="12"/>
        <v>1</v>
      </c>
      <c r="E12" s="13">
        <f t="shared" si="12"/>
        <v>1</v>
      </c>
      <c r="F12" s="13">
        <f>IF(F5="A",5,IF(F5="B",4,IF(F5="C",2,1)))</f>
        <v>1</v>
      </c>
      <c r="G12" s="48">
        <f t="shared" ref="G12:G14" si="13">AVERAGE(C12:F12)</f>
        <v>1</v>
      </c>
      <c r="H12" s="42">
        <f t="shared" si="12"/>
        <v>1</v>
      </c>
      <c r="I12" s="3">
        <f t="shared" si="12"/>
        <v>1</v>
      </c>
      <c r="J12" s="3">
        <f>IF(J5="A",5,IF(J5="B",4,IF(J5="C",2,1)))</f>
        <v>1</v>
      </c>
      <c r="K12" s="54">
        <f t="shared" ref="K12:K14" si="14">AVERAGE(H12:J12)</f>
        <v>1</v>
      </c>
      <c r="L12" s="37">
        <f t="shared" si="12"/>
        <v>1</v>
      </c>
      <c r="M12" s="13">
        <f t="shared" si="12"/>
        <v>1</v>
      </c>
      <c r="N12" s="13">
        <f t="shared" si="12"/>
        <v>1</v>
      </c>
      <c r="O12" s="54">
        <f t="shared" ref="O12:O14" si="15">AVERAGE(L12:N12)</f>
        <v>1</v>
      </c>
    </row>
    <row r="13" spans="2:15" s="16" customFormat="1" hidden="1" x14ac:dyDescent="0.3">
      <c r="B13" s="52" t="s">
        <v>68</v>
      </c>
      <c r="C13" s="40">
        <f t="shared" si="12"/>
        <v>1</v>
      </c>
      <c r="D13" s="13">
        <f t="shared" si="12"/>
        <v>1</v>
      </c>
      <c r="E13" s="13">
        <f t="shared" si="12"/>
        <v>1</v>
      </c>
      <c r="F13" s="13">
        <f>IF(F6="A",5,IF(F6="B",4,IF(F6="C",2,1)))</f>
        <v>1</v>
      </c>
      <c r="G13" s="48">
        <f t="shared" si="13"/>
        <v>1</v>
      </c>
      <c r="H13" s="42">
        <f t="shared" si="12"/>
        <v>1</v>
      </c>
      <c r="I13" s="3">
        <f t="shared" si="12"/>
        <v>1</v>
      </c>
      <c r="J13" s="3">
        <f>IF(J6="A",5,IF(J6="B",4,IF(J6="C",2,1)))</f>
        <v>1</v>
      </c>
      <c r="K13" s="54">
        <f t="shared" si="14"/>
        <v>1</v>
      </c>
      <c r="L13" s="37">
        <f t="shared" si="12"/>
        <v>1</v>
      </c>
      <c r="M13" s="13">
        <f t="shared" si="12"/>
        <v>1</v>
      </c>
      <c r="N13" s="13">
        <f t="shared" si="12"/>
        <v>1</v>
      </c>
      <c r="O13" s="54">
        <f t="shared" si="15"/>
        <v>1</v>
      </c>
    </row>
    <row r="14" spans="2:15" s="16" customFormat="1" ht="15" hidden="1" thickBot="1" x14ac:dyDescent="0.35">
      <c r="B14" s="53" t="s">
        <v>74</v>
      </c>
      <c r="C14" s="50">
        <f t="shared" si="12"/>
        <v>1</v>
      </c>
      <c r="D14" s="39">
        <f t="shared" si="12"/>
        <v>1</v>
      </c>
      <c r="E14" s="39">
        <f t="shared" si="12"/>
        <v>1</v>
      </c>
      <c r="F14" s="39">
        <f>IF(F7="A",5,IF(F7="B",4,IF(F7="C",2,1)))</f>
        <v>1</v>
      </c>
      <c r="G14" s="49">
        <f t="shared" si="13"/>
        <v>1</v>
      </c>
      <c r="H14" s="43">
        <f t="shared" si="12"/>
        <v>1</v>
      </c>
      <c r="I14" s="44">
        <f t="shared" si="12"/>
        <v>1</v>
      </c>
      <c r="J14" s="44">
        <f>IF(J7="A",5,IF(J7="B",4,IF(J7="C",2,1)))</f>
        <v>1</v>
      </c>
      <c r="K14" s="55">
        <f t="shared" si="14"/>
        <v>1</v>
      </c>
      <c r="L14" s="38">
        <f t="shared" si="12"/>
        <v>1</v>
      </c>
      <c r="M14" s="39">
        <f t="shared" si="12"/>
        <v>1</v>
      </c>
      <c r="N14" s="39">
        <f t="shared" si="12"/>
        <v>1</v>
      </c>
      <c r="O14" s="55">
        <f t="shared" si="15"/>
        <v>1</v>
      </c>
    </row>
  </sheetData>
  <mergeCells count="6">
    <mergeCell ref="L2:O2"/>
    <mergeCell ref="L9:O9"/>
    <mergeCell ref="C2:G2"/>
    <mergeCell ref="H2:K2"/>
    <mergeCell ref="C9:G9"/>
    <mergeCell ref="H9:K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13A7DB47F204093A326A3083D0A89" ma:contentTypeVersion="7" ma:contentTypeDescription="Crée un document." ma:contentTypeScope="" ma:versionID="859e59350b28b508d470e8482a716817">
  <xsd:schema xmlns:xsd="http://www.w3.org/2001/XMLSchema" xmlns:xs="http://www.w3.org/2001/XMLSchema" xmlns:p="http://schemas.microsoft.com/office/2006/metadata/properties" xmlns:ns2="da16f596-a386-43f9-8f64-f6bf14935944" xmlns:ns3="4da6f8ec-b4dc-44ce-b766-47c82a0823d6" targetNamespace="http://schemas.microsoft.com/office/2006/metadata/properties" ma:root="true" ma:fieldsID="040efc34a55383abaee5ba054eade51d" ns2:_="" ns3:_="">
    <xsd:import namespace="da16f596-a386-43f9-8f64-f6bf14935944"/>
    <xsd:import namespace="4da6f8ec-b4dc-44ce-b766-47c82a0823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6f596-a386-43f9-8f64-f6bf149359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6f8ec-b4dc-44ce-b766-47c82a0823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550FBB-DDBB-4E08-B112-69B86C82A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16f596-a386-43f9-8f64-f6bf14935944"/>
    <ds:schemaRef ds:uri="4da6f8ec-b4dc-44ce-b766-47c82a0823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9F1240-478C-4A3E-8BDC-7024C81924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59DE6E-18F3-4C43-9A56-DDD2124D9F2E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4da6f8ec-b4dc-44ce-b766-47c82a0823d6"/>
    <ds:schemaRef ds:uri="da16f596-a386-43f9-8f64-f6bf149359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Groupe - Fx</vt:lpstr>
      <vt:lpstr>Groupe - Tx</vt:lpstr>
      <vt:lpstr>Groupe - Soutenance</vt:lpstr>
      <vt:lpstr>Indivi - Pairs</vt:lpstr>
      <vt:lpstr>Indivi - Question</vt:lpstr>
      <vt:lpstr>Synthèse Projet</vt:lpstr>
      <vt:lpstr>SCHOLARIS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2021-11-21T22:59:27Z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0x01010069C13A7DB47F204093A326A3083D0A89</vt:lpwstr>
  </property>
</Properties>
</file>