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uzag\Desktop\Cours 2021-2022\BUT S1 (2021-2022)\R1.11 Bases de la communication\"/>
    </mc:Choice>
  </mc:AlternateContent>
  <xr:revisionPtr revIDLastSave="0" documentId="13_ncr:1_{A2CCD2E3-5012-404B-9324-27A7A5B7E02D}" xr6:coauthVersionLast="36" xr6:coauthVersionMax="36" xr10:uidLastSave="{00000000-0000-0000-0000-000000000000}"/>
  <bookViews>
    <workbookView xWindow="0" yWindow="0" windowWidth="14390" windowHeight="4070" tabRatio="500" activeTab="5" xr2:uid="{00000000-000D-0000-FFFF-FFFF00000000}"/>
  </bookViews>
  <sheets>
    <sheet name="TP1A" sheetId="3" r:id="rId1"/>
    <sheet name="TP1B" sheetId="4" r:id="rId2"/>
    <sheet name="TP2C" sheetId="5" r:id="rId3"/>
    <sheet name="TP2D" sheetId="6" r:id="rId4"/>
    <sheet name="TP3E" sheetId="7" r:id="rId5"/>
    <sheet name="TP3F" sheetId="8" r:id="rId6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3" l="1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3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F11" i="6"/>
  <c r="F4" i="6"/>
  <c r="F5" i="6"/>
  <c r="F6" i="6"/>
  <c r="F7" i="6"/>
  <c r="F8" i="6"/>
  <c r="F9" i="6"/>
  <c r="F10" i="6"/>
  <c r="F12" i="6"/>
  <c r="F13" i="6"/>
  <c r="F14" i="6"/>
  <c r="F15" i="6"/>
  <c r="F16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3" i="5"/>
  <c r="F4" i="3"/>
  <c r="F5" i="3"/>
  <c r="F6" i="3"/>
  <c r="F7" i="3"/>
  <c r="F8" i="3"/>
  <c r="F9" i="3"/>
  <c r="F10" i="3"/>
  <c r="F11" i="3"/>
  <c r="F12" i="3"/>
  <c r="F13" i="3"/>
  <c r="F14" i="3"/>
  <c r="F15" i="3"/>
  <c r="F3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C19" i="4" l="1"/>
  <c r="D19" i="4"/>
  <c r="E19" i="4"/>
  <c r="F19" i="4"/>
  <c r="C20" i="4"/>
  <c r="D20" i="4"/>
  <c r="E20" i="4"/>
  <c r="F20" i="4"/>
  <c r="B20" i="4"/>
  <c r="B19" i="4"/>
  <c r="C18" i="4"/>
  <c r="D18" i="4"/>
  <c r="E18" i="4"/>
  <c r="F18" i="4"/>
  <c r="B18" i="4"/>
  <c r="D17" i="4"/>
  <c r="E17" i="4"/>
  <c r="F17" i="4"/>
  <c r="C17" i="4"/>
  <c r="B17" i="4"/>
  <c r="C17" i="8" l="1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B20" i="8"/>
  <c r="B19" i="8"/>
  <c r="B18" i="8"/>
  <c r="B17" i="8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B20" i="7"/>
  <c r="B19" i="7"/>
  <c r="B18" i="7"/>
  <c r="B17" i="7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B20" i="6"/>
  <c r="B19" i="6"/>
  <c r="B18" i="6"/>
  <c r="B17" i="6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B19" i="5"/>
  <c r="B18" i="5"/>
  <c r="B17" i="5"/>
  <c r="B16" i="5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B19" i="3"/>
  <c r="B20" i="3"/>
  <c r="B18" i="3"/>
  <c r="B17" i="3"/>
</calcChain>
</file>

<file path=xl/sharedStrings.xml><?xml version="1.0" encoding="utf-8"?>
<sst xmlns="http://schemas.openxmlformats.org/spreadsheetml/2006/main" count="223" uniqueCount="99">
  <si>
    <t>ABBOUIZE Dylan</t>
  </si>
  <si>
    <t>BEAUMELLE Valentin</t>
  </si>
  <si>
    <t>BOUKHIR EL OUALI Aymane</t>
  </si>
  <si>
    <t>CARAYON Corentin</t>
  </si>
  <si>
    <t>COURIOL Mathias</t>
  </si>
  <si>
    <t>DUQUAIRE Mathieu</t>
  </si>
  <si>
    <t>FARINEAU Mathys</t>
  </si>
  <si>
    <t>GLIN Julien</t>
  </si>
  <si>
    <t>GUEYDAN Alexandre</t>
  </si>
  <si>
    <t>MARGERIER Thomas</t>
  </si>
  <si>
    <t>MOSLEH Nassim</t>
  </si>
  <si>
    <t>PETIT Natan</t>
  </si>
  <si>
    <t>VALDEYRON Elias</t>
  </si>
  <si>
    <t>BEN SALAH Yanis</t>
  </si>
  <si>
    <t>BOULAY Clément</t>
  </si>
  <si>
    <t>CHABANNE Lucas</t>
  </si>
  <si>
    <t>CRAPPIER Lorris</t>
  </si>
  <si>
    <t>DURAT Mathias</t>
  </si>
  <si>
    <t>FARRET Quentin</t>
  </si>
  <si>
    <t>FUMA Jordan</t>
  </si>
  <si>
    <t>GOMBOUKA Arnaud</t>
  </si>
  <si>
    <t>HARAS Julien</t>
  </si>
  <si>
    <t>MATHON Alonzo</t>
  </si>
  <si>
    <t>MOVCHAN Vladyslav</t>
  </si>
  <si>
    <t>MULLER Valentin</t>
  </si>
  <si>
    <t>QUAINE Louis</t>
  </si>
  <si>
    <t>VARD Alec</t>
  </si>
  <si>
    <t>ABDOULAYE SALIFOU Shamsiyath</t>
  </si>
  <si>
    <t>ABO ISSA Chihab</t>
  </si>
  <si>
    <t>BENOIST Martin</t>
  </si>
  <si>
    <t>BOURGUIGNEAU Ethan</t>
  </si>
  <si>
    <t>CHAVANEL Yohann</t>
  </si>
  <si>
    <t>ECOCHARD Yohan</t>
  </si>
  <si>
    <t>FERRARI Aurélien</t>
  </si>
  <si>
    <t>GRAILLE Théo</t>
  </si>
  <si>
    <t>HOAREAU Yannis</t>
  </si>
  <si>
    <t>MAY Loris</t>
  </si>
  <si>
    <t>SAPET Alan</t>
  </si>
  <si>
    <t>VENNER Valentin</t>
  </si>
  <si>
    <t>AMBROISE Théo</t>
  </si>
  <si>
    <t>BRÉGAUD Vivian</t>
  </si>
  <si>
    <t>CLOT Jason</t>
  </si>
  <si>
    <t>CONAN Milan</t>
  </si>
  <si>
    <t>DELEVAUX Eliot</t>
  </si>
  <si>
    <t>FIGUET Maxime</t>
  </si>
  <si>
    <t>GARDANNE Lucas</t>
  </si>
  <si>
    <t>GRINCOURT DE FLOGNY Baptiste</t>
  </si>
  <si>
    <t>JEREZ Nicolas</t>
  </si>
  <si>
    <t>MERLIN Florian</t>
  </si>
  <si>
    <t>SEGUE Gaëtan</t>
  </si>
  <si>
    <t>AYDOGAN Adnan</t>
  </si>
  <si>
    <t>BOCHATON Estève</t>
  </si>
  <si>
    <t>BRETON Théo</t>
  </si>
  <si>
    <t>CORNUEL Nino</t>
  </si>
  <si>
    <t>DEROIN Léo</t>
  </si>
  <si>
    <t>ERTURK Yasin</t>
  </si>
  <si>
    <t>FILALI-ZEGZOUTI Sami</t>
  </si>
  <si>
    <t>GELLY Valentin</t>
  </si>
  <si>
    <t>GROSJEAN Thomas</t>
  </si>
  <si>
    <t>LEMAITRE Lucas</t>
  </si>
  <si>
    <t>MICOULET Alex</t>
  </si>
  <si>
    <t>NOE Maxence</t>
  </si>
  <si>
    <t>TCHA Kylian</t>
  </si>
  <si>
    <t>VIARD Paul</t>
  </si>
  <si>
    <t>BADREAU Youssef</t>
  </si>
  <si>
    <t>BARRUEL Yann</t>
  </si>
  <si>
    <t>BODET Mathyas</t>
  </si>
  <si>
    <t>BRUNIAUX Timothée</t>
  </si>
  <si>
    <t>COULBEAU Florian</t>
  </si>
  <si>
    <t>CROUZET Johan</t>
  </si>
  <si>
    <t>DESSOLIN Mathieu</t>
  </si>
  <si>
    <t>FAHAM Samy</t>
  </si>
  <si>
    <t>FIOUX Victor</t>
  </si>
  <si>
    <t>GIACOMETTI Lenni</t>
  </si>
  <si>
    <t>LLORET Florian</t>
  </si>
  <si>
    <t>MILLER Yanis</t>
  </si>
  <si>
    <t>PEREZ Noann</t>
  </si>
  <si>
    <t>TREIJS Dags</t>
  </si>
  <si>
    <t>GAÏDA Sabri-Ahmed</t>
  </si>
  <si>
    <t>FOUNAS Ilyâs</t>
  </si>
  <si>
    <t>BERMOND Rémi</t>
  </si>
  <si>
    <t>VERON Anaelle</t>
  </si>
  <si>
    <t>BERTHILLOT Antoine</t>
  </si>
  <si>
    <t>Nom Prénom</t>
  </si>
  <si>
    <t>Apéritif culturel</t>
  </si>
  <si>
    <t>Oral flash</t>
  </si>
  <si>
    <t>DS n° 1</t>
  </si>
  <si>
    <t>DS n° 2</t>
  </si>
  <si>
    <t>Moyenne</t>
  </si>
  <si>
    <t>MIN</t>
  </si>
  <si>
    <t>MAX</t>
  </si>
  <si>
    <t>MOYENNE</t>
  </si>
  <si>
    <t>ECART-TYPE</t>
  </si>
  <si>
    <t>BASES DE LA COMMUNICATION - TP3F</t>
  </si>
  <si>
    <t>BASES DE LA COMMUNICATION - TP3E</t>
  </si>
  <si>
    <t>BASES DE LA COMMUNICATION - TP2D</t>
  </si>
  <si>
    <t>BASES DE LA COMMUNICATION - TP2C</t>
  </si>
  <si>
    <t>BASES DE LA COMMUNICATION - TP1B</t>
  </si>
  <si>
    <t>BASES DE LA COMMUNICATION - TP1A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</si>
</sst>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2"/>
      <color theme="1"/>
      <name val="Book Antiqua"/>
      <family val="1"/>
    </font>
    <font>
      <sz val="12"/>
      <name val="Book Antiqua"/>
      <family val="1"/>
    </font>
    <font>
      <sz val="12"/>
      <name val="Arial"/>
      <family val="2"/>
    </font>
    <font>
      <b/>
      <sz val="12"/>
      <name val="Book Antiqua"/>
      <family val="1"/>
    </font>
    <font>
      <b/>
      <sz val="11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Fill="1" applyBorder="1"/>
    <xf numFmtId="0" fontId="7" fillId="0" borderId="0" xfId="0" applyFont="1"/>
    <xf numFmtId="0" fontId="2" fillId="0" borderId="2" xfId="0" applyFont="1" applyBorder="1"/>
    <xf numFmtId="2" fontId="5" fillId="0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2" fillId="0" borderId="6" xfId="0" applyFont="1" applyBorder="1"/>
    <xf numFmtId="2" fontId="5" fillId="0" borderId="8" xfId="0" applyNumberFormat="1" applyFont="1" applyFill="1" applyBorder="1"/>
    <xf numFmtId="2" fontId="5" fillId="0" borderId="8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5" fillId="0" borderId="15" xfId="0" applyFont="1" applyFill="1" applyBorder="1"/>
    <xf numFmtId="0" fontId="5" fillId="0" borderId="16" xfId="0" applyFont="1" applyFill="1" applyBorder="1"/>
    <xf numFmtId="2" fontId="5" fillId="0" borderId="16" xfId="0" applyNumberFormat="1" applyFont="1" applyFill="1" applyBorder="1"/>
    <xf numFmtId="2" fontId="5" fillId="0" borderId="17" xfId="0" applyNumberFormat="1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4" fillId="0" borderId="21" xfId="0" applyFont="1" applyBorder="1"/>
    <xf numFmtId="0" fontId="4" fillId="0" borderId="3" xfId="0" applyFont="1" applyBorder="1"/>
    <xf numFmtId="0" fontId="2" fillId="0" borderId="16" xfId="0" applyFont="1" applyBorder="1"/>
    <xf numFmtId="0" fontId="2" fillId="0" borderId="22" xfId="0" applyFont="1" applyBorder="1"/>
    <xf numFmtId="0" fontId="2" fillId="0" borderId="15" xfId="0" applyFont="1" applyBorder="1"/>
    <xf numFmtId="0" fontId="2" fillId="0" borderId="2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7" xfId="0" applyFont="1" applyBorder="1"/>
    <xf numFmtId="0" fontId="5" fillId="0" borderId="22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5" fillId="0" borderId="24" xfId="0" applyFont="1" applyFill="1" applyBorder="1"/>
    <xf numFmtId="0" fontId="5" fillId="0" borderId="25" xfId="0" applyFont="1" applyFill="1" applyBorder="1"/>
    <xf numFmtId="2" fontId="5" fillId="0" borderId="22" xfId="0" applyNumberFormat="1" applyFont="1" applyFill="1" applyBorder="1"/>
    <xf numFmtId="2" fontId="5" fillId="0" borderId="19" xfId="0" applyNumberFormat="1" applyFont="1" applyFill="1" applyBorder="1"/>
    <xf numFmtId="2" fontId="5" fillId="0" borderId="20" xfId="0" applyNumberFormat="1" applyFont="1" applyFill="1" applyBorder="1"/>
    <xf numFmtId="0" fontId="2" fillId="0" borderId="24" xfId="0" applyFont="1" applyBorder="1"/>
    <xf numFmtId="0" fontId="2" fillId="0" borderId="25" xfId="0" applyFont="1" applyBorder="1"/>
    <xf numFmtId="0" fontId="4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2" borderId="15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5" fillId="0" borderId="23" xfId="0" applyFont="1" applyFill="1" applyBorder="1"/>
    <xf numFmtId="0" fontId="5" fillId="0" borderId="5" xfId="0" applyFont="1" applyFill="1" applyBorder="1"/>
    <xf numFmtId="0" fontId="5" fillId="0" borderId="28" xfId="0" applyFont="1" applyFill="1" applyBorder="1"/>
    <xf numFmtId="2" fontId="5" fillId="0" borderId="18" xfId="0" applyNumberFormat="1" applyFont="1" applyFill="1" applyBorder="1"/>
    <xf numFmtId="0" fontId="2" fillId="0" borderId="16" xfId="0" applyFont="1" applyBorder="1" applyAlignment="1">
      <alignment horizontal="right"/>
    </xf>
    <xf numFmtId="0" fontId="2" fillId="0" borderId="23" xfId="0" applyFont="1" applyBorder="1"/>
    <xf numFmtId="0" fontId="2" fillId="2" borderId="7" xfId="0" applyFont="1" applyFill="1" applyBorder="1"/>
    <xf numFmtId="0" fontId="2" fillId="2" borderId="16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2" fontId="5" fillId="0" borderId="2" xfId="0" applyNumberFormat="1" applyFont="1" applyFill="1" applyBorder="1"/>
    <xf numFmtId="2" fontId="5" fillId="0" borderId="25" xfId="0" applyNumberFormat="1" applyFont="1" applyFill="1" applyBorder="1"/>
    <xf numFmtId="2" fontId="5" fillId="0" borderId="26" xfId="0" applyNumberFormat="1" applyFont="1" applyFill="1" applyBorder="1"/>
    <xf numFmtId="0" fontId="2" fillId="3" borderId="26" xfId="0" applyFont="1" applyFill="1" applyBorder="1"/>
    <xf numFmtId="0" fontId="1" fillId="3" borderId="25" xfId="0" applyFont="1" applyFill="1" applyBorder="1" applyAlignment="1">
      <alignment horizontal="center"/>
    </xf>
    <xf numFmtId="2" fontId="2" fillId="4" borderId="18" xfId="0" applyNumberFormat="1" applyFont="1" applyFill="1" applyBorder="1"/>
    <xf numFmtId="2" fontId="2" fillId="4" borderId="3" xfId="0" applyNumberFormat="1" applyFont="1" applyFill="1" applyBorder="1"/>
    <xf numFmtId="0" fontId="2" fillId="4" borderId="18" xfId="0" applyFont="1" applyFill="1" applyBorder="1"/>
    <xf numFmtId="0" fontId="2" fillId="4" borderId="3" xfId="0" applyFont="1" applyFill="1" applyBorder="1"/>
    <xf numFmtId="2" fontId="2" fillId="4" borderId="22" xfId="0" applyNumberFormat="1" applyFont="1" applyFill="1" applyBorder="1"/>
    <xf numFmtId="0" fontId="2" fillId="4" borderId="22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16" xfId="0" applyFont="1" applyFill="1" applyBorder="1"/>
    <xf numFmtId="0" fontId="2" fillId="5" borderId="1" xfId="0" applyFont="1" applyFill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</cellXfs>
  <cellStyles count="1">
    <cellStyle name="Normal" xfId="0" builtinId="0"/>
  </cellStyles>
  <dxfs count="22"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  <dxf>
      <font>
        <sz val="11"/>
        <color rgb="FF000000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DE54-883D-4838-A291-CC147A9FA8D2}">
  <dimension ref="A1:F20"/>
  <sheetViews>
    <sheetView workbookViewId="0">
      <selection activeCell="H22" sqref="H22"/>
    </sheetView>
  </sheetViews>
  <sheetFormatPr baseColWidth="10" defaultRowHeight="12.5" x14ac:dyDescent="0.25"/>
  <cols>
    <col min="1" max="1" width="33" bestFit="1" customWidth="1"/>
    <col min="2" max="2" width="17.7265625" bestFit="1" customWidth="1"/>
    <col min="3" max="3" width="11" customWidth="1"/>
  </cols>
  <sheetData>
    <row r="1" spans="1:6" s="8" customFormat="1" ht="19" thickBot="1" x14ac:dyDescent="0.5">
      <c r="A1" s="90" t="s">
        <v>98</v>
      </c>
      <c r="B1" s="91"/>
      <c r="C1" s="91"/>
      <c r="D1" s="91"/>
      <c r="E1" s="91"/>
      <c r="F1" s="92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4" customFormat="1" ht="16" thickBot="1" x14ac:dyDescent="0.4">
      <c r="A3" s="27" t="s">
        <v>0</v>
      </c>
      <c r="B3" s="23">
        <v>14</v>
      </c>
      <c r="C3" s="20">
        <v>16</v>
      </c>
      <c r="D3" s="9">
        <v>15.1</v>
      </c>
      <c r="E3" s="57">
        <v>12.2</v>
      </c>
      <c r="F3" s="81">
        <f>(1.5*(C3+E3)+B3+D3)/5</f>
        <v>14.279999999999998</v>
      </c>
    </row>
    <row r="4" spans="1:6" s="4" customFormat="1" ht="16" thickBot="1" x14ac:dyDescent="0.4">
      <c r="A4" s="28" t="s">
        <v>1</v>
      </c>
      <c r="B4" s="24">
        <v>14</v>
      </c>
      <c r="C4" s="1">
        <v>12.5</v>
      </c>
      <c r="D4" s="2">
        <v>18.850000000000001</v>
      </c>
      <c r="E4" s="58">
        <v>15.8</v>
      </c>
      <c r="F4" s="81">
        <f t="shared" ref="F4:F15" si="0">(1.5*(C4+E4)+B4+D4)/5</f>
        <v>15.060000000000002</v>
      </c>
    </row>
    <row r="5" spans="1:6" s="4" customFormat="1" ht="16" thickBot="1" x14ac:dyDescent="0.4">
      <c r="A5" s="28" t="s">
        <v>29</v>
      </c>
      <c r="B5" s="25">
        <v>13</v>
      </c>
      <c r="C5" s="1">
        <v>17</v>
      </c>
      <c r="D5" s="2">
        <v>12.3</v>
      </c>
      <c r="E5" s="58">
        <v>11.6</v>
      </c>
      <c r="F5" s="81">
        <f t="shared" si="0"/>
        <v>13.64</v>
      </c>
    </row>
    <row r="6" spans="1:6" s="4" customFormat="1" ht="16" thickBot="1" x14ac:dyDescent="0.4">
      <c r="A6" s="28" t="s">
        <v>2</v>
      </c>
      <c r="B6" s="25">
        <v>15</v>
      </c>
      <c r="C6" s="1">
        <v>16</v>
      </c>
      <c r="D6" s="2">
        <v>17.7</v>
      </c>
      <c r="E6" s="58">
        <v>18.2</v>
      </c>
      <c r="F6" s="81">
        <f t="shared" si="0"/>
        <v>16.800000000000004</v>
      </c>
    </row>
    <row r="7" spans="1:6" s="4" customFormat="1" ht="16" thickBot="1" x14ac:dyDescent="0.4">
      <c r="A7" s="28" t="s">
        <v>15</v>
      </c>
      <c r="B7" s="75">
        <v>0</v>
      </c>
      <c r="C7" s="1">
        <v>10</v>
      </c>
      <c r="D7" s="2">
        <v>8.75</v>
      </c>
      <c r="E7" s="58">
        <v>9.4</v>
      </c>
      <c r="F7" s="81">
        <f t="shared" si="0"/>
        <v>7.5699999999999985</v>
      </c>
    </row>
    <row r="8" spans="1:6" s="4" customFormat="1" ht="16" thickBot="1" x14ac:dyDescent="0.4">
      <c r="A8" s="28" t="s">
        <v>5</v>
      </c>
      <c r="B8" s="25">
        <v>11.5</v>
      </c>
      <c r="C8" s="1">
        <v>14</v>
      </c>
      <c r="D8" s="2">
        <v>8.4</v>
      </c>
      <c r="E8" s="58">
        <v>7.6</v>
      </c>
      <c r="F8" s="81">
        <f t="shared" si="0"/>
        <v>10.46</v>
      </c>
    </row>
    <row r="9" spans="1:6" s="4" customFormat="1" ht="16" thickBot="1" x14ac:dyDescent="0.4">
      <c r="A9" s="28" t="s">
        <v>6</v>
      </c>
      <c r="B9" s="25">
        <v>15</v>
      </c>
      <c r="C9" s="1">
        <v>15</v>
      </c>
      <c r="D9" s="2">
        <v>16.7</v>
      </c>
      <c r="E9" s="58">
        <v>13.6</v>
      </c>
      <c r="F9" s="81">
        <f t="shared" si="0"/>
        <v>14.920000000000002</v>
      </c>
    </row>
    <row r="10" spans="1:6" s="4" customFormat="1" ht="16" thickBot="1" x14ac:dyDescent="0.4">
      <c r="A10" s="28" t="s">
        <v>79</v>
      </c>
      <c r="B10" s="25">
        <v>13.5</v>
      </c>
      <c r="C10" s="1">
        <v>14</v>
      </c>
      <c r="D10" s="2">
        <v>14.2</v>
      </c>
      <c r="E10" s="58">
        <v>6.4</v>
      </c>
      <c r="F10" s="81">
        <f t="shared" si="0"/>
        <v>11.66</v>
      </c>
    </row>
    <row r="11" spans="1:6" s="4" customFormat="1" ht="16" thickBot="1" x14ac:dyDescent="0.4">
      <c r="A11" s="28" t="s">
        <v>7</v>
      </c>
      <c r="B11" s="25">
        <v>10.5</v>
      </c>
      <c r="C11" s="1">
        <v>14</v>
      </c>
      <c r="D11" s="2">
        <v>12.5</v>
      </c>
      <c r="E11" s="58">
        <v>12.2</v>
      </c>
      <c r="F11" s="81">
        <f t="shared" si="0"/>
        <v>12.459999999999999</v>
      </c>
    </row>
    <row r="12" spans="1:6" s="4" customFormat="1" ht="16" thickBot="1" x14ac:dyDescent="0.4">
      <c r="A12" s="28" t="s">
        <v>8</v>
      </c>
      <c r="B12" s="25">
        <v>14.5</v>
      </c>
      <c r="C12" s="1">
        <v>16</v>
      </c>
      <c r="D12" s="2">
        <v>16.75</v>
      </c>
      <c r="E12" s="58">
        <v>17.600000000000001</v>
      </c>
      <c r="F12" s="81">
        <f t="shared" si="0"/>
        <v>16.330000000000002</v>
      </c>
    </row>
    <row r="13" spans="1:6" s="4" customFormat="1" ht="16" thickBot="1" x14ac:dyDescent="0.4">
      <c r="A13" s="28" t="s">
        <v>9</v>
      </c>
      <c r="B13" s="75">
        <v>0</v>
      </c>
      <c r="C13" s="1">
        <v>10</v>
      </c>
      <c r="D13" s="2">
        <v>10.3</v>
      </c>
      <c r="E13" s="58">
        <v>5</v>
      </c>
      <c r="F13" s="81">
        <f t="shared" si="0"/>
        <v>6.56</v>
      </c>
    </row>
    <row r="14" spans="1:6" s="4" customFormat="1" ht="16" thickBot="1" x14ac:dyDescent="0.4">
      <c r="A14" s="28" t="s">
        <v>23</v>
      </c>
      <c r="B14" s="25">
        <v>14.5</v>
      </c>
      <c r="C14" s="1">
        <v>15</v>
      </c>
      <c r="D14" s="2">
        <v>19.350000000000001</v>
      </c>
      <c r="E14" s="58">
        <v>17.2</v>
      </c>
      <c r="F14" s="81">
        <f t="shared" si="0"/>
        <v>16.43</v>
      </c>
    </row>
    <row r="15" spans="1:6" s="4" customFormat="1" ht="16" thickBot="1" x14ac:dyDescent="0.4">
      <c r="A15" s="28" t="s">
        <v>11</v>
      </c>
      <c r="B15" s="25">
        <v>16.5</v>
      </c>
      <c r="C15" s="1">
        <v>17</v>
      </c>
      <c r="D15" s="2">
        <v>14.9</v>
      </c>
      <c r="E15" s="58">
        <v>16</v>
      </c>
      <c r="F15" s="81">
        <f t="shared" si="0"/>
        <v>16.18</v>
      </c>
    </row>
    <row r="16" spans="1:6" s="4" customFormat="1" ht="16" thickBot="1" x14ac:dyDescent="0.4">
      <c r="A16" s="29" t="s">
        <v>12</v>
      </c>
      <c r="B16" s="26">
        <v>13</v>
      </c>
      <c r="C16" s="17">
        <v>14</v>
      </c>
      <c r="D16" s="18">
        <v>11.55</v>
      </c>
      <c r="E16" s="79">
        <v>1.87</v>
      </c>
      <c r="F16" s="82">
        <f>(1.5*(C16)+B16+D16)/3.5</f>
        <v>13.014285714285714</v>
      </c>
    </row>
    <row r="17" spans="1:6" ht="14.5" x14ac:dyDescent="0.35">
      <c r="A17" s="34" t="s">
        <v>89</v>
      </c>
      <c r="B17" s="30">
        <f>MIN(B3:B16)</f>
        <v>0</v>
      </c>
      <c r="C17" s="76">
        <f t="shared" ref="C17:F17" si="1">MIN(C3:C16)</f>
        <v>10</v>
      </c>
      <c r="D17" s="15">
        <f t="shared" si="1"/>
        <v>8.4</v>
      </c>
      <c r="E17" s="52">
        <f t="shared" si="1"/>
        <v>1.87</v>
      </c>
      <c r="F17" s="54">
        <f t="shared" si="1"/>
        <v>6.56</v>
      </c>
    </row>
    <row r="18" spans="1:6" ht="14.5" x14ac:dyDescent="0.35">
      <c r="A18" s="35" t="s">
        <v>90</v>
      </c>
      <c r="B18" s="31">
        <f>MAX(B3:B16)</f>
        <v>16.5</v>
      </c>
      <c r="C18" s="10">
        <f t="shared" ref="C18:F18" si="2">MAX(C3:C16)</f>
        <v>17</v>
      </c>
      <c r="D18" s="7">
        <f t="shared" si="2"/>
        <v>19.350000000000001</v>
      </c>
      <c r="E18" s="53">
        <f t="shared" si="2"/>
        <v>18.2</v>
      </c>
      <c r="F18" s="55">
        <f t="shared" si="2"/>
        <v>16.800000000000004</v>
      </c>
    </row>
    <row r="19" spans="1:6" ht="14.5" x14ac:dyDescent="0.35">
      <c r="A19" s="35" t="s">
        <v>91</v>
      </c>
      <c r="B19" s="32">
        <f>AVERAGE(B3:B16)</f>
        <v>11.785714285714286</v>
      </c>
      <c r="C19" s="10">
        <f t="shared" ref="C19:F19" si="3">AVERAGE(C3:C16)</f>
        <v>14.321428571428571</v>
      </c>
      <c r="D19" s="10">
        <f t="shared" si="3"/>
        <v>14.096428571428573</v>
      </c>
      <c r="E19" s="77">
        <f t="shared" si="3"/>
        <v>11.762142857142857</v>
      </c>
      <c r="F19" s="55">
        <f t="shared" si="3"/>
        <v>13.240306122448981</v>
      </c>
    </row>
    <row r="20" spans="1:6" ht="15" thickBot="1" x14ac:dyDescent="0.4">
      <c r="A20" s="36" t="s">
        <v>92</v>
      </c>
      <c r="B20" s="33">
        <f>_xlfn.STDEV.S(B3:B16)</f>
        <v>5.2098807225172772</v>
      </c>
      <c r="C20" s="14">
        <f t="shared" ref="C20:F20" si="4">_xlfn.STDEV.S(C3:C16)</f>
        <v>2.2326867469240104</v>
      </c>
      <c r="D20" s="13">
        <f t="shared" si="4"/>
        <v>3.5774111979364136</v>
      </c>
      <c r="E20" s="78">
        <f t="shared" si="4"/>
        <v>5.10192147599831</v>
      </c>
      <c r="F20" s="56">
        <f t="shared" si="4"/>
        <v>3.2353010278063463</v>
      </c>
    </row>
  </sheetData>
  <mergeCells count="1">
    <mergeCell ref="A1:F1"/>
  </mergeCells>
  <conditionalFormatting sqref="A3:A20 B17:F20">
    <cfRule type="expression" dxfId="21" priority="1">
      <formula>"NB.SI(BD2:BD545;"</formula>
    </cfRule>
    <cfRule type="expression" dxfId="20" priority="2">
      <formula>"NB.SI(BD2:BD545;"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8D65-EFDC-44DD-802E-638C85589D3D}">
  <dimension ref="A1:F20"/>
  <sheetViews>
    <sheetView workbookViewId="0">
      <selection activeCell="J13" sqref="J13"/>
    </sheetView>
  </sheetViews>
  <sheetFormatPr baseColWidth="10" defaultRowHeight="12.5" x14ac:dyDescent="0.25"/>
  <cols>
    <col min="1" max="1" width="23.81640625" bestFit="1" customWidth="1"/>
    <col min="2" max="2" width="17.81640625" bestFit="1" customWidth="1"/>
    <col min="3" max="3" width="11.26953125" bestFit="1" customWidth="1"/>
    <col min="4" max="5" width="8.81640625" bestFit="1" customWidth="1"/>
    <col min="6" max="6" width="11" bestFit="1" customWidth="1"/>
  </cols>
  <sheetData>
    <row r="1" spans="1:6" s="8" customFormat="1" ht="19" thickBot="1" x14ac:dyDescent="0.5">
      <c r="A1" s="90" t="s">
        <v>97</v>
      </c>
      <c r="B1" s="91"/>
      <c r="C1" s="91"/>
      <c r="D1" s="91"/>
      <c r="E1" s="91"/>
      <c r="F1" s="92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4" customFormat="1" ht="16" thickBot="1" x14ac:dyDescent="0.4">
      <c r="A3" s="40" t="s">
        <v>13</v>
      </c>
      <c r="B3" s="43">
        <v>12.5</v>
      </c>
      <c r="C3" s="87">
        <v>13</v>
      </c>
      <c r="D3" s="45">
        <v>12.3</v>
      </c>
      <c r="E3" s="60">
        <v>7.4</v>
      </c>
      <c r="F3" s="81">
        <f>(1.5*(C3+E3)+B3+D3)/5</f>
        <v>11.079999999999998</v>
      </c>
    </row>
    <row r="4" spans="1:6" s="4" customFormat="1" ht="16" thickBot="1" x14ac:dyDescent="0.4">
      <c r="A4" s="28" t="s">
        <v>14</v>
      </c>
      <c r="B4" s="12">
        <v>12</v>
      </c>
      <c r="C4" s="11">
        <v>11.5</v>
      </c>
      <c r="D4" s="6">
        <v>10.9</v>
      </c>
      <c r="E4" s="50">
        <v>2</v>
      </c>
      <c r="F4" s="81">
        <f t="shared" ref="F4:F16" si="0">(1.5*(C4+E4)+B4+D4)/5</f>
        <v>8.629999999999999</v>
      </c>
    </row>
    <row r="5" spans="1:6" s="4" customFormat="1" ht="16" thickBot="1" x14ac:dyDescent="0.4">
      <c r="A5" s="28" t="s">
        <v>3</v>
      </c>
      <c r="B5" s="12">
        <v>8</v>
      </c>
      <c r="C5" s="11">
        <v>11.5</v>
      </c>
      <c r="D5" s="6">
        <v>8.25</v>
      </c>
      <c r="E5" s="50">
        <v>1.4</v>
      </c>
      <c r="F5" s="81">
        <f t="shared" si="0"/>
        <v>7.12</v>
      </c>
    </row>
    <row r="6" spans="1:6" s="4" customFormat="1" ht="16" thickBot="1" x14ac:dyDescent="0.4">
      <c r="A6" s="28" t="s">
        <v>4</v>
      </c>
      <c r="B6" s="12">
        <v>17</v>
      </c>
      <c r="C6" s="11">
        <v>15.5</v>
      </c>
      <c r="D6" s="6">
        <v>13.1</v>
      </c>
      <c r="E6" s="50">
        <v>14</v>
      </c>
      <c r="F6" s="81">
        <f t="shared" si="0"/>
        <v>14.87</v>
      </c>
    </row>
    <row r="7" spans="1:6" s="4" customFormat="1" ht="16" thickBot="1" x14ac:dyDescent="0.4">
      <c r="A7" s="28" t="s">
        <v>16</v>
      </c>
      <c r="B7" s="12">
        <v>13.5</v>
      </c>
      <c r="C7" s="11">
        <v>12.5</v>
      </c>
      <c r="D7" s="6">
        <v>13.45</v>
      </c>
      <c r="E7" s="50">
        <v>3.8</v>
      </c>
      <c r="F7" s="81">
        <f t="shared" si="0"/>
        <v>10.280000000000001</v>
      </c>
    </row>
    <row r="8" spans="1:6" s="4" customFormat="1" ht="16" thickBot="1" x14ac:dyDescent="0.4">
      <c r="A8" s="28" t="s">
        <v>17</v>
      </c>
      <c r="B8" s="12">
        <v>13.5</v>
      </c>
      <c r="C8" s="11">
        <v>16</v>
      </c>
      <c r="D8" s="6">
        <v>14.95</v>
      </c>
      <c r="E8" s="50">
        <v>12.8</v>
      </c>
      <c r="F8" s="81">
        <f t="shared" si="0"/>
        <v>14.330000000000002</v>
      </c>
    </row>
    <row r="9" spans="1:6" s="4" customFormat="1" ht="16" thickBot="1" x14ac:dyDescent="0.4">
      <c r="A9" s="28" t="s">
        <v>18</v>
      </c>
      <c r="B9" s="12">
        <v>14</v>
      </c>
      <c r="C9" s="11">
        <v>16</v>
      </c>
      <c r="D9" s="6">
        <v>14.95</v>
      </c>
      <c r="E9" s="50">
        <v>18.2</v>
      </c>
      <c r="F9" s="81">
        <f t="shared" si="0"/>
        <v>16.050000000000004</v>
      </c>
    </row>
    <row r="10" spans="1:6" s="4" customFormat="1" ht="16" thickBot="1" x14ac:dyDescent="0.4">
      <c r="A10" s="28" t="s">
        <v>19</v>
      </c>
      <c r="B10" s="12">
        <v>14</v>
      </c>
      <c r="C10" s="11">
        <v>15.5</v>
      </c>
      <c r="D10" s="6">
        <v>9.1</v>
      </c>
      <c r="E10" s="50">
        <v>15.2</v>
      </c>
      <c r="F10" s="81">
        <f t="shared" si="0"/>
        <v>13.829999999999998</v>
      </c>
    </row>
    <row r="11" spans="1:6" s="4" customFormat="1" ht="16" thickBot="1" x14ac:dyDescent="0.4">
      <c r="A11" s="28" t="s">
        <v>20</v>
      </c>
      <c r="B11" s="12">
        <v>15</v>
      </c>
      <c r="C11" s="11">
        <v>11</v>
      </c>
      <c r="D11" s="6">
        <v>14.1</v>
      </c>
      <c r="E11" s="50">
        <v>11.6</v>
      </c>
      <c r="F11" s="81">
        <f t="shared" si="0"/>
        <v>12.600000000000001</v>
      </c>
    </row>
    <row r="12" spans="1:6" s="4" customFormat="1" ht="16" thickBot="1" x14ac:dyDescent="0.4">
      <c r="A12" s="28" t="s">
        <v>21</v>
      </c>
      <c r="B12" s="12">
        <v>13.5</v>
      </c>
      <c r="C12" s="11">
        <v>14</v>
      </c>
      <c r="D12" s="6">
        <v>3.6</v>
      </c>
      <c r="E12" s="50">
        <v>3</v>
      </c>
      <c r="F12" s="81">
        <f t="shared" si="0"/>
        <v>8.52</v>
      </c>
    </row>
    <row r="13" spans="1:6" s="4" customFormat="1" ht="16" thickBot="1" x14ac:dyDescent="0.4">
      <c r="A13" s="28" t="s">
        <v>22</v>
      </c>
      <c r="B13" s="12">
        <v>13.5</v>
      </c>
      <c r="C13" s="11">
        <v>15</v>
      </c>
      <c r="D13" s="6">
        <v>12.3</v>
      </c>
      <c r="E13" s="50">
        <v>6.2</v>
      </c>
      <c r="F13" s="81">
        <f t="shared" si="0"/>
        <v>11.52</v>
      </c>
    </row>
    <row r="14" spans="1:6" s="4" customFormat="1" ht="16" thickBot="1" x14ac:dyDescent="0.4">
      <c r="A14" s="28" t="s">
        <v>24</v>
      </c>
      <c r="B14" s="12">
        <v>14</v>
      </c>
      <c r="C14" s="11">
        <v>16</v>
      </c>
      <c r="D14" s="6">
        <v>18.05</v>
      </c>
      <c r="E14" s="50">
        <v>9.1999999999999993</v>
      </c>
      <c r="F14" s="81">
        <f t="shared" si="0"/>
        <v>13.969999999999999</v>
      </c>
    </row>
    <row r="15" spans="1:6" s="4" customFormat="1" ht="16" thickBot="1" x14ac:dyDescent="0.4">
      <c r="A15" s="28" t="s">
        <v>25</v>
      </c>
      <c r="B15" s="12">
        <v>13</v>
      </c>
      <c r="C15" s="11">
        <v>13</v>
      </c>
      <c r="D15" s="6">
        <v>14.6</v>
      </c>
      <c r="E15" s="50">
        <v>3.2</v>
      </c>
      <c r="F15" s="81">
        <f t="shared" si="0"/>
        <v>10.379999999999999</v>
      </c>
    </row>
    <row r="16" spans="1:6" s="4" customFormat="1" ht="16" thickBot="1" x14ac:dyDescent="0.4">
      <c r="A16" s="28" t="s">
        <v>26</v>
      </c>
      <c r="B16" s="73">
        <v>12.5</v>
      </c>
      <c r="C16" s="46">
        <v>15</v>
      </c>
      <c r="D16" s="16">
        <v>13.3</v>
      </c>
      <c r="E16" s="51">
        <v>11.6</v>
      </c>
      <c r="F16" s="82">
        <f t="shared" si="0"/>
        <v>13.14</v>
      </c>
    </row>
    <row r="17" spans="1:6" ht="14.5" x14ac:dyDescent="0.35">
      <c r="A17" s="35" t="s">
        <v>89</v>
      </c>
      <c r="B17" s="30">
        <f>MIN(B3:B16)</f>
        <v>8</v>
      </c>
      <c r="C17" s="30">
        <f>MIN(C3:C16)</f>
        <v>11</v>
      </c>
      <c r="D17" s="30">
        <f t="shared" ref="D17:F17" si="1">MIN(D3:D16)</f>
        <v>3.6</v>
      </c>
      <c r="E17" s="30">
        <f t="shared" si="1"/>
        <v>1.4</v>
      </c>
      <c r="F17" s="76">
        <f t="shared" si="1"/>
        <v>7.12</v>
      </c>
    </row>
    <row r="18" spans="1:6" ht="14.5" x14ac:dyDescent="0.35">
      <c r="A18" s="35" t="s">
        <v>90</v>
      </c>
      <c r="B18" s="32">
        <f>MAX(B3:B16)</f>
        <v>17</v>
      </c>
      <c r="C18" s="32">
        <f t="shared" ref="C18:F18" si="2">MAX(C3:C16)</f>
        <v>16</v>
      </c>
      <c r="D18" s="32">
        <f t="shared" si="2"/>
        <v>18.05</v>
      </c>
      <c r="E18" s="32">
        <f t="shared" si="2"/>
        <v>18.2</v>
      </c>
      <c r="F18" s="32">
        <f t="shared" si="2"/>
        <v>16.050000000000004</v>
      </c>
    </row>
    <row r="19" spans="1:6" ht="14.5" x14ac:dyDescent="0.35">
      <c r="A19" s="35" t="s">
        <v>91</v>
      </c>
      <c r="B19" s="32">
        <f>AVERAGE(B3:B16)</f>
        <v>13.285714285714286</v>
      </c>
      <c r="C19" s="32">
        <f t="shared" ref="C19:F19" si="3">AVERAGE(C3:C16)</f>
        <v>13.964285714285714</v>
      </c>
      <c r="D19" s="32">
        <f t="shared" si="3"/>
        <v>12.353571428571428</v>
      </c>
      <c r="E19" s="32">
        <f t="shared" si="3"/>
        <v>8.5428571428571427</v>
      </c>
      <c r="F19" s="32">
        <f t="shared" si="3"/>
        <v>11.879999999999999</v>
      </c>
    </row>
    <row r="20" spans="1:6" ht="15" thickBot="1" x14ac:dyDescent="0.4">
      <c r="A20" s="36" t="s">
        <v>92</v>
      </c>
      <c r="B20" s="33">
        <f>_xlfn.STDEV.S(B3:B16)</f>
        <v>1.9485130989303823</v>
      </c>
      <c r="C20" s="33">
        <f t="shared" ref="C20:F20" si="4">_xlfn.STDEV.S(C3:C16)</f>
        <v>1.8445792277569735</v>
      </c>
      <c r="D20" s="33">
        <f t="shared" si="4"/>
        <v>3.539364582570105</v>
      </c>
      <c r="E20" s="33">
        <f t="shared" si="4"/>
        <v>5.456078372676771</v>
      </c>
      <c r="F20" s="33">
        <f t="shared" si="4"/>
        <v>2.6703125717356104</v>
      </c>
    </row>
  </sheetData>
  <mergeCells count="1">
    <mergeCell ref="A1:F1"/>
  </mergeCells>
  <conditionalFormatting sqref="A3:A16">
    <cfRule type="expression" dxfId="19" priority="3">
      <formula>"NB.SI(BD2:BD545;"</formula>
    </cfRule>
    <cfRule type="expression" dxfId="18" priority="4">
      <formula>"NB.SI(BD2:BD545;"</formula>
    </cfRule>
  </conditionalFormatting>
  <conditionalFormatting sqref="A17:F20">
    <cfRule type="expression" dxfId="17" priority="1">
      <formula>"NB.SI(BD2:BD545;"</formula>
    </cfRule>
    <cfRule type="expression" dxfId="16" priority="2">
      <formula>"NB.SI(BD2:BD545;"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8651-24BF-4EDE-83CF-496D0764BEB8}">
  <dimension ref="A1:F19"/>
  <sheetViews>
    <sheetView workbookViewId="0">
      <selection activeCell="D9" sqref="D9"/>
    </sheetView>
  </sheetViews>
  <sheetFormatPr baseColWidth="10" defaultRowHeight="12.5" x14ac:dyDescent="0.25"/>
  <cols>
    <col min="1" max="1" width="27" bestFit="1" customWidth="1"/>
    <col min="2" max="2" width="17.81640625" bestFit="1" customWidth="1"/>
    <col min="3" max="3" width="11.26953125" bestFit="1" customWidth="1"/>
    <col min="4" max="5" width="8.81640625" bestFit="1" customWidth="1"/>
    <col min="6" max="6" width="11" bestFit="1" customWidth="1"/>
  </cols>
  <sheetData>
    <row r="1" spans="1:6" s="8" customFormat="1" ht="19" thickBot="1" x14ac:dyDescent="0.5">
      <c r="A1" s="90" t="s">
        <v>96</v>
      </c>
      <c r="B1" s="91"/>
      <c r="C1" s="91"/>
      <c r="D1" s="91"/>
      <c r="E1" s="91"/>
      <c r="F1" s="92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5" customFormat="1" ht="16" thickBot="1" x14ac:dyDescent="0.4">
      <c r="A3" s="40" t="s">
        <v>28</v>
      </c>
      <c r="B3" s="41">
        <v>8</v>
      </c>
      <c r="C3" s="97">
        <v>0</v>
      </c>
      <c r="D3" s="19">
        <v>13.5</v>
      </c>
      <c r="E3" s="49">
        <v>9.8000000000000007</v>
      </c>
      <c r="F3" s="83">
        <f>(1.5*(C3+E3)+B3+D3)/5</f>
        <v>7.24</v>
      </c>
    </row>
    <row r="4" spans="1:6" s="5" customFormat="1" ht="16" thickBot="1" x14ac:dyDescent="0.4">
      <c r="A4" s="28" t="s">
        <v>82</v>
      </c>
      <c r="B4" s="39">
        <v>15</v>
      </c>
      <c r="C4" s="3">
        <v>16.5</v>
      </c>
      <c r="D4" s="6">
        <v>14.6</v>
      </c>
      <c r="E4" s="50">
        <v>14</v>
      </c>
      <c r="F4" s="83">
        <f t="shared" ref="F4:F15" si="0">(1.5*(C4+E4)+B4+D4)/5</f>
        <v>15.069999999999999</v>
      </c>
    </row>
    <row r="5" spans="1:6" s="5" customFormat="1" ht="16" thickBot="1" x14ac:dyDescent="0.4">
      <c r="A5" s="28" t="s">
        <v>30</v>
      </c>
      <c r="B5" s="39">
        <v>14</v>
      </c>
      <c r="C5" s="3">
        <v>15.5</v>
      </c>
      <c r="D5" s="6">
        <v>15.35</v>
      </c>
      <c r="E5" s="50">
        <v>12.2</v>
      </c>
      <c r="F5" s="83">
        <f t="shared" si="0"/>
        <v>14.179999999999998</v>
      </c>
    </row>
    <row r="6" spans="1:6" s="5" customFormat="1" ht="16" thickBot="1" x14ac:dyDescent="0.4">
      <c r="A6" s="28" t="s">
        <v>31</v>
      </c>
      <c r="B6" s="39">
        <v>14</v>
      </c>
      <c r="C6" s="3">
        <v>16</v>
      </c>
      <c r="D6" s="6">
        <v>11.9</v>
      </c>
      <c r="E6" s="50">
        <v>11.6</v>
      </c>
      <c r="F6" s="83">
        <f t="shared" si="0"/>
        <v>13.460000000000003</v>
      </c>
    </row>
    <row r="7" spans="1:6" s="5" customFormat="1" ht="16" thickBot="1" x14ac:dyDescent="0.4">
      <c r="A7" s="28" t="s">
        <v>32</v>
      </c>
      <c r="B7" s="39">
        <v>14</v>
      </c>
      <c r="C7" s="3">
        <v>14.5</v>
      </c>
      <c r="D7" s="6">
        <v>11.1</v>
      </c>
      <c r="E7" s="50">
        <v>8</v>
      </c>
      <c r="F7" s="83">
        <f t="shared" si="0"/>
        <v>11.77</v>
      </c>
    </row>
    <row r="8" spans="1:6" s="5" customFormat="1" ht="16" thickBot="1" x14ac:dyDescent="0.4">
      <c r="A8" s="28" t="s">
        <v>33</v>
      </c>
      <c r="B8" s="39">
        <v>14</v>
      </c>
      <c r="C8" s="3">
        <v>13</v>
      </c>
      <c r="D8" s="6">
        <v>9.9</v>
      </c>
      <c r="E8" s="50">
        <v>13</v>
      </c>
      <c r="F8" s="83">
        <f t="shared" si="0"/>
        <v>12.58</v>
      </c>
    </row>
    <row r="9" spans="1:6" s="5" customFormat="1" ht="16" thickBot="1" x14ac:dyDescent="0.4">
      <c r="A9" s="28" t="s">
        <v>78</v>
      </c>
      <c r="B9" s="39">
        <v>14</v>
      </c>
      <c r="C9" s="3">
        <v>14</v>
      </c>
      <c r="D9" s="6">
        <v>10.35</v>
      </c>
      <c r="E9" s="50">
        <v>5.6</v>
      </c>
      <c r="F9" s="83">
        <f t="shared" si="0"/>
        <v>10.750000000000002</v>
      </c>
    </row>
    <row r="10" spans="1:6" s="5" customFormat="1" ht="16" thickBot="1" x14ac:dyDescent="0.4">
      <c r="A10" s="28" t="s">
        <v>34</v>
      </c>
      <c r="B10" s="39">
        <v>14.5</v>
      </c>
      <c r="C10" s="3">
        <v>14.5</v>
      </c>
      <c r="D10" s="6">
        <v>13.95</v>
      </c>
      <c r="E10" s="50">
        <v>12.2</v>
      </c>
      <c r="F10" s="83">
        <f t="shared" si="0"/>
        <v>13.7</v>
      </c>
    </row>
    <row r="11" spans="1:6" s="5" customFormat="1" ht="16" thickBot="1" x14ac:dyDescent="0.4">
      <c r="A11" s="28" t="s">
        <v>35</v>
      </c>
      <c r="B11" s="39">
        <v>14.5</v>
      </c>
      <c r="C11" s="11">
        <v>0</v>
      </c>
      <c r="D11" s="6">
        <v>6.8</v>
      </c>
      <c r="E11" s="50">
        <v>10</v>
      </c>
      <c r="F11" s="83">
        <f t="shared" si="0"/>
        <v>7.26</v>
      </c>
    </row>
    <row r="12" spans="1:6" s="5" customFormat="1" ht="16" thickBot="1" x14ac:dyDescent="0.4">
      <c r="A12" s="28" t="s">
        <v>36</v>
      </c>
      <c r="B12" s="39">
        <v>14</v>
      </c>
      <c r="C12" s="3">
        <v>14</v>
      </c>
      <c r="D12" s="6">
        <v>16.55</v>
      </c>
      <c r="E12" s="50">
        <v>13</v>
      </c>
      <c r="F12" s="83">
        <f t="shared" si="0"/>
        <v>14.209999999999999</v>
      </c>
    </row>
    <row r="13" spans="1:6" s="5" customFormat="1" ht="16" thickBot="1" x14ac:dyDescent="0.4">
      <c r="A13" s="28" t="s">
        <v>10</v>
      </c>
      <c r="B13" s="39">
        <v>13</v>
      </c>
      <c r="C13" s="3">
        <v>13</v>
      </c>
      <c r="D13" s="6">
        <v>15.4</v>
      </c>
      <c r="E13" s="50">
        <v>16.2</v>
      </c>
      <c r="F13" s="83">
        <f t="shared" si="0"/>
        <v>14.440000000000001</v>
      </c>
    </row>
    <row r="14" spans="1:6" s="5" customFormat="1" ht="16" thickBot="1" x14ac:dyDescent="0.4">
      <c r="A14" s="28" t="s">
        <v>37</v>
      </c>
      <c r="B14" s="39">
        <v>15</v>
      </c>
      <c r="C14" s="3">
        <v>17</v>
      </c>
      <c r="D14" s="6">
        <v>10.3</v>
      </c>
      <c r="E14" s="50">
        <v>15.2</v>
      </c>
      <c r="F14" s="83">
        <f t="shared" si="0"/>
        <v>14.720000000000002</v>
      </c>
    </row>
    <row r="15" spans="1:6" s="5" customFormat="1" ht="16" thickBot="1" x14ac:dyDescent="0.4">
      <c r="A15" s="29" t="s">
        <v>38</v>
      </c>
      <c r="B15" s="47">
        <v>13.5</v>
      </c>
      <c r="C15" s="46">
        <v>16</v>
      </c>
      <c r="D15" s="16">
        <v>14.9</v>
      </c>
      <c r="E15" s="51">
        <v>11</v>
      </c>
      <c r="F15" s="84">
        <f t="shared" si="0"/>
        <v>13.780000000000001</v>
      </c>
    </row>
    <row r="16" spans="1:6" ht="14.5" x14ac:dyDescent="0.35">
      <c r="A16" s="48" t="s">
        <v>89</v>
      </c>
      <c r="B16" s="30">
        <f>MIN(B3:B15)</f>
        <v>8</v>
      </c>
      <c r="C16" s="15">
        <f>MIN(C3:C15)</f>
        <v>0</v>
      </c>
      <c r="D16" s="15">
        <f>MIN(D3:D15)</f>
        <v>6.8</v>
      </c>
      <c r="E16" s="52">
        <f>MIN(E3:E15)</f>
        <v>5.6</v>
      </c>
      <c r="F16" s="54">
        <f>MIN(F3:F15)</f>
        <v>7.24</v>
      </c>
    </row>
    <row r="17" spans="1:6" ht="14.5" x14ac:dyDescent="0.35">
      <c r="A17" s="35" t="s">
        <v>90</v>
      </c>
      <c r="B17" s="31">
        <f>MAX(B3:B15)</f>
        <v>15</v>
      </c>
      <c r="C17" s="7">
        <f>MAX(C3:C15)</f>
        <v>17</v>
      </c>
      <c r="D17" s="7">
        <f>MAX(D3:D15)</f>
        <v>16.55</v>
      </c>
      <c r="E17" s="53">
        <f>MAX(E3:E15)</f>
        <v>16.2</v>
      </c>
      <c r="F17" s="55">
        <f>MAX(F3:F15)</f>
        <v>15.069999999999999</v>
      </c>
    </row>
    <row r="18" spans="1:6" ht="14.5" x14ac:dyDescent="0.35">
      <c r="A18" s="35" t="s">
        <v>91</v>
      </c>
      <c r="B18" s="32">
        <f>AVERAGE(B3:B15)</f>
        <v>13.653846153846153</v>
      </c>
      <c r="C18" s="10">
        <f>AVERAGE(C3:C15)</f>
        <v>12.615384615384615</v>
      </c>
      <c r="D18" s="10">
        <f>AVERAGE(D3:D15)</f>
        <v>12.661538461538463</v>
      </c>
      <c r="E18" s="77">
        <f>AVERAGE(E3:E15)</f>
        <v>11.676923076923076</v>
      </c>
      <c r="F18" s="55">
        <f>AVERAGE(F3:F15)</f>
        <v>12.55076923076923</v>
      </c>
    </row>
    <row r="19" spans="1:6" ht="15" thickBot="1" x14ac:dyDescent="0.4">
      <c r="A19" s="36" t="s">
        <v>92</v>
      </c>
      <c r="B19" s="33">
        <f>_xlfn.STDEV.S(B3:B15)</f>
        <v>1.7840101758937088</v>
      </c>
      <c r="C19" s="13">
        <f>_xlfn.STDEV.S(C3:C15)</f>
        <v>5.7378634458373883</v>
      </c>
      <c r="D19" s="13">
        <f>_xlfn.STDEV.S(D3:D15)</f>
        <v>2.8416657267462146</v>
      </c>
      <c r="E19" s="78">
        <f>_xlfn.STDEV.S(E3:E15)</f>
        <v>2.8804380008816577</v>
      </c>
      <c r="F19" s="56">
        <f>_xlfn.STDEV.S(F3:F15)</f>
        <v>2.6416045046475731</v>
      </c>
    </row>
  </sheetData>
  <mergeCells count="1">
    <mergeCell ref="A1:F1"/>
  </mergeCells>
  <conditionalFormatting sqref="A3:A15">
    <cfRule type="expression" dxfId="15" priority="3">
      <formula>"NB.SI(BD2:BD545;"</formula>
    </cfRule>
    <cfRule type="expression" dxfId="14" priority="4">
      <formula>"NB.SI(BD2:BD545;"</formula>
    </cfRule>
  </conditionalFormatting>
  <conditionalFormatting sqref="A16:F19">
    <cfRule type="expression" dxfId="13" priority="1">
      <formula>"NB.SI(BD2:BD545;"</formula>
    </cfRule>
    <cfRule type="expression" dxfId="12" priority="2">
      <formula>"NB.SI(BD2:BD545;"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5EC9-6AF1-40CF-879B-887D7D71A517}">
  <dimension ref="A1:F20"/>
  <sheetViews>
    <sheetView workbookViewId="0">
      <selection activeCell="C6" sqref="C6"/>
    </sheetView>
  </sheetViews>
  <sheetFormatPr baseColWidth="10" defaultRowHeight="12.5" x14ac:dyDescent="0.25"/>
  <cols>
    <col min="1" max="1" width="39" bestFit="1" customWidth="1"/>
    <col min="2" max="2" width="17.81640625" bestFit="1" customWidth="1"/>
    <col min="3" max="3" width="11.26953125" bestFit="1" customWidth="1"/>
    <col min="4" max="5" width="8.81640625" bestFit="1" customWidth="1"/>
    <col min="6" max="6" width="11" bestFit="1" customWidth="1"/>
  </cols>
  <sheetData>
    <row r="1" spans="1:6" s="8" customFormat="1" ht="19" thickBot="1" x14ac:dyDescent="0.5">
      <c r="A1" s="93" t="s">
        <v>95</v>
      </c>
      <c r="B1" s="94"/>
      <c r="C1" s="94"/>
      <c r="D1" s="94"/>
      <c r="E1" s="94"/>
      <c r="F1" s="95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4" customFormat="1" ht="15.5" x14ac:dyDescent="0.35">
      <c r="A3" s="40" t="s">
        <v>27</v>
      </c>
      <c r="B3" s="61">
        <v>13</v>
      </c>
      <c r="C3" s="42">
        <v>11</v>
      </c>
      <c r="D3" s="19">
        <v>14.4</v>
      </c>
      <c r="E3" s="49">
        <v>18.399999999999999</v>
      </c>
      <c r="F3" s="85">
        <f>(1.5*(C3+E3)+B3+D3)/5</f>
        <v>14.3</v>
      </c>
    </row>
    <row r="4" spans="1:6" s="4" customFormat="1" ht="15.5" x14ac:dyDescent="0.35">
      <c r="A4" s="28" t="s">
        <v>39</v>
      </c>
      <c r="B4" s="39">
        <v>14</v>
      </c>
      <c r="C4" s="3">
        <v>15</v>
      </c>
      <c r="D4" s="6">
        <v>16.399999999999999</v>
      </c>
      <c r="E4" s="50">
        <v>11.2</v>
      </c>
      <c r="F4" s="85">
        <f t="shared" ref="F4:F16" si="0">(1.5*(C4+E4)+B4+D4)/5</f>
        <v>13.939999999999998</v>
      </c>
    </row>
    <row r="5" spans="1:6" s="4" customFormat="1" ht="15.5" x14ac:dyDescent="0.35">
      <c r="A5" s="28" t="s">
        <v>80</v>
      </c>
      <c r="B5" s="39">
        <v>13</v>
      </c>
      <c r="C5" s="3">
        <v>7.5</v>
      </c>
      <c r="D5" s="6">
        <v>7.45</v>
      </c>
      <c r="E5" s="50">
        <v>2.6</v>
      </c>
      <c r="F5" s="85">
        <f t="shared" si="0"/>
        <v>7.12</v>
      </c>
    </row>
    <row r="6" spans="1:6" s="4" customFormat="1" ht="15.5" x14ac:dyDescent="0.35">
      <c r="A6" s="28" t="s">
        <v>40</v>
      </c>
      <c r="B6" s="3">
        <v>13</v>
      </c>
      <c r="C6" s="89"/>
      <c r="D6" s="6">
        <v>12.3</v>
      </c>
      <c r="E6" s="50">
        <v>14</v>
      </c>
      <c r="F6" s="85">
        <f t="shared" si="0"/>
        <v>9.26</v>
      </c>
    </row>
    <row r="7" spans="1:6" s="4" customFormat="1" ht="15.5" x14ac:dyDescent="0.35">
      <c r="A7" s="28" t="s">
        <v>41</v>
      </c>
      <c r="B7" s="39">
        <v>13.5</v>
      </c>
      <c r="C7" s="3">
        <v>15</v>
      </c>
      <c r="D7" s="6">
        <v>7.65</v>
      </c>
      <c r="E7" s="50">
        <v>8.6</v>
      </c>
      <c r="F7" s="85">
        <f t="shared" si="0"/>
        <v>11.31</v>
      </c>
    </row>
    <row r="8" spans="1:6" s="4" customFormat="1" ht="15.5" x14ac:dyDescent="0.35">
      <c r="A8" s="28" t="s">
        <v>42</v>
      </c>
      <c r="B8" s="39">
        <v>14.5</v>
      </c>
      <c r="C8" s="3">
        <v>14.5</v>
      </c>
      <c r="D8" s="6">
        <v>14.3</v>
      </c>
      <c r="E8" s="50">
        <v>18.8</v>
      </c>
      <c r="F8" s="85">
        <f t="shared" si="0"/>
        <v>15.749999999999996</v>
      </c>
    </row>
    <row r="9" spans="1:6" s="4" customFormat="1" ht="15.5" x14ac:dyDescent="0.35">
      <c r="A9" s="28" t="s">
        <v>43</v>
      </c>
      <c r="B9" s="39">
        <v>13</v>
      </c>
      <c r="C9" s="11">
        <v>13</v>
      </c>
      <c r="D9" s="6">
        <v>8.75</v>
      </c>
      <c r="E9" s="50">
        <v>3.2</v>
      </c>
      <c r="F9" s="85">
        <f t="shared" si="0"/>
        <v>9.2099999999999991</v>
      </c>
    </row>
    <row r="10" spans="1:6" s="4" customFormat="1" ht="15.5" x14ac:dyDescent="0.35">
      <c r="A10" s="28" t="s">
        <v>44</v>
      </c>
      <c r="B10" s="39">
        <v>14.5</v>
      </c>
      <c r="C10" s="3">
        <v>15</v>
      </c>
      <c r="D10" s="6">
        <v>15.2</v>
      </c>
      <c r="E10" s="50">
        <v>11.8</v>
      </c>
      <c r="F10" s="85">
        <f t="shared" si="0"/>
        <v>13.98</v>
      </c>
    </row>
    <row r="11" spans="1:6" s="4" customFormat="1" ht="15.5" x14ac:dyDescent="0.35">
      <c r="A11" s="28" t="s">
        <v>45</v>
      </c>
      <c r="B11" s="39">
        <v>15.5</v>
      </c>
      <c r="C11" s="11">
        <v>11</v>
      </c>
      <c r="D11" s="6">
        <v>10.9</v>
      </c>
      <c r="E11" s="80">
        <v>9.8699999999999992</v>
      </c>
      <c r="F11" s="85">
        <f>(1.5*(C11)+B11+D11)/3.5</f>
        <v>12.257142857142856</v>
      </c>
    </row>
    <row r="12" spans="1:6" s="4" customFormat="1" ht="15.5" x14ac:dyDescent="0.35">
      <c r="A12" s="28" t="s">
        <v>46</v>
      </c>
      <c r="B12" s="39">
        <v>14</v>
      </c>
      <c r="C12" s="3">
        <v>15</v>
      </c>
      <c r="D12" s="6">
        <v>11.45</v>
      </c>
      <c r="E12" s="50">
        <v>6.2</v>
      </c>
      <c r="F12" s="85">
        <f t="shared" si="0"/>
        <v>11.45</v>
      </c>
    </row>
    <row r="13" spans="1:6" s="4" customFormat="1" ht="15.5" x14ac:dyDescent="0.35">
      <c r="A13" s="28" t="s">
        <v>47</v>
      </c>
      <c r="B13" s="39">
        <v>13.5</v>
      </c>
      <c r="C13" s="3">
        <v>15</v>
      </c>
      <c r="D13" s="6">
        <v>13.3</v>
      </c>
      <c r="E13" s="50">
        <v>10</v>
      </c>
      <c r="F13" s="85">
        <f t="shared" si="0"/>
        <v>12.86</v>
      </c>
    </row>
    <row r="14" spans="1:6" s="4" customFormat="1" ht="15.5" x14ac:dyDescent="0.35">
      <c r="A14" s="28" t="s">
        <v>48</v>
      </c>
      <c r="B14" s="39">
        <v>13.5</v>
      </c>
      <c r="C14" s="3">
        <v>15</v>
      </c>
      <c r="D14" s="6">
        <v>8.3000000000000007</v>
      </c>
      <c r="E14" s="50">
        <v>10.4</v>
      </c>
      <c r="F14" s="85">
        <f t="shared" si="0"/>
        <v>11.979999999999999</v>
      </c>
    </row>
    <row r="15" spans="1:6" s="4" customFormat="1" ht="15.5" x14ac:dyDescent="0.35">
      <c r="A15" s="28" t="s">
        <v>49</v>
      </c>
      <c r="B15" s="88">
        <v>0</v>
      </c>
      <c r="C15" s="11">
        <v>0</v>
      </c>
      <c r="D15" s="6">
        <v>10.55</v>
      </c>
      <c r="E15" s="50">
        <v>4</v>
      </c>
      <c r="F15" s="85">
        <f t="shared" si="0"/>
        <v>3.31</v>
      </c>
    </row>
    <row r="16" spans="1:6" s="4" customFormat="1" ht="16" thickBot="1" x14ac:dyDescent="0.4">
      <c r="A16" s="62" t="s">
        <v>81</v>
      </c>
      <c r="B16" s="63">
        <v>14</v>
      </c>
      <c r="C16" s="64">
        <v>14</v>
      </c>
      <c r="D16" s="65">
        <v>12.3</v>
      </c>
      <c r="E16" s="66">
        <v>15.6</v>
      </c>
      <c r="F16" s="85">
        <f t="shared" si="0"/>
        <v>14.14</v>
      </c>
    </row>
    <row r="17" spans="1:6" ht="14.5" x14ac:dyDescent="0.35">
      <c r="A17" s="34" t="s">
        <v>89</v>
      </c>
      <c r="B17" s="67">
        <f>MIN(B3:B16)</f>
        <v>0</v>
      </c>
      <c r="C17" s="68">
        <f t="shared" ref="C17:F17" si="1">MIN(C3:C16)</f>
        <v>0</v>
      </c>
      <c r="D17" s="68">
        <f t="shared" si="1"/>
        <v>7.45</v>
      </c>
      <c r="E17" s="69">
        <f t="shared" si="1"/>
        <v>2.6</v>
      </c>
      <c r="F17" s="70">
        <f t="shared" si="1"/>
        <v>3.31</v>
      </c>
    </row>
    <row r="18" spans="1:6" ht="14.5" x14ac:dyDescent="0.35">
      <c r="A18" s="35" t="s">
        <v>90</v>
      </c>
      <c r="B18" s="31">
        <f>MAX(B3:B16)</f>
        <v>15.5</v>
      </c>
      <c r="C18" s="7">
        <f t="shared" ref="C18:F18" si="2">MAX(C3:C16)</f>
        <v>15</v>
      </c>
      <c r="D18" s="7">
        <f t="shared" si="2"/>
        <v>16.399999999999999</v>
      </c>
      <c r="E18" s="53">
        <f t="shared" si="2"/>
        <v>18.8</v>
      </c>
      <c r="F18" s="55">
        <f t="shared" si="2"/>
        <v>15.749999999999996</v>
      </c>
    </row>
    <row r="19" spans="1:6" ht="14.5" x14ac:dyDescent="0.35">
      <c r="A19" s="35" t="s">
        <v>91</v>
      </c>
      <c r="B19" s="32">
        <f>AVERAGE(B3:B16)</f>
        <v>12.785714285714286</v>
      </c>
      <c r="C19" s="10">
        <f t="shared" ref="C19:F19" si="3">AVERAGE(C3:C16)</f>
        <v>12.384615384615385</v>
      </c>
      <c r="D19" s="10">
        <f t="shared" si="3"/>
        <v>11.66071428571429</v>
      </c>
      <c r="E19" s="77">
        <f t="shared" si="3"/>
        <v>10.333571428571428</v>
      </c>
      <c r="F19" s="55">
        <f t="shared" si="3"/>
        <v>11.49051020408163</v>
      </c>
    </row>
    <row r="20" spans="1:6" ht="15" thickBot="1" x14ac:dyDescent="0.4">
      <c r="A20" s="36" t="s">
        <v>92</v>
      </c>
      <c r="B20" s="33">
        <f>STDEV(B3:B16)</f>
        <v>3.7504578475079615</v>
      </c>
      <c r="C20" s="13">
        <f t="shared" ref="C20:F20" si="4">STDEV(C3:C16)</f>
        <v>4.3739467596680068</v>
      </c>
      <c r="D20" s="13">
        <f t="shared" si="4"/>
        <v>2.8876513327928151</v>
      </c>
      <c r="E20" s="78">
        <f t="shared" si="4"/>
        <v>5.2039860567761815</v>
      </c>
      <c r="F20" s="56">
        <f t="shared" si="4"/>
        <v>3.3303834904955703</v>
      </c>
    </row>
  </sheetData>
  <mergeCells count="1">
    <mergeCell ref="A1:F1"/>
  </mergeCells>
  <conditionalFormatting sqref="A3:A16">
    <cfRule type="expression" dxfId="11" priority="3">
      <formula>"NB.SI(BD2:BD545;"</formula>
    </cfRule>
    <cfRule type="expression" dxfId="10" priority="4">
      <formula>"NB.SI(BD2:BD545;"</formula>
    </cfRule>
  </conditionalFormatting>
  <conditionalFormatting sqref="A17:F20">
    <cfRule type="expression" dxfId="9" priority="1">
      <formula>"NB.SI(BD2:BD545;"</formula>
    </cfRule>
    <cfRule type="expression" dxfId="8" priority="2">
      <formula>"NB.SI(BD2:BD545;"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A094-BBF7-4A93-B1EC-08C8678CD4B9}">
  <dimension ref="A1:F20"/>
  <sheetViews>
    <sheetView workbookViewId="0">
      <selection activeCell="G26" sqref="G26"/>
    </sheetView>
  </sheetViews>
  <sheetFormatPr baseColWidth="10" defaultRowHeight="12.5" x14ac:dyDescent="0.25"/>
  <cols>
    <col min="1" max="1" width="27" bestFit="1" customWidth="1"/>
    <col min="2" max="2" width="17.81640625" bestFit="1" customWidth="1"/>
    <col min="3" max="3" width="11.26953125" bestFit="1" customWidth="1"/>
    <col min="4" max="5" width="8.81640625" bestFit="1" customWidth="1"/>
    <col min="6" max="6" width="11" bestFit="1" customWidth="1"/>
  </cols>
  <sheetData>
    <row r="1" spans="1:6" s="8" customFormat="1" ht="19" thickBot="1" x14ac:dyDescent="0.5">
      <c r="A1" s="90" t="s">
        <v>94</v>
      </c>
      <c r="B1" s="91"/>
      <c r="C1" s="91"/>
      <c r="D1" s="91"/>
      <c r="E1" s="91"/>
      <c r="F1" s="92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4" customFormat="1" ht="16" thickBot="1" x14ac:dyDescent="0.4">
      <c r="A3" s="27" t="s">
        <v>50</v>
      </c>
      <c r="B3" s="72">
        <v>10</v>
      </c>
      <c r="C3" s="44">
        <v>12</v>
      </c>
      <c r="D3" s="45">
        <v>11.3</v>
      </c>
      <c r="E3" s="60">
        <v>6.6</v>
      </c>
      <c r="F3" s="83">
        <f>(1.5*(C3+E3)+B3+D3)/5</f>
        <v>9.84</v>
      </c>
    </row>
    <row r="4" spans="1:6" s="4" customFormat="1" ht="16" thickBot="1" x14ac:dyDescent="0.4">
      <c r="A4" s="28" t="s">
        <v>51</v>
      </c>
      <c r="B4" s="39">
        <v>12</v>
      </c>
      <c r="C4" s="3">
        <v>14</v>
      </c>
      <c r="D4" s="6">
        <v>14.9</v>
      </c>
      <c r="E4" s="50">
        <v>10.4</v>
      </c>
      <c r="F4" s="83">
        <f t="shared" ref="F4:F16" si="0">(1.5*(C4+E4)+B4+D4)/5</f>
        <v>12.7</v>
      </c>
    </row>
    <row r="5" spans="1:6" s="4" customFormat="1" ht="16" thickBot="1" x14ac:dyDescent="0.4">
      <c r="A5" s="28" t="s">
        <v>52</v>
      </c>
      <c r="B5" s="39">
        <v>11</v>
      </c>
      <c r="C5" s="3">
        <v>10</v>
      </c>
      <c r="D5" s="6">
        <v>5.7</v>
      </c>
      <c r="E5" s="50">
        <v>13.2</v>
      </c>
      <c r="F5" s="83">
        <f t="shared" si="0"/>
        <v>10.3</v>
      </c>
    </row>
    <row r="6" spans="1:6" s="4" customFormat="1" ht="16" thickBot="1" x14ac:dyDescent="0.4">
      <c r="A6" s="28" t="s">
        <v>53</v>
      </c>
      <c r="B6" s="39">
        <v>13</v>
      </c>
      <c r="C6" s="3">
        <v>0</v>
      </c>
      <c r="D6" s="6">
        <v>14.15</v>
      </c>
      <c r="E6" s="50">
        <v>10.4</v>
      </c>
      <c r="F6" s="83">
        <f t="shared" si="0"/>
        <v>8.5500000000000007</v>
      </c>
    </row>
    <row r="7" spans="1:6" s="4" customFormat="1" ht="16" thickBot="1" x14ac:dyDescent="0.4">
      <c r="A7" s="28" t="s">
        <v>54</v>
      </c>
      <c r="B7" s="74">
        <v>13.5</v>
      </c>
      <c r="C7" s="3">
        <v>16</v>
      </c>
      <c r="D7" s="6">
        <v>10.95</v>
      </c>
      <c r="E7" s="50">
        <v>10</v>
      </c>
      <c r="F7" s="83">
        <f t="shared" si="0"/>
        <v>12.690000000000001</v>
      </c>
    </row>
    <row r="8" spans="1:6" s="4" customFormat="1" ht="16" thickBot="1" x14ac:dyDescent="0.4">
      <c r="A8" s="28" t="s">
        <v>55</v>
      </c>
      <c r="B8" s="39">
        <v>10.5</v>
      </c>
      <c r="C8" s="3">
        <v>12.5</v>
      </c>
      <c r="D8" s="6">
        <v>6.75</v>
      </c>
      <c r="E8" s="50">
        <v>3.8</v>
      </c>
      <c r="F8" s="83">
        <f t="shared" si="0"/>
        <v>8.34</v>
      </c>
    </row>
    <row r="9" spans="1:6" s="4" customFormat="1" ht="16" thickBot="1" x14ac:dyDescent="0.4">
      <c r="A9" s="28" t="s">
        <v>56</v>
      </c>
      <c r="B9" s="39">
        <v>14.5</v>
      </c>
      <c r="C9" s="3">
        <v>15.5</v>
      </c>
      <c r="D9" s="6">
        <v>14.75</v>
      </c>
      <c r="E9" s="50">
        <v>19.399999999999999</v>
      </c>
      <c r="F9" s="83">
        <f t="shared" si="0"/>
        <v>16.32</v>
      </c>
    </row>
    <row r="10" spans="1:6" s="4" customFormat="1" ht="16" thickBot="1" x14ac:dyDescent="0.4">
      <c r="A10" s="28" t="s">
        <v>57</v>
      </c>
      <c r="B10" s="71">
        <v>14</v>
      </c>
      <c r="C10" s="3">
        <v>15.5</v>
      </c>
      <c r="D10" s="6">
        <v>12.8</v>
      </c>
      <c r="E10" s="50">
        <v>6.4</v>
      </c>
      <c r="F10" s="83">
        <f t="shared" si="0"/>
        <v>11.929999999999998</v>
      </c>
    </row>
    <row r="11" spans="1:6" s="4" customFormat="1" ht="16" thickBot="1" x14ac:dyDescent="0.4">
      <c r="A11" s="28" t="s">
        <v>58</v>
      </c>
      <c r="B11" s="39">
        <v>14.5</v>
      </c>
      <c r="C11" s="3">
        <v>15</v>
      </c>
      <c r="D11" s="6">
        <v>15.55</v>
      </c>
      <c r="E11" s="50">
        <v>18.8</v>
      </c>
      <c r="F11" s="83">
        <f t="shared" si="0"/>
        <v>16.149999999999999</v>
      </c>
    </row>
    <row r="12" spans="1:6" s="4" customFormat="1" ht="16" thickBot="1" x14ac:dyDescent="0.4">
      <c r="A12" s="28" t="s">
        <v>59</v>
      </c>
      <c r="B12" s="39">
        <v>4</v>
      </c>
      <c r="C12" s="3">
        <v>13.5</v>
      </c>
      <c r="D12" s="6">
        <v>9.1999999999999993</v>
      </c>
      <c r="E12" s="50">
        <v>13.4</v>
      </c>
      <c r="F12" s="83">
        <f t="shared" si="0"/>
        <v>10.709999999999999</v>
      </c>
    </row>
    <row r="13" spans="1:6" s="4" customFormat="1" ht="16" thickBot="1" x14ac:dyDescent="0.4">
      <c r="A13" s="28" t="s">
        <v>60</v>
      </c>
      <c r="B13" s="39">
        <v>14.5</v>
      </c>
      <c r="C13" s="3">
        <v>16</v>
      </c>
      <c r="D13" s="6">
        <v>9.6999999999999993</v>
      </c>
      <c r="E13" s="50">
        <v>16.8</v>
      </c>
      <c r="F13" s="83">
        <f t="shared" si="0"/>
        <v>14.679999999999998</v>
      </c>
    </row>
    <row r="14" spans="1:6" s="4" customFormat="1" ht="16" thickBot="1" x14ac:dyDescent="0.4">
      <c r="A14" s="28" t="s">
        <v>61</v>
      </c>
      <c r="B14" s="39">
        <v>14</v>
      </c>
      <c r="C14" s="3">
        <v>14</v>
      </c>
      <c r="D14" s="6">
        <v>12.8</v>
      </c>
      <c r="E14" s="50">
        <v>7.6</v>
      </c>
      <c r="F14" s="83">
        <f t="shared" si="0"/>
        <v>11.84</v>
      </c>
    </row>
    <row r="15" spans="1:6" s="4" customFormat="1" ht="16" thickBot="1" x14ac:dyDescent="0.4">
      <c r="A15" s="28" t="s">
        <v>62</v>
      </c>
      <c r="B15" s="39">
        <v>13</v>
      </c>
      <c r="C15" s="3">
        <v>14</v>
      </c>
      <c r="D15" s="6">
        <v>10.9</v>
      </c>
      <c r="E15" s="50">
        <v>15.8</v>
      </c>
      <c r="F15" s="83">
        <f t="shared" si="0"/>
        <v>13.720000000000002</v>
      </c>
    </row>
    <row r="16" spans="1:6" s="4" customFormat="1" ht="16" thickBot="1" x14ac:dyDescent="0.4">
      <c r="A16" s="29" t="s">
        <v>63</v>
      </c>
      <c r="B16" s="47">
        <v>14</v>
      </c>
      <c r="C16" s="46">
        <v>17</v>
      </c>
      <c r="D16" s="16">
        <v>13.6</v>
      </c>
      <c r="E16" s="51">
        <v>16.399999999999999</v>
      </c>
      <c r="F16" s="84">
        <f t="shared" si="0"/>
        <v>15.539999999999997</v>
      </c>
    </row>
    <row r="17" spans="1:6" ht="14.5" x14ac:dyDescent="0.35">
      <c r="A17" s="48" t="s">
        <v>89</v>
      </c>
      <c r="B17" s="30">
        <f>MIN(B3:B16)</f>
        <v>4</v>
      </c>
      <c r="C17" s="15">
        <f t="shared" ref="C17:F17" si="1">MIN(C3:C16)</f>
        <v>0</v>
      </c>
      <c r="D17" s="15">
        <f t="shared" si="1"/>
        <v>5.7</v>
      </c>
      <c r="E17" s="52">
        <f t="shared" si="1"/>
        <v>3.8</v>
      </c>
      <c r="F17" s="48">
        <f t="shared" si="1"/>
        <v>8.34</v>
      </c>
    </row>
    <row r="18" spans="1:6" ht="14.5" x14ac:dyDescent="0.35">
      <c r="A18" s="35" t="s">
        <v>90</v>
      </c>
      <c r="B18" s="31">
        <f>MAX(B3:B16)</f>
        <v>14.5</v>
      </c>
      <c r="C18" s="7">
        <f t="shared" ref="C18:F18" si="2">MAX(C3:C16)</f>
        <v>17</v>
      </c>
      <c r="D18" s="7">
        <f t="shared" si="2"/>
        <v>15.55</v>
      </c>
      <c r="E18" s="53">
        <f t="shared" si="2"/>
        <v>19.399999999999999</v>
      </c>
      <c r="F18" s="35">
        <f t="shared" si="2"/>
        <v>16.32</v>
      </c>
    </row>
    <row r="19" spans="1:6" ht="14.5" x14ac:dyDescent="0.35">
      <c r="A19" s="35" t="s">
        <v>91</v>
      </c>
      <c r="B19" s="32">
        <f>AVERAGE(B3:B16)</f>
        <v>12.321428571428571</v>
      </c>
      <c r="C19" s="10">
        <f t="shared" ref="C19:F19" si="3">AVERAGE(C3:C16)</f>
        <v>13.214285714285714</v>
      </c>
      <c r="D19" s="10">
        <f t="shared" si="3"/>
        <v>11.646428571428572</v>
      </c>
      <c r="E19" s="77">
        <f t="shared" si="3"/>
        <v>12.071428571428573</v>
      </c>
      <c r="F19" s="55">
        <f t="shared" si="3"/>
        <v>12.379285714285713</v>
      </c>
    </row>
    <row r="20" spans="1:6" ht="15" thickBot="1" x14ac:dyDescent="0.4">
      <c r="A20" s="36" t="s">
        <v>92</v>
      </c>
      <c r="B20" s="33">
        <f>STDEV(B3:B16)</f>
        <v>2.8393332292658422</v>
      </c>
      <c r="C20" s="13">
        <f t="shared" ref="C20:F20" si="4">STDEV(C3:C16)</f>
        <v>4.2277211797404943</v>
      </c>
      <c r="D20" s="13">
        <f t="shared" si="4"/>
        <v>3.0188169031104675</v>
      </c>
      <c r="E20" s="78">
        <f t="shared" si="4"/>
        <v>4.9412593491987344</v>
      </c>
      <c r="F20" s="56">
        <f t="shared" si="4"/>
        <v>2.6610826723367711</v>
      </c>
    </row>
  </sheetData>
  <mergeCells count="1">
    <mergeCell ref="A1:F1"/>
  </mergeCells>
  <conditionalFormatting sqref="A3:A16">
    <cfRule type="expression" dxfId="7" priority="3">
      <formula>"NB.SI(BD2:BD545;"</formula>
    </cfRule>
    <cfRule type="expression" dxfId="6" priority="4">
      <formula>"NB.SI(BD2:BD545;"</formula>
    </cfRule>
  </conditionalFormatting>
  <conditionalFormatting sqref="A17:F20">
    <cfRule type="expression" dxfId="5" priority="1">
      <formula>"NB.SI(BD2:BD545;"</formula>
    </cfRule>
    <cfRule type="expression" dxfId="4" priority="2">
      <formula>"NB.SI(BD2:BD545;"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26C-8B57-4DE9-8ECF-ADE82E27A889}">
  <dimension ref="A1:F20"/>
  <sheetViews>
    <sheetView tabSelected="1" workbookViewId="0">
      <selection activeCell="H10" sqref="H10"/>
    </sheetView>
  </sheetViews>
  <sheetFormatPr baseColWidth="10" defaultRowHeight="12.5" x14ac:dyDescent="0.25"/>
  <cols>
    <col min="1" max="1" width="23.81640625" bestFit="1" customWidth="1"/>
    <col min="2" max="2" width="17.81640625" bestFit="1" customWidth="1"/>
    <col min="3" max="3" width="11.26953125" bestFit="1" customWidth="1"/>
    <col min="4" max="5" width="8.81640625" bestFit="1" customWidth="1"/>
    <col min="6" max="6" width="11" bestFit="1" customWidth="1"/>
  </cols>
  <sheetData>
    <row r="1" spans="1:6" s="8" customFormat="1" ht="19" thickBot="1" x14ac:dyDescent="0.5">
      <c r="A1" s="90" t="s">
        <v>93</v>
      </c>
      <c r="B1" s="91"/>
      <c r="C1" s="91"/>
      <c r="D1" s="91"/>
      <c r="E1" s="91"/>
      <c r="F1" s="92"/>
    </row>
    <row r="2" spans="1:6" s="5" customFormat="1" ht="16" thickBot="1" x14ac:dyDescent="0.4">
      <c r="A2" s="38" t="s">
        <v>83</v>
      </c>
      <c r="B2" s="37" t="s">
        <v>84</v>
      </c>
      <c r="C2" s="21" t="s">
        <v>85</v>
      </c>
      <c r="D2" s="22" t="s">
        <v>86</v>
      </c>
      <c r="E2" s="59" t="s">
        <v>87</v>
      </c>
      <c r="F2" s="38" t="s">
        <v>88</v>
      </c>
    </row>
    <row r="3" spans="1:6" s="4" customFormat="1" ht="15.5" x14ac:dyDescent="0.35">
      <c r="A3" s="40" t="s">
        <v>64</v>
      </c>
      <c r="B3" s="41">
        <v>13.5</v>
      </c>
      <c r="C3" s="42">
        <v>14.5</v>
      </c>
      <c r="D3" s="19">
        <v>9.1</v>
      </c>
      <c r="E3" s="49">
        <v>7.4</v>
      </c>
      <c r="F3" s="86">
        <f>(1.5*(C3+E3)+B3+D3)/5</f>
        <v>11.09</v>
      </c>
    </row>
    <row r="4" spans="1:6" s="4" customFormat="1" ht="15.5" x14ac:dyDescent="0.35">
      <c r="A4" s="28" t="s">
        <v>65</v>
      </c>
      <c r="B4" s="39">
        <v>14</v>
      </c>
      <c r="C4" s="3">
        <v>16</v>
      </c>
      <c r="D4" s="6">
        <v>20</v>
      </c>
      <c r="E4" s="50">
        <v>18.8</v>
      </c>
      <c r="F4" s="86">
        <f t="shared" ref="F4:F16" si="0">(1.5*(C4+E4)+B4+D4)/5</f>
        <v>17.239999999999998</v>
      </c>
    </row>
    <row r="5" spans="1:6" s="4" customFormat="1" ht="15.5" x14ac:dyDescent="0.35">
      <c r="A5" s="28" t="s">
        <v>66</v>
      </c>
      <c r="B5" s="39">
        <v>11</v>
      </c>
      <c r="C5" s="3">
        <v>8</v>
      </c>
      <c r="D5" s="6">
        <v>9.5500000000000007</v>
      </c>
      <c r="E5" s="50">
        <v>7.4</v>
      </c>
      <c r="F5" s="86">
        <f t="shared" si="0"/>
        <v>8.73</v>
      </c>
    </row>
    <row r="6" spans="1:6" s="4" customFormat="1" ht="15.5" x14ac:dyDescent="0.35">
      <c r="A6" s="28" t="s">
        <v>67</v>
      </c>
      <c r="B6" s="39">
        <v>13.5</v>
      </c>
      <c r="C6" s="3">
        <v>15.5</v>
      </c>
      <c r="D6" s="6">
        <v>12.25</v>
      </c>
      <c r="E6" s="50">
        <v>13.2</v>
      </c>
      <c r="F6" s="86">
        <f t="shared" si="0"/>
        <v>13.76</v>
      </c>
    </row>
    <row r="7" spans="1:6" s="4" customFormat="1" ht="15.5" x14ac:dyDescent="0.35">
      <c r="A7" s="28" t="s">
        <v>68</v>
      </c>
      <c r="B7" s="39">
        <v>13.5</v>
      </c>
      <c r="C7" s="3">
        <v>16.5</v>
      </c>
      <c r="D7" s="6">
        <v>18.05</v>
      </c>
      <c r="E7" s="50">
        <v>14</v>
      </c>
      <c r="F7" s="86">
        <f t="shared" si="0"/>
        <v>15.459999999999999</v>
      </c>
    </row>
    <row r="8" spans="1:6" s="4" customFormat="1" ht="15.5" x14ac:dyDescent="0.35">
      <c r="A8" s="28" t="s">
        <v>69</v>
      </c>
      <c r="B8" s="39">
        <v>12.5</v>
      </c>
      <c r="C8" s="96">
        <v>0</v>
      </c>
      <c r="D8" s="6">
        <v>5.75</v>
      </c>
      <c r="E8" s="50">
        <v>8</v>
      </c>
      <c r="F8" s="86">
        <f t="shared" si="0"/>
        <v>6.05</v>
      </c>
    </row>
    <row r="9" spans="1:6" s="4" customFormat="1" ht="15.5" x14ac:dyDescent="0.35">
      <c r="A9" s="28" t="s">
        <v>70</v>
      </c>
      <c r="B9" s="39">
        <v>13</v>
      </c>
      <c r="C9" s="3">
        <v>16</v>
      </c>
      <c r="D9" s="6">
        <v>8.9499999999999993</v>
      </c>
      <c r="E9" s="50">
        <v>7.4</v>
      </c>
      <c r="F9" s="86">
        <f t="shared" si="0"/>
        <v>11.41</v>
      </c>
    </row>
    <row r="10" spans="1:6" s="4" customFormat="1" ht="15.5" x14ac:dyDescent="0.35">
      <c r="A10" s="28" t="s">
        <v>71</v>
      </c>
      <c r="B10" s="39">
        <v>13</v>
      </c>
      <c r="C10" s="3">
        <v>16</v>
      </c>
      <c r="D10" s="6">
        <v>6.5</v>
      </c>
      <c r="E10" s="50">
        <v>13.6</v>
      </c>
      <c r="F10" s="86">
        <f t="shared" si="0"/>
        <v>12.780000000000001</v>
      </c>
    </row>
    <row r="11" spans="1:6" s="4" customFormat="1" ht="15.5" x14ac:dyDescent="0.35">
      <c r="A11" s="28" t="s">
        <v>72</v>
      </c>
      <c r="B11" s="39">
        <v>15</v>
      </c>
      <c r="C11" s="3">
        <v>15.5</v>
      </c>
      <c r="D11" s="6">
        <v>15.9</v>
      </c>
      <c r="E11" s="50">
        <v>11.2</v>
      </c>
      <c r="F11" s="86">
        <f t="shared" si="0"/>
        <v>14.190000000000001</v>
      </c>
    </row>
    <row r="12" spans="1:6" s="4" customFormat="1" ht="15.5" x14ac:dyDescent="0.35">
      <c r="A12" s="28" t="s">
        <v>73</v>
      </c>
      <c r="B12" s="39">
        <v>13</v>
      </c>
      <c r="C12" s="3">
        <v>14</v>
      </c>
      <c r="D12" s="6">
        <v>17</v>
      </c>
      <c r="E12" s="50">
        <v>14</v>
      </c>
      <c r="F12" s="86">
        <f t="shared" si="0"/>
        <v>14.4</v>
      </c>
    </row>
    <row r="13" spans="1:6" s="4" customFormat="1" ht="15.5" x14ac:dyDescent="0.35">
      <c r="A13" s="28" t="s">
        <v>74</v>
      </c>
      <c r="B13" s="39">
        <v>14.5</v>
      </c>
      <c r="C13" s="3">
        <v>15</v>
      </c>
      <c r="D13" s="6">
        <v>16.75</v>
      </c>
      <c r="E13" s="50">
        <v>18.8</v>
      </c>
      <c r="F13" s="86">
        <f t="shared" si="0"/>
        <v>16.389999999999997</v>
      </c>
    </row>
    <row r="14" spans="1:6" s="4" customFormat="1" ht="15.5" x14ac:dyDescent="0.35">
      <c r="A14" s="28" t="s">
        <v>75</v>
      </c>
      <c r="B14" s="39">
        <v>13</v>
      </c>
      <c r="C14" s="96">
        <v>0</v>
      </c>
      <c r="D14" s="6">
        <v>15.6</v>
      </c>
      <c r="E14" s="50">
        <v>14.6</v>
      </c>
      <c r="F14" s="86">
        <f t="shared" si="0"/>
        <v>10.1</v>
      </c>
    </row>
    <row r="15" spans="1:6" s="4" customFormat="1" ht="15.5" x14ac:dyDescent="0.35">
      <c r="A15" s="28" t="s">
        <v>76</v>
      </c>
      <c r="B15" s="39">
        <v>13</v>
      </c>
      <c r="C15" s="3">
        <v>13.5</v>
      </c>
      <c r="D15" s="6">
        <v>7.65</v>
      </c>
      <c r="E15" s="50">
        <v>14</v>
      </c>
      <c r="F15" s="86">
        <f t="shared" si="0"/>
        <v>12.379999999999999</v>
      </c>
    </row>
    <row r="16" spans="1:6" s="4" customFormat="1" ht="16" thickBot="1" x14ac:dyDescent="0.4">
      <c r="A16" s="29" t="s">
        <v>77</v>
      </c>
      <c r="B16" s="47">
        <v>14</v>
      </c>
      <c r="C16" s="46">
        <v>16</v>
      </c>
      <c r="D16" s="16">
        <v>17.05</v>
      </c>
      <c r="E16" s="51">
        <v>11.6</v>
      </c>
      <c r="F16" s="86">
        <f t="shared" si="0"/>
        <v>14.49</v>
      </c>
    </row>
    <row r="17" spans="1:6" ht="14.5" x14ac:dyDescent="0.35">
      <c r="A17" s="48" t="s">
        <v>89</v>
      </c>
      <c r="B17" s="30">
        <f>MIN(B3:B16)</f>
        <v>11</v>
      </c>
      <c r="C17" s="15">
        <f t="shared" ref="C17:F17" si="1">MIN(C3:C16)</f>
        <v>0</v>
      </c>
      <c r="D17" s="15">
        <f t="shared" si="1"/>
        <v>5.75</v>
      </c>
      <c r="E17" s="52">
        <f t="shared" si="1"/>
        <v>7.4</v>
      </c>
      <c r="F17" s="48">
        <f t="shared" si="1"/>
        <v>6.05</v>
      </c>
    </row>
    <row r="18" spans="1:6" ht="14.5" x14ac:dyDescent="0.35">
      <c r="A18" s="35" t="s">
        <v>90</v>
      </c>
      <c r="B18" s="31">
        <f>MAX(B3:B16)</f>
        <v>15</v>
      </c>
      <c r="C18" s="7">
        <f t="shared" ref="C18:F18" si="2">MAX(C3:C16)</f>
        <v>16.5</v>
      </c>
      <c r="D18" s="7">
        <f t="shared" si="2"/>
        <v>20</v>
      </c>
      <c r="E18" s="53">
        <f t="shared" si="2"/>
        <v>18.8</v>
      </c>
      <c r="F18" s="35">
        <f t="shared" si="2"/>
        <v>17.239999999999998</v>
      </c>
    </row>
    <row r="19" spans="1:6" ht="14.5" x14ac:dyDescent="0.35">
      <c r="A19" s="35" t="s">
        <v>91</v>
      </c>
      <c r="B19" s="32">
        <f>AVERAGE(B3:B16)</f>
        <v>13.321428571428571</v>
      </c>
      <c r="C19" s="10">
        <f t="shared" ref="C19:F19" si="3">AVERAGE(C3:C16)</f>
        <v>12.607142857142858</v>
      </c>
      <c r="D19" s="10">
        <f t="shared" si="3"/>
        <v>12.864285714285716</v>
      </c>
      <c r="E19" s="77">
        <f t="shared" si="3"/>
        <v>12.428571428571429</v>
      </c>
      <c r="F19" s="55">
        <f t="shared" si="3"/>
        <v>12.747857142857143</v>
      </c>
    </row>
    <row r="20" spans="1:6" ht="15" thickBot="1" x14ac:dyDescent="0.4">
      <c r="A20" s="36" t="s">
        <v>92</v>
      </c>
      <c r="B20" s="33">
        <f>_xlfn.STDEV.S(B3:B16)</f>
        <v>0.95287304136859319</v>
      </c>
      <c r="C20" s="13">
        <f t="shared" ref="C20:F20" si="4">_xlfn.STDEV.S(C3:C16)</f>
        <v>5.7451604095854574</v>
      </c>
      <c r="D20" s="13">
        <f t="shared" si="4"/>
        <v>4.8309271514748682</v>
      </c>
      <c r="E20" s="78">
        <f t="shared" si="4"/>
        <v>3.852557306802562</v>
      </c>
      <c r="F20" s="56">
        <f t="shared" si="4"/>
        <v>3.0679413758600802</v>
      </c>
    </row>
  </sheetData>
  <mergeCells count="1">
    <mergeCell ref="A1:F1"/>
  </mergeCells>
  <conditionalFormatting sqref="A3:A16">
    <cfRule type="expression" dxfId="3" priority="3">
      <formula>"NB.SI(BD2:BD545;"</formula>
    </cfRule>
    <cfRule type="expression" dxfId="2" priority="4">
      <formula>"NB.SI(BD2:BD545;"</formula>
    </cfRule>
  </conditionalFormatting>
  <conditionalFormatting sqref="A17:F20">
    <cfRule type="expression" dxfId="1" priority="1">
      <formula>"NB.SI(BD2:BD545;"</formula>
    </cfRule>
    <cfRule type="expression" dxfId="0" priority="2">
      <formula>"NB.SI(BD2:BD545;"</formula>
    </cfRule>
  </conditionalFormatting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TP1A</vt:lpstr>
      <vt:lpstr>TP1B</vt:lpstr>
      <vt:lpstr>TP2C</vt:lpstr>
      <vt:lpstr>TP2D</vt:lpstr>
      <vt:lpstr>TP3E</vt:lpstr>
      <vt:lpstr>TP3F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 Desauza</dc:creator>
  <dc:description/>
  <cp:lastModifiedBy>Guillaume Desauza</cp:lastModifiedBy>
  <cp:revision>0</cp:revision>
  <cp:lastPrinted>2021-12-02T09:06:46Z</cp:lastPrinted>
  <dcterms:created xsi:type="dcterms:W3CDTF">2021-10-12T13:31:11Z</dcterms:created>
  <dcterms:modified xsi:type="dcterms:W3CDTF">2022-01-10T09:34:35Z</dcterms:modified>
  <dc:language>fr-FR</dc:language>
</cp:coreProperties>
</file>