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100" yWindow="0" windowWidth="35580" windowHeight="19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1" l="1"/>
  <c r="E69" i="1"/>
  <c r="D69" i="1"/>
  <c r="C69" i="1"/>
  <c r="F68" i="1"/>
  <c r="E68" i="1"/>
  <c r="D68" i="1"/>
  <c r="C68" i="1"/>
  <c r="F61" i="1"/>
  <c r="E61" i="1"/>
  <c r="D61" i="1"/>
  <c r="C61" i="1"/>
  <c r="F60" i="1"/>
  <c r="E60" i="1"/>
  <c r="D60" i="1"/>
  <c r="C60" i="1"/>
  <c r="F53" i="1"/>
  <c r="E53" i="1"/>
  <c r="D53" i="1"/>
  <c r="C53" i="1"/>
  <c r="F52" i="1"/>
  <c r="E52" i="1"/>
  <c r="D52" i="1"/>
  <c r="C52" i="1"/>
  <c r="F45" i="1"/>
  <c r="E45" i="1"/>
  <c r="C45" i="1"/>
  <c r="AC35" i="1"/>
  <c r="F44" i="1"/>
  <c r="E44" i="1"/>
  <c r="AF36" i="1"/>
  <c r="AE36" i="1"/>
  <c r="AD36" i="1"/>
  <c r="AC36" i="1"/>
  <c r="AB36" i="1"/>
  <c r="AA36" i="1"/>
  <c r="AF35" i="1"/>
  <c r="AE35" i="1"/>
  <c r="AD35" i="1"/>
  <c r="AB35" i="1"/>
  <c r="AA35" i="1"/>
  <c r="AF28" i="1"/>
  <c r="AE28" i="1"/>
  <c r="AD28" i="1"/>
  <c r="AC28" i="1"/>
  <c r="AB28" i="1"/>
  <c r="AA28" i="1"/>
  <c r="AF27" i="1"/>
  <c r="AE27" i="1"/>
  <c r="AD27" i="1"/>
  <c r="AC27" i="1"/>
  <c r="AB27" i="1"/>
  <c r="AA27" i="1"/>
  <c r="AF20" i="1"/>
  <c r="AE20" i="1"/>
  <c r="AD20" i="1"/>
  <c r="AC20" i="1"/>
  <c r="AB20" i="1"/>
  <c r="AA20" i="1"/>
  <c r="AF19" i="1"/>
  <c r="AE19" i="1"/>
  <c r="AD19" i="1"/>
  <c r="AC19" i="1"/>
  <c r="AB19" i="1"/>
  <c r="AA19" i="1"/>
  <c r="U34" i="1"/>
  <c r="C44" i="1"/>
  <c r="AF12" i="1"/>
  <c r="AE12" i="1"/>
  <c r="AD12" i="1"/>
  <c r="AC12" i="1"/>
  <c r="AB12" i="1"/>
  <c r="AA12" i="1"/>
  <c r="AF11" i="1"/>
  <c r="AE11" i="1"/>
  <c r="AD11" i="1"/>
  <c r="AC11" i="1"/>
  <c r="AB11" i="1"/>
  <c r="AA11" i="1"/>
  <c r="S26" i="1"/>
  <c r="X35" i="1"/>
  <c r="W35" i="1"/>
  <c r="V35" i="1"/>
  <c r="U35" i="1"/>
  <c r="T35" i="1"/>
  <c r="S35" i="1"/>
  <c r="X34" i="1"/>
  <c r="W34" i="1"/>
  <c r="V34" i="1"/>
  <c r="T34" i="1"/>
  <c r="S34" i="1"/>
  <c r="X27" i="1"/>
  <c r="W27" i="1"/>
  <c r="V27" i="1"/>
  <c r="U27" i="1"/>
  <c r="T27" i="1"/>
  <c r="S27" i="1"/>
  <c r="X26" i="1"/>
  <c r="W26" i="1"/>
  <c r="V26" i="1"/>
  <c r="U26" i="1"/>
  <c r="T26" i="1"/>
  <c r="X19" i="1"/>
  <c r="W19" i="1"/>
  <c r="V19" i="1"/>
  <c r="U19" i="1"/>
  <c r="T19" i="1"/>
  <c r="S19" i="1"/>
  <c r="X18" i="1"/>
  <c r="W18" i="1"/>
  <c r="V18" i="1"/>
  <c r="U18" i="1"/>
  <c r="T18" i="1"/>
  <c r="S18" i="1"/>
  <c r="X11" i="1"/>
  <c r="W11" i="1"/>
  <c r="V11" i="1"/>
  <c r="U11" i="1"/>
  <c r="T11" i="1"/>
  <c r="S11" i="1"/>
  <c r="X10" i="1"/>
  <c r="W10" i="1"/>
  <c r="V10" i="1"/>
  <c r="U10" i="1"/>
  <c r="T10" i="1"/>
  <c r="S10" i="1"/>
  <c r="F58" i="1"/>
  <c r="E58" i="1"/>
  <c r="D58" i="1"/>
  <c r="D67" i="1"/>
  <c r="F67" i="1"/>
  <c r="E67" i="1"/>
  <c r="C67" i="1"/>
  <c r="F66" i="1"/>
  <c r="E66" i="1"/>
  <c r="D66" i="1"/>
  <c r="C66" i="1"/>
  <c r="F59" i="1"/>
  <c r="E59" i="1"/>
  <c r="D59" i="1"/>
  <c r="C59" i="1"/>
  <c r="C58" i="1"/>
  <c r="L26" i="1"/>
  <c r="D51" i="1"/>
  <c r="C51" i="1"/>
  <c r="F50" i="1"/>
  <c r="E50" i="1"/>
  <c r="D50" i="1"/>
  <c r="C50" i="1"/>
  <c r="N34" i="1"/>
  <c r="F43" i="1"/>
  <c r="M34" i="1"/>
  <c r="E43" i="1"/>
  <c r="L34" i="1"/>
  <c r="C43" i="1"/>
  <c r="F42" i="1"/>
  <c r="E42" i="1"/>
  <c r="D42" i="1"/>
  <c r="C42" i="1"/>
  <c r="O33" i="1"/>
  <c r="P35" i="1"/>
  <c r="O35" i="1"/>
  <c r="N35" i="1"/>
  <c r="M35" i="1"/>
  <c r="L35" i="1"/>
  <c r="K35" i="1"/>
  <c r="P34" i="1"/>
  <c r="O34" i="1"/>
  <c r="K34" i="1"/>
  <c r="P27" i="1"/>
  <c r="O27" i="1"/>
  <c r="N27" i="1"/>
  <c r="M27" i="1"/>
  <c r="L27" i="1"/>
  <c r="K27" i="1"/>
  <c r="P26" i="1"/>
  <c r="O26" i="1"/>
  <c r="N26" i="1"/>
  <c r="M26" i="1"/>
  <c r="K26" i="1"/>
  <c r="P19" i="1"/>
  <c r="O19" i="1"/>
  <c r="N19" i="1"/>
  <c r="M19" i="1"/>
  <c r="L19" i="1"/>
  <c r="K19" i="1"/>
  <c r="P18" i="1"/>
  <c r="O18" i="1"/>
  <c r="N18" i="1"/>
  <c r="M18" i="1"/>
  <c r="L18" i="1"/>
  <c r="K18" i="1"/>
  <c r="P11" i="1"/>
  <c r="O11" i="1"/>
  <c r="N11" i="1"/>
  <c r="M11" i="1"/>
  <c r="L11" i="1"/>
  <c r="K11" i="1"/>
  <c r="P10" i="1"/>
  <c r="O10" i="1"/>
  <c r="N10" i="1"/>
  <c r="M10" i="1"/>
  <c r="L10" i="1"/>
  <c r="K10" i="1"/>
  <c r="H35" i="1"/>
  <c r="G35" i="1"/>
  <c r="F35" i="1"/>
  <c r="E35" i="1"/>
  <c r="D35" i="1"/>
  <c r="C35" i="1"/>
  <c r="H34" i="1"/>
  <c r="G34" i="1"/>
  <c r="F34" i="1"/>
  <c r="E34" i="1"/>
  <c r="D34" i="1"/>
  <c r="C34" i="1"/>
  <c r="H27" i="1"/>
  <c r="G27" i="1"/>
  <c r="F27" i="1"/>
  <c r="E27" i="1"/>
  <c r="D27" i="1"/>
  <c r="C27" i="1"/>
  <c r="H26" i="1"/>
  <c r="G26" i="1"/>
  <c r="F26" i="1"/>
  <c r="E26" i="1"/>
  <c r="D26" i="1"/>
  <c r="C26" i="1"/>
  <c r="H19" i="1"/>
  <c r="G19" i="1"/>
  <c r="F19" i="1"/>
  <c r="E19" i="1"/>
  <c r="D19" i="1"/>
  <c r="C19" i="1"/>
  <c r="H18" i="1"/>
  <c r="G18" i="1"/>
  <c r="F18" i="1"/>
  <c r="E18" i="1"/>
  <c r="D18" i="1"/>
  <c r="C18" i="1"/>
  <c r="D11" i="1"/>
  <c r="E11" i="1"/>
  <c r="F11" i="1"/>
  <c r="G11" i="1"/>
  <c r="H11" i="1"/>
  <c r="C11" i="1"/>
  <c r="D10" i="1"/>
  <c r="E10" i="1"/>
  <c r="F10" i="1"/>
  <c r="G10" i="1"/>
  <c r="H10" i="1"/>
  <c r="C10" i="1"/>
</calcChain>
</file>

<file path=xl/sharedStrings.xml><?xml version="1.0" encoding="utf-8"?>
<sst xmlns="http://schemas.openxmlformats.org/spreadsheetml/2006/main" count="184" uniqueCount="23">
  <si>
    <t>Load</t>
  </si>
  <si>
    <t>LocalProperties</t>
  </si>
  <si>
    <t>LocalPropertiesCached</t>
  </si>
  <si>
    <t>Release</t>
  </si>
  <si>
    <t xml:space="preserve">Execution </t>
  </si>
  <si>
    <t xml:space="preserve">Scavenge  </t>
  </si>
  <si>
    <t>Full GC</t>
  </si>
  <si>
    <t>Compaction</t>
  </si>
  <si>
    <t>Widlfly-Sweeper</t>
  </si>
  <si>
    <t>startMem</t>
  </si>
  <si>
    <t>endMem</t>
  </si>
  <si>
    <t>std</t>
  </si>
  <si>
    <t>avg</t>
  </si>
  <si>
    <t>Widlfly-Compact</t>
  </si>
  <si>
    <t>Compact</t>
  </si>
  <si>
    <t>Sweep</t>
  </si>
  <si>
    <t>Scavenge</t>
  </si>
  <si>
    <t xml:space="preserve">Full GC </t>
  </si>
  <si>
    <t>Widlfly-Compact-16</t>
  </si>
  <si>
    <t>Widlfly-Sweep-16</t>
  </si>
  <si>
    <t>Prop</t>
  </si>
  <si>
    <t>Sweep-16</t>
  </si>
  <si>
    <t>Compact-16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</si>
</sst>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9" defaultPivotStyle="PivotStyleMedium4"/>
  <colors>
    <mruColors>
      <color rgb="FF8064A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Execution </c:v>
                </c:pt>
              </c:strCache>
            </c:strRef>
          </c:tx>
          <c:invertIfNegative val="0"/>
          <c:cat>
            <c:strRef>
              <c:f>Sheet1!$B$42:$B$45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Sheet1!$C$42:$C$45</c:f>
              <c:numCache>
                <c:formatCode>0</c:formatCode>
                <c:ptCount val="4"/>
                <c:pt idx="0">
                  <c:v>1.0</c:v>
                </c:pt>
                <c:pt idx="1">
                  <c:v>0.333333333333257</c:v>
                </c:pt>
                <c:pt idx="2">
                  <c:v>0.333333333333485</c:v>
                </c:pt>
                <c:pt idx="3">
                  <c:v>0.666666666666742</c:v>
                </c:pt>
              </c:numCache>
            </c:numRef>
          </c:val>
        </c:ser>
        <c:ser>
          <c:idx val="1"/>
          <c:order val="1"/>
          <c:tx>
            <c:strRef>
              <c:f>Sheet1!$D$41</c:f>
              <c:strCache>
                <c:ptCount val="1"/>
                <c:pt idx="0">
                  <c:v>Scavenge</c:v>
                </c:pt>
              </c:strCache>
            </c:strRef>
          </c:tx>
          <c:invertIfNegative val="0"/>
          <c:cat>
            <c:strRef>
              <c:f>Sheet1!$B$42:$B$45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Sheet1!$D$42:$D$45</c:f>
              <c:numCache>
                <c:formatCode>General</c:formatCode>
                <c:ptCount val="4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Sheet1!$E$41</c:f>
              <c:strCache>
                <c:ptCount val="1"/>
                <c:pt idx="0">
                  <c:v>Full GC </c:v>
                </c:pt>
              </c:strCache>
            </c:strRef>
          </c:tx>
          <c:invertIfNegative val="0"/>
          <c:cat>
            <c:strRef>
              <c:f>Sheet1!$B$42:$B$45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Sheet1!$E$42:$E$45</c:f>
              <c:numCache>
                <c:formatCode>0</c:formatCode>
                <c:ptCount val="4"/>
                <c:pt idx="0">
                  <c:v>288.6666666666666</c:v>
                </c:pt>
                <c:pt idx="1">
                  <c:v>286.0</c:v>
                </c:pt>
                <c:pt idx="2">
                  <c:v>289.9999999999999</c:v>
                </c:pt>
                <c:pt idx="3">
                  <c:v>295.6666666666666</c:v>
                </c:pt>
              </c:numCache>
            </c:numRef>
          </c:val>
        </c:ser>
        <c:ser>
          <c:idx val="3"/>
          <c:order val="3"/>
          <c:tx>
            <c:strRef>
              <c:f>Sheet1!$F$41</c:f>
              <c:strCache>
                <c:ptCount val="1"/>
                <c:pt idx="0">
                  <c:v>Compaction</c:v>
                </c:pt>
              </c:strCache>
            </c:strRef>
          </c:tx>
          <c:invertIfNegative val="0"/>
          <c:cat>
            <c:strRef>
              <c:f>Sheet1!$B$42:$B$45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Sheet1!$F$42:$F$45</c:f>
              <c:numCache>
                <c:formatCode>0</c:formatCode>
                <c:ptCount val="4"/>
                <c:pt idx="0">
                  <c:v>316.0</c:v>
                </c:pt>
                <c:pt idx="1">
                  <c:v>806.0</c:v>
                </c:pt>
                <c:pt idx="2">
                  <c:v>829.3333333333333</c:v>
                </c:pt>
                <c:pt idx="3">
                  <c:v>314.0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749304"/>
        <c:axId val="-2134752440"/>
      </c:barChart>
      <c:catAx>
        <c:axId val="-21347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52440"/>
        <c:crosses val="autoZero"/>
        <c:auto val="1"/>
        <c:lblAlgn val="ctr"/>
        <c:lblOffset val="100"/>
        <c:noMultiLvlLbl val="0"/>
      </c:catAx>
      <c:valAx>
        <c:axId val="-2134752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474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Execution </c:v>
                </c:pt>
              </c:strCache>
            </c:strRef>
          </c:tx>
          <c:invertIfNegative val="0"/>
          <c:cat>
            <c:strRef>
              <c:f>Sheet1!$B$50:$B$53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Sheet1!$C$50:$C$53</c:f>
              <c:numCache>
                <c:formatCode>0</c:formatCode>
                <c:ptCount val="4"/>
                <c:pt idx="0">
                  <c:v>422554.0</c:v>
                </c:pt>
                <c:pt idx="1">
                  <c:v>343677.3333333333</c:v>
                </c:pt>
                <c:pt idx="2">
                  <c:v>95902.66666666667</c:v>
                </c:pt>
                <c:pt idx="3">
                  <c:v>105655.3333333333</c:v>
                </c:pt>
              </c:numCache>
            </c:numRef>
          </c:val>
        </c:ser>
        <c:ser>
          <c:idx val="1"/>
          <c:order val="1"/>
          <c:tx>
            <c:strRef>
              <c:f>Sheet1!$D$49</c:f>
              <c:strCache>
                <c:ptCount val="1"/>
                <c:pt idx="0">
                  <c:v>Scavenge</c:v>
                </c:pt>
              </c:strCache>
            </c:strRef>
          </c:tx>
          <c:invertIfNegative val="0"/>
          <c:cat>
            <c:strRef>
              <c:f>Sheet1!$B$50:$B$53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Sheet1!$D$50:$D$53</c:f>
              <c:numCache>
                <c:formatCode>0</c:formatCode>
                <c:ptCount val="4"/>
                <c:pt idx="0">
                  <c:v>64234.0</c:v>
                </c:pt>
                <c:pt idx="1">
                  <c:v>64491.66666666666</c:v>
                </c:pt>
                <c:pt idx="2">
                  <c:v>6467.0</c:v>
                </c:pt>
                <c:pt idx="3">
                  <c:v>6323.333333333333</c:v>
                </c:pt>
              </c:numCache>
            </c:numRef>
          </c:val>
        </c:ser>
        <c:ser>
          <c:idx val="2"/>
          <c:order val="2"/>
          <c:tx>
            <c:strRef>
              <c:f>Sheet1!$E$49</c:f>
              <c:strCache>
                <c:ptCount val="1"/>
                <c:pt idx="0">
                  <c:v>Full GC </c:v>
                </c:pt>
              </c:strCache>
            </c:strRef>
          </c:tx>
          <c:invertIfNegative val="0"/>
          <c:cat>
            <c:strRef>
              <c:f>Sheet1!$B$50:$B$53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Sheet1!$E$50:$E$53</c:f>
              <c:numCache>
                <c:formatCode>0</c:formatCode>
                <c:ptCount val="4"/>
                <c:pt idx="0">
                  <c:v>21214.0</c:v>
                </c:pt>
                <c:pt idx="1">
                  <c:v>0.0</c:v>
                </c:pt>
                <c:pt idx="2">
                  <c:v>2081.666666666667</c:v>
                </c:pt>
                <c:pt idx="3">
                  <c:v>2137.666666666667</c:v>
                </c:pt>
              </c:numCache>
            </c:numRef>
          </c:val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Compaction</c:v>
                </c:pt>
              </c:strCache>
            </c:strRef>
          </c:tx>
          <c:invertIfNegative val="0"/>
          <c:cat>
            <c:strRef>
              <c:f>Sheet1!$B$50:$B$53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Sheet1!$F$50:$F$53</c:f>
              <c:numCache>
                <c:formatCode>0</c:formatCode>
                <c:ptCount val="4"/>
                <c:pt idx="0">
                  <c:v>2010.666666666667</c:v>
                </c:pt>
                <c:pt idx="1">
                  <c:v>0.0</c:v>
                </c:pt>
                <c:pt idx="2">
                  <c:v>937.3333333333333</c:v>
                </c:pt>
                <c:pt idx="3">
                  <c:v>209.0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453832"/>
        <c:axId val="-2130451128"/>
      </c:barChart>
      <c:catAx>
        <c:axId val="-2130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51128"/>
        <c:crosses val="autoZero"/>
        <c:auto val="1"/>
        <c:lblAlgn val="ctr"/>
        <c:lblOffset val="100"/>
        <c:noMultiLvlLbl val="0"/>
      </c:catAx>
      <c:valAx>
        <c:axId val="-21304511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45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Execution </c:v>
                </c:pt>
              </c:strCache>
            </c:strRef>
          </c:tx>
          <c:invertIfNegative val="0"/>
          <c:cat>
            <c:strRef>
              <c:f>Sheet1!$B$58:$B$61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Sheet1!$C$58:$C$61</c:f>
              <c:numCache>
                <c:formatCode>0</c:formatCode>
                <c:ptCount val="4"/>
                <c:pt idx="0">
                  <c:v>165202</c:v>
                </c:pt>
                <c:pt idx="1">
                  <c:v>117653.3333333334</c:v>
                </c:pt>
                <c:pt idx="2">
                  <c:v>81476.33333333334</c:v>
                </c:pt>
                <c:pt idx="3">
                  <c:v>88816.0</c:v>
                </c:pt>
              </c:numCache>
            </c:numRef>
          </c:val>
        </c:ser>
        <c:ser>
          <c:idx val="1"/>
          <c:order val="1"/>
          <c:tx>
            <c:strRef>
              <c:f>Sheet1!$D$57</c:f>
              <c:strCache>
                <c:ptCount val="1"/>
                <c:pt idx="0">
                  <c:v>Scavenge</c:v>
                </c:pt>
              </c:strCache>
            </c:strRef>
          </c:tx>
          <c:invertIfNegative val="0"/>
          <c:cat>
            <c:strRef>
              <c:f>Sheet1!$B$58:$B$61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Sheet1!$D$58:$D$61</c:f>
              <c:numCache>
                <c:formatCode>0</c:formatCode>
                <c:ptCount val="4"/>
                <c:pt idx="0">
                  <c:v>55497.33333333334</c:v>
                </c:pt>
                <c:pt idx="1">
                  <c:v>53164.66666666666</c:v>
                </c:pt>
                <c:pt idx="2">
                  <c:v>9372.333333333334</c:v>
                </c:pt>
                <c:pt idx="3">
                  <c:v>9714.0</c:v>
                </c:pt>
              </c:numCache>
            </c:numRef>
          </c:val>
        </c:ser>
        <c:ser>
          <c:idx val="2"/>
          <c:order val="2"/>
          <c:tx>
            <c:strRef>
              <c:f>Sheet1!$E$57</c:f>
              <c:strCache>
                <c:ptCount val="1"/>
                <c:pt idx="0">
                  <c:v>Full GC </c:v>
                </c:pt>
              </c:strCache>
            </c:strRef>
          </c:tx>
          <c:invertIfNegative val="0"/>
          <c:cat>
            <c:strRef>
              <c:f>Sheet1!$B$58:$B$61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Sheet1!$E$58:$E$61</c:f>
              <c:numCache>
                <c:formatCode>0</c:formatCode>
                <c:ptCount val="4"/>
                <c:pt idx="0">
                  <c:v>11062.66666666667</c:v>
                </c:pt>
                <c:pt idx="1">
                  <c:v>8721.666666666668</c:v>
                </c:pt>
                <c:pt idx="2">
                  <c:v>6165.333333333334</c:v>
                </c:pt>
                <c:pt idx="3">
                  <c:v>8520.0</c:v>
                </c:pt>
              </c:numCache>
            </c:numRef>
          </c:val>
        </c:ser>
        <c:ser>
          <c:idx val="3"/>
          <c:order val="3"/>
          <c:tx>
            <c:strRef>
              <c:f>Sheet1!$F$57</c:f>
              <c:strCache>
                <c:ptCount val="1"/>
                <c:pt idx="0">
                  <c:v>Compaction</c:v>
                </c:pt>
              </c:strCache>
            </c:strRef>
          </c:tx>
          <c:invertIfNegative val="0"/>
          <c:cat>
            <c:strRef>
              <c:f>Sheet1!$B$58:$B$61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Sheet1!$F$58:$F$61</c:f>
              <c:numCache>
                <c:formatCode>0</c:formatCode>
                <c:ptCount val="4"/>
                <c:pt idx="0">
                  <c:v>1177.666666666667</c:v>
                </c:pt>
                <c:pt idx="1">
                  <c:v>3774.666666666667</c:v>
                </c:pt>
                <c:pt idx="2">
                  <c:v>3301.0</c:v>
                </c:pt>
                <c:pt idx="3">
                  <c:v>864.0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425096"/>
        <c:axId val="-2130421976"/>
      </c:barChart>
      <c:catAx>
        <c:axId val="-213042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21976"/>
        <c:crosses val="autoZero"/>
        <c:auto val="1"/>
        <c:lblAlgn val="ctr"/>
        <c:lblOffset val="100"/>
        <c:noMultiLvlLbl val="0"/>
      </c:catAx>
      <c:valAx>
        <c:axId val="-2130421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42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Sheet1!$C$65</c:f>
              <c:strCache>
                <c:ptCount val="1"/>
                <c:pt idx="0">
                  <c:v>Execution </c:v>
                </c:pt>
              </c:strCache>
            </c:strRef>
          </c:tx>
          <c:invertIfNegative val="0"/>
          <c:cat>
            <c:strRef>
              <c:f>Sheet1!$B$66:$B$69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Sheet1!$C$66:$C$69</c:f>
              <c:numCache>
                <c:formatCode>0</c:formatCode>
                <c:ptCount val="4"/>
                <c:pt idx="0">
                  <c:v>75358.66666666669</c:v>
                </c:pt>
                <c:pt idx="1">
                  <c:v>76064.0</c:v>
                </c:pt>
                <c:pt idx="2">
                  <c:v>69324.33333333333</c:v>
                </c:pt>
                <c:pt idx="3">
                  <c:v>68507.66666666666</c:v>
                </c:pt>
              </c:numCache>
            </c:numRef>
          </c:val>
        </c:ser>
        <c:ser>
          <c:idx val="1"/>
          <c:order val="1"/>
          <c:tx>
            <c:strRef>
              <c:f>Sheet1!$D$65</c:f>
              <c:strCache>
                <c:ptCount val="1"/>
                <c:pt idx="0">
                  <c:v>Scavenge</c:v>
                </c:pt>
              </c:strCache>
            </c:strRef>
          </c:tx>
          <c:invertIfNegative val="0"/>
          <c:cat>
            <c:strRef>
              <c:f>Sheet1!$B$66:$B$69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Sheet1!$D$66:$D$69</c:f>
              <c:numCache>
                <c:formatCode>0</c:formatCode>
                <c:ptCount val="4"/>
                <c:pt idx="0">
                  <c:v>73599.33333333333</c:v>
                </c:pt>
                <c:pt idx="1">
                  <c:v>72150.0</c:v>
                </c:pt>
                <c:pt idx="2">
                  <c:v>14278.66666666667</c:v>
                </c:pt>
                <c:pt idx="3">
                  <c:v>13861.66666666667</c:v>
                </c:pt>
              </c:numCache>
            </c:numRef>
          </c:val>
        </c:ser>
        <c:ser>
          <c:idx val="2"/>
          <c:order val="2"/>
          <c:tx>
            <c:strRef>
              <c:f>Sheet1!$E$65</c:f>
              <c:strCache>
                <c:ptCount val="1"/>
                <c:pt idx="0">
                  <c:v>Full GC </c:v>
                </c:pt>
              </c:strCache>
            </c:strRef>
          </c:tx>
          <c:invertIfNegative val="0"/>
          <c:cat>
            <c:strRef>
              <c:f>Sheet1!$B$66:$B$69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Sheet1!$E$66:$E$69</c:f>
              <c:numCache>
                <c:formatCode>0</c:formatCode>
                <c:ptCount val="4"/>
                <c:pt idx="0">
                  <c:v>9465.333333333334</c:v>
                </c:pt>
                <c:pt idx="1">
                  <c:v>9430.0</c:v>
                </c:pt>
                <c:pt idx="2">
                  <c:v>6864.666666666666</c:v>
                </c:pt>
                <c:pt idx="3">
                  <c:v>8143.333333333333</c:v>
                </c:pt>
              </c:numCache>
            </c:numRef>
          </c:val>
        </c:ser>
        <c:ser>
          <c:idx val="3"/>
          <c:order val="3"/>
          <c:tx>
            <c:strRef>
              <c:f>Sheet1!$F$65</c:f>
              <c:strCache>
                <c:ptCount val="1"/>
                <c:pt idx="0">
                  <c:v>Compaction</c:v>
                </c:pt>
              </c:strCache>
            </c:strRef>
          </c:tx>
          <c:invertIfNegative val="0"/>
          <c:cat>
            <c:strRef>
              <c:f>Sheet1!$B$66:$B$69</c:f>
              <c:strCache>
                <c:ptCount val="4"/>
                <c:pt idx="0">
                  <c:v>Sweep</c:v>
                </c:pt>
                <c:pt idx="1">
                  <c:v>Compact</c:v>
                </c:pt>
                <c:pt idx="2">
                  <c:v>Compact-16</c:v>
                </c:pt>
                <c:pt idx="3">
                  <c:v>Sweep-16</c:v>
                </c:pt>
              </c:strCache>
            </c:strRef>
          </c:cat>
          <c:val>
            <c:numRef>
              <c:f>Sheet1!$F$66:$F$69</c:f>
              <c:numCache>
                <c:formatCode>0</c:formatCode>
                <c:ptCount val="4"/>
                <c:pt idx="0">
                  <c:v>1398.0</c:v>
                </c:pt>
                <c:pt idx="1">
                  <c:v>4661.0</c:v>
                </c:pt>
                <c:pt idx="2">
                  <c:v>5575.0</c:v>
                </c:pt>
                <c:pt idx="3">
                  <c:v>1208.333333333333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841112"/>
        <c:axId val="-2134844248"/>
      </c:barChart>
      <c:catAx>
        <c:axId val="-213484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44248"/>
        <c:crosses val="autoZero"/>
        <c:auto val="1"/>
        <c:lblAlgn val="ctr"/>
        <c:lblOffset val="100"/>
        <c:noMultiLvlLbl val="0"/>
      </c:catAx>
      <c:valAx>
        <c:axId val="-2134844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484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36</xdr:row>
      <xdr:rowOff>63500</xdr:rowOff>
    </xdr:from>
    <xdr:to>
      <xdr:col>14</xdr:col>
      <xdr:colOff>90900</xdr:colOff>
      <xdr:row>49</xdr:row>
      <xdr:rowOff>107000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49</xdr:row>
      <xdr:rowOff>152400</xdr:rowOff>
    </xdr:from>
    <xdr:to>
      <xdr:col>14</xdr:col>
      <xdr:colOff>103600</xdr:colOff>
      <xdr:row>63</xdr:row>
      <xdr:rowOff>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63</xdr:row>
      <xdr:rowOff>177800</xdr:rowOff>
    </xdr:from>
    <xdr:to>
      <xdr:col>14</xdr:col>
      <xdr:colOff>8350</xdr:colOff>
      <xdr:row>77</xdr:row>
      <xdr:rowOff>30800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349250</xdr:colOff>
      <xdr:row>77</xdr:row>
      <xdr:rowOff>114300</xdr:rowOff>
    </xdr:from>
    <xdr:to>
      <xdr:col>14</xdr:col>
      <xdr:colOff>71850</xdr:colOff>
      <xdr:row>90</xdr:row>
      <xdr:rowOff>157800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69"/>
  <sheetViews>
    <sheetView tabSelected="1" topLeftCell="A37" workbookViewId="0">
      <selection activeCell="H42" sqref="H42"/>
    </sheetView>
  </sheetViews>
  <sheetFormatPr baseColWidth="10" defaultRowHeight="15" x14ac:dyDescent="0"/>
  <cols>
    <col min="2" max="2" width="19.1640625" customWidth="1"/>
    <col min="3" max="3" width="13.6640625" customWidth="1"/>
    <col min="4" max="6" width="11" bestFit="1" customWidth="1"/>
    <col min="7" max="8" width="11.83203125" bestFit="1" customWidth="1"/>
    <col min="9" max="9" width="2" customWidth="1"/>
    <col min="10" max="10" width="16" customWidth="1"/>
    <col min="11" max="11" width="11.83203125" customWidth="1"/>
    <col min="15" max="15" width="11.83203125" customWidth="1"/>
    <col min="16" max="16" width="13.33203125" customWidth="1"/>
    <col min="17" max="17" width="2.83203125" customWidth="1"/>
    <col min="18" max="18" width="2.33203125" customWidth="1"/>
    <col min="23" max="24" width="12.33203125" customWidth="1"/>
    <col min="25" max="25" width="2.6640625" customWidth="1"/>
    <col min="31" max="31" width="12" customWidth="1"/>
    <col min="32" max="32" width="12.6640625" customWidth="1"/>
  </cols>
  <sheetData>
    <row r="5" spans="2:32">
      <c r="B5" t="s">
        <v>8</v>
      </c>
      <c r="C5" t="s">
        <v>0</v>
      </c>
      <c r="J5" t="s">
        <v>13</v>
      </c>
      <c r="K5" t="s">
        <v>0</v>
      </c>
      <c r="R5" t="s">
        <v>18</v>
      </c>
      <c r="S5" t="s">
        <v>0</v>
      </c>
    </row>
    <row r="6" spans="2:32">
      <c r="C6" t="s">
        <v>4</v>
      </c>
      <c r="D6" t="s">
        <v>5</v>
      </c>
      <c r="E6" t="s">
        <v>6</v>
      </c>
      <c r="F6" t="s">
        <v>7</v>
      </c>
      <c r="G6" t="s">
        <v>9</v>
      </c>
      <c r="H6" t="s">
        <v>10</v>
      </c>
      <c r="K6" t="s">
        <v>4</v>
      </c>
      <c r="L6" t="s">
        <v>5</v>
      </c>
      <c r="M6" t="s">
        <v>6</v>
      </c>
      <c r="N6" t="s">
        <v>7</v>
      </c>
      <c r="O6" t="s">
        <v>9</v>
      </c>
      <c r="P6" t="s">
        <v>10</v>
      </c>
      <c r="S6" t="s">
        <v>4</v>
      </c>
      <c r="T6" t="s">
        <v>5</v>
      </c>
      <c r="U6" t="s">
        <v>6</v>
      </c>
      <c r="V6" t="s">
        <v>7</v>
      </c>
      <c r="W6" t="s">
        <v>9</v>
      </c>
      <c r="X6" t="s">
        <v>10</v>
      </c>
      <c r="Z6" t="s">
        <v>19</v>
      </c>
      <c r="AA6" t="s">
        <v>0</v>
      </c>
    </row>
    <row r="7" spans="2:32">
      <c r="C7">
        <v>161846</v>
      </c>
      <c r="D7">
        <v>73131</v>
      </c>
      <c r="E7">
        <v>11670</v>
      </c>
      <c r="F7">
        <v>1503</v>
      </c>
      <c r="G7">
        <v>193601536</v>
      </c>
      <c r="H7">
        <v>948576256</v>
      </c>
      <c r="K7">
        <v>159115</v>
      </c>
      <c r="L7">
        <v>71387</v>
      </c>
      <c r="M7">
        <v>15211</v>
      </c>
      <c r="N7">
        <v>4994</v>
      </c>
      <c r="O7">
        <v>193601536</v>
      </c>
      <c r="P7">
        <v>898244608</v>
      </c>
      <c r="S7">
        <v>96663</v>
      </c>
      <c r="T7">
        <v>14414</v>
      </c>
      <c r="U7">
        <v>12646</v>
      </c>
      <c r="V7">
        <v>5606</v>
      </c>
      <c r="W7">
        <v>283779072</v>
      </c>
      <c r="X7">
        <v>1055531008</v>
      </c>
      <c r="AA7" t="s">
        <v>4</v>
      </c>
      <c r="AB7" t="s">
        <v>5</v>
      </c>
      <c r="AC7" t="s">
        <v>6</v>
      </c>
      <c r="AD7" t="s">
        <v>7</v>
      </c>
      <c r="AE7" t="s">
        <v>9</v>
      </c>
      <c r="AF7" t="s">
        <v>10</v>
      </c>
    </row>
    <row r="8" spans="2:32">
      <c r="C8">
        <v>157450</v>
      </c>
      <c r="D8">
        <v>72618</v>
      </c>
      <c r="E8">
        <v>10658</v>
      </c>
      <c r="F8">
        <v>1349</v>
      </c>
      <c r="G8">
        <v>193601536</v>
      </c>
      <c r="H8">
        <v>965353472</v>
      </c>
      <c r="K8">
        <v>163513</v>
      </c>
      <c r="L8">
        <v>72114</v>
      </c>
      <c r="M8">
        <v>13461</v>
      </c>
      <c r="N8">
        <v>4512</v>
      </c>
      <c r="O8">
        <v>193601536</v>
      </c>
      <c r="P8">
        <v>915021824</v>
      </c>
      <c r="S8">
        <v>95782</v>
      </c>
      <c r="T8">
        <v>14172</v>
      </c>
      <c r="U8">
        <v>12459</v>
      </c>
      <c r="V8">
        <v>5583</v>
      </c>
      <c r="W8">
        <v>283779072</v>
      </c>
      <c r="X8">
        <v>1055531008</v>
      </c>
      <c r="AA8">
        <v>93027</v>
      </c>
      <c r="AB8">
        <v>13914</v>
      </c>
      <c r="AC8">
        <v>9436</v>
      </c>
      <c r="AD8">
        <v>1218</v>
      </c>
      <c r="AE8">
        <v>283779072</v>
      </c>
      <c r="AF8">
        <v>988422144</v>
      </c>
    </row>
    <row r="9" spans="2:32">
      <c r="C9">
        <v>160168</v>
      </c>
      <c r="D9">
        <v>75049</v>
      </c>
      <c r="E9">
        <v>10262</v>
      </c>
      <c r="F9">
        <v>1342</v>
      </c>
      <c r="G9">
        <v>193601536</v>
      </c>
      <c r="H9">
        <v>965353472</v>
      </c>
      <c r="K9">
        <v>164287</v>
      </c>
      <c r="L9">
        <v>72949</v>
      </c>
      <c r="M9">
        <v>13601</v>
      </c>
      <c r="N9">
        <v>4477</v>
      </c>
      <c r="O9">
        <v>193601536</v>
      </c>
      <c r="P9">
        <v>915021824</v>
      </c>
      <c r="S9">
        <v>95683</v>
      </c>
      <c r="T9">
        <v>14250</v>
      </c>
      <c r="U9">
        <v>12214</v>
      </c>
      <c r="V9">
        <v>5536</v>
      </c>
      <c r="W9">
        <v>283779072</v>
      </c>
      <c r="X9">
        <v>1055531008</v>
      </c>
      <c r="AA9">
        <v>91071</v>
      </c>
      <c r="AB9">
        <v>13855</v>
      </c>
      <c r="AC9">
        <v>9316</v>
      </c>
      <c r="AD9">
        <v>1200</v>
      </c>
      <c r="AE9">
        <v>283779072</v>
      </c>
      <c r="AF9">
        <v>988422144</v>
      </c>
    </row>
    <row r="10" spans="2:32">
      <c r="B10" t="s">
        <v>12</v>
      </c>
      <c r="C10" s="1">
        <f>AVERAGE(C7:C9)</f>
        <v>159821.33333333334</v>
      </c>
      <c r="D10" s="1">
        <f t="shared" ref="D10:H10" si="0">AVERAGE(D7:D9)</f>
        <v>73599.333333333328</v>
      </c>
      <c r="E10" s="1">
        <f t="shared" si="0"/>
        <v>10863.333333333334</v>
      </c>
      <c r="F10" s="1">
        <f t="shared" si="0"/>
        <v>1398</v>
      </c>
      <c r="G10" s="1">
        <f t="shared" si="0"/>
        <v>193601536</v>
      </c>
      <c r="H10" s="1">
        <f t="shared" si="0"/>
        <v>959761066.66666663</v>
      </c>
      <c r="J10" t="s">
        <v>12</v>
      </c>
      <c r="K10" s="1">
        <f>AVERAGE(K7:K9)</f>
        <v>162305</v>
      </c>
      <c r="L10" s="1">
        <f t="shared" ref="L10:P10" si="1">AVERAGE(L7:L9)</f>
        <v>72150</v>
      </c>
      <c r="M10" s="1">
        <f t="shared" si="1"/>
        <v>14091</v>
      </c>
      <c r="N10" s="1">
        <f t="shared" si="1"/>
        <v>4661</v>
      </c>
      <c r="O10" s="1">
        <f t="shared" si="1"/>
        <v>193601536</v>
      </c>
      <c r="P10" s="1">
        <f t="shared" si="1"/>
        <v>909429418.66666663</v>
      </c>
      <c r="R10" t="s">
        <v>12</v>
      </c>
      <c r="S10" s="1">
        <f>AVERAGE(S7:S9)</f>
        <v>96042.666666666672</v>
      </c>
      <c r="T10" s="1">
        <f t="shared" ref="T10:X10" si="2">AVERAGE(T7:T9)</f>
        <v>14278.666666666666</v>
      </c>
      <c r="U10" s="1">
        <f t="shared" si="2"/>
        <v>12439.666666666666</v>
      </c>
      <c r="V10" s="1">
        <f t="shared" si="2"/>
        <v>5575</v>
      </c>
      <c r="W10" s="1">
        <f t="shared" si="2"/>
        <v>283779072</v>
      </c>
      <c r="X10" s="1">
        <f t="shared" si="2"/>
        <v>1055531008</v>
      </c>
      <c r="AA10">
        <v>91065</v>
      </c>
      <c r="AB10">
        <v>13816</v>
      </c>
      <c r="AC10">
        <v>9303</v>
      </c>
      <c r="AD10">
        <v>1207</v>
      </c>
      <c r="AE10">
        <v>283779072</v>
      </c>
      <c r="AF10">
        <v>988422144</v>
      </c>
    </row>
    <row r="11" spans="2:32">
      <c r="B11" t="s">
        <v>11</v>
      </c>
      <c r="C11" s="1">
        <f>STDEVA(C7:C9)</f>
        <v>2218.4087390139207</v>
      </c>
      <c r="D11" s="1">
        <f t="shared" ref="D11:H11" si="3">STDEVA(D7:D9)</f>
        <v>1281.382976839217</v>
      </c>
      <c r="E11" s="1">
        <f t="shared" si="3"/>
        <v>726.11110260987834</v>
      </c>
      <c r="F11" s="2">
        <f t="shared" si="3"/>
        <v>91</v>
      </c>
      <c r="G11" s="1">
        <f t="shared" si="3"/>
        <v>0</v>
      </c>
      <c r="H11" s="1">
        <f t="shared" si="3"/>
        <v>9686330.1738524977</v>
      </c>
      <c r="J11" t="s">
        <v>11</v>
      </c>
      <c r="K11" s="1">
        <f>STDEVA(K7:K9)</f>
        <v>2789.5956696266935</v>
      </c>
      <c r="L11" s="1">
        <f t="shared" ref="L11:P11" si="4">STDEVA(L7:L9)</f>
        <v>781.62203141927876</v>
      </c>
      <c r="M11" s="1">
        <f t="shared" si="4"/>
        <v>972.47107926148635</v>
      </c>
      <c r="N11" s="1">
        <f t="shared" si="4"/>
        <v>288.91694308226369</v>
      </c>
      <c r="O11" s="1">
        <f t="shared" si="4"/>
        <v>0</v>
      </c>
      <c r="P11" s="1">
        <f t="shared" si="4"/>
        <v>9686330.1738524977</v>
      </c>
      <c r="R11" t="s">
        <v>11</v>
      </c>
      <c r="S11" s="1">
        <f>STDEVA(S7:S9)</f>
        <v>539.5000772319994</v>
      </c>
      <c r="T11" s="1">
        <f t="shared" ref="T11:X11" si="5">STDEVA(T7:T9)</f>
        <v>123.52057858241005</v>
      </c>
      <c r="U11" s="1">
        <f t="shared" si="5"/>
        <v>216.64794790935207</v>
      </c>
      <c r="V11" s="1">
        <f t="shared" si="5"/>
        <v>35.679125549822544</v>
      </c>
      <c r="W11" s="1">
        <f t="shared" si="5"/>
        <v>0</v>
      </c>
      <c r="X11" s="1">
        <f t="shared" si="5"/>
        <v>0</v>
      </c>
      <c r="Z11" t="s">
        <v>12</v>
      </c>
      <c r="AA11" s="1">
        <f>AVERAGE(AA8:AA10)</f>
        <v>91721</v>
      </c>
      <c r="AB11" s="1">
        <f t="shared" ref="AB11:AF11" si="6">AVERAGE(AB8:AB10)</f>
        <v>13861.666666666666</v>
      </c>
      <c r="AC11" s="1">
        <f t="shared" si="6"/>
        <v>9351.6666666666661</v>
      </c>
      <c r="AD11" s="1">
        <f t="shared" si="6"/>
        <v>1208.3333333333333</v>
      </c>
      <c r="AE11" s="1">
        <f t="shared" si="6"/>
        <v>283779072</v>
      </c>
      <c r="AF11" s="1">
        <f t="shared" si="6"/>
        <v>988422144</v>
      </c>
    </row>
    <row r="12" spans="2:32">
      <c r="Z12" t="s">
        <v>11</v>
      </c>
      <c r="AA12" s="1">
        <f>STDEVA(AA8:AA10)</f>
        <v>1131.0331560126785</v>
      </c>
      <c r="AB12" s="1">
        <f t="shared" ref="AB12:AF12" si="7">STDEVA(AB8:AB10)</f>
        <v>49.338963642676291</v>
      </c>
      <c r="AC12" s="1">
        <f t="shared" si="7"/>
        <v>73.323484187082471</v>
      </c>
      <c r="AD12" s="1">
        <f t="shared" si="7"/>
        <v>9.0737717258774655</v>
      </c>
      <c r="AE12" s="1">
        <f t="shared" si="7"/>
        <v>0</v>
      </c>
      <c r="AF12" s="1">
        <f t="shared" si="7"/>
        <v>0</v>
      </c>
    </row>
    <row r="13" spans="2:32">
      <c r="C13" t="s">
        <v>1</v>
      </c>
      <c r="K13" t="s">
        <v>1</v>
      </c>
      <c r="S13" t="s">
        <v>1</v>
      </c>
      <c r="AA13" s="1"/>
      <c r="AB13" s="1"/>
      <c r="AC13" s="1"/>
      <c r="AD13" s="1"/>
      <c r="AE13" s="1"/>
      <c r="AF13" s="1"/>
    </row>
    <row r="14" spans="2:32">
      <c r="C14" t="s">
        <v>4</v>
      </c>
      <c r="D14" t="s">
        <v>5</v>
      </c>
      <c r="E14" t="s">
        <v>6</v>
      </c>
      <c r="F14" t="s">
        <v>7</v>
      </c>
      <c r="G14" t="s">
        <v>9</v>
      </c>
      <c r="H14" t="s">
        <v>10</v>
      </c>
      <c r="K14" t="s">
        <v>4</v>
      </c>
      <c r="L14" t="s">
        <v>5</v>
      </c>
      <c r="M14" t="s">
        <v>6</v>
      </c>
      <c r="N14" t="s">
        <v>7</v>
      </c>
      <c r="O14" t="s">
        <v>9</v>
      </c>
      <c r="P14" t="s">
        <v>10</v>
      </c>
      <c r="S14" t="s">
        <v>4</v>
      </c>
      <c r="T14" t="s">
        <v>5</v>
      </c>
      <c r="U14" t="s">
        <v>6</v>
      </c>
      <c r="V14" t="s">
        <v>7</v>
      </c>
      <c r="W14" t="s">
        <v>9</v>
      </c>
      <c r="X14" t="s">
        <v>10</v>
      </c>
      <c r="AA14" t="s">
        <v>1</v>
      </c>
    </row>
    <row r="15" spans="2:32">
      <c r="C15">
        <v>232383</v>
      </c>
      <c r="D15">
        <v>55481</v>
      </c>
      <c r="E15">
        <v>12093</v>
      </c>
      <c r="F15">
        <v>1182</v>
      </c>
      <c r="G15">
        <v>948576256</v>
      </c>
      <c r="H15">
        <v>1888100352</v>
      </c>
      <c r="K15">
        <v>197068</v>
      </c>
      <c r="L15">
        <v>52245</v>
      </c>
      <c r="M15">
        <v>12281</v>
      </c>
      <c r="N15">
        <v>3652</v>
      </c>
      <c r="O15">
        <v>898244608</v>
      </c>
      <c r="P15">
        <v>1938432000</v>
      </c>
      <c r="S15">
        <v>100447</v>
      </c>
      <c r="T15">
        <v>9445</v>
      </c>
      <c r="U15">
        <v>9431</v>
      </c>
      <c r="V15">
        <v>3336</v>
      </c>
      <c r="W15">
        <v>1055531008</v>
      </c>
      <c r="X15">
        <v>2028609536</v>
      </c>
      <c r="AA15" t="s">
        <v>4</v>
      </c>
      <c r="AB15" t="s">
        <v>5</v>
      </c>
      <c r="AC15" t="s">
        <v>6</v>
      </c>
      <c r="AD15" t="s">
        <v>7</v>
      </c>
      <c r="AE15" t="s">
        <v>9</v>
      </c>
      <c r="AF15" t="s">
        <v>10</v>
      </c>
    </row>
    <row r="16" spans="2:32">
      <c r="C16">
        <v>232025</v>
      </c>
      <c r="D16">
        <v>55268</v>
      </c>
      <c r="E16">
        <v>12569</v>
      </c>
      <c r="F16">
        <v>1170</v>
      </c>
      <c r="G16">
        <v>965353472</v>
      </c>
      <c r="H16">
        <v>1888100352</v>
      </c>
      <c r="K16">
        <v>171009</v>
      </c>
      <c r="L16">
        <v>51421</v>
      </c>
      <c r="M16">
        <v>12542</v>
      </c>
      <c r="N16">
        <v>3815</v>
      </c>
      <c r="O16">
        <v>915021824</v>
      </c>
      <c r="P16">
        <v>1938432000</v>
      </c>
      <c r="S16">
        <v>100326</v>
      </c>
      <c r="T16">
        <v>9295</v>
      </c>
      <c r="U16">
        <v>9565</v>
      </c>
      <c r="V16">
        <v>3287</v>
      </c>
      <c r="W16">
        <v>1055531008</v>
      </c>
      <c r="X16">
        <v>2028609536</v>
      </c>
      <c r="AA16">
        <v>107997</v>
      </c>
      <c r="AB16">
        <v>9740</v>
      </c>
      <c r="AC16">
        <v>9502</v>
      </c>
      <c r="AD16">
        <v>862</v>
      </c>
      <c r="AE16">
        <v>988422144</v>
      </c>
      <c r="AF16">
        <v>2011832320</v>
      </c>
    </row>
    <row r="17" spans="2:32">
      <c r="C17">
        <v>234411</v>
      </c>
      <c r="D17">
        <v>55743</v>
      </c>
      <c r="E17">
        <v>12059</v>
      </c>
      <c r="F17">
        <v>1181</v>
      </c>
      <c r="G17">
        <v>965353472</v>
      </c>
      <c r="H17">
        <v>1888100352</v>
      </c>
      <c r="K17">
        <v>181866</v>
      </c>
      <c r="L17">
        <v>55828</v>
      </c>
      <c r="M17">
        <v>12666</v>
      </c>
      <c r="N17">
        <v>3857</v>
      </c>
      <c r="O17">
        <v>915021824</v>
      </c>
      <c r="P17">
        <v>1938432000</v>
      </c>
      <c r="S17">
        <v>100172</v>
      </c>
      <c r="T17">
        <v>9377</v>
      </c>
      <c r="U17">
        <v>9403</v>
      </c>
      <c r="V17">
        <v>3280</v>
      </c>
      <c r="W17">
        <v>1055531008</v>
      </c>
      <c r="X17">
        <v>2028609536</v>
      </c>
      <c r="AA17">
        <v>108076</v>
      </c>
      <c r="AB17">
        <v>9727</v>
      </c>
      <c r="AC17">
        <v>9358</v>
      </c>
      <c r="AD17">
        <v>870</v>
      </c>
      <c r="AE17">
        <v>988422144</v>
      </c>
      <c r="AF17">
        <v>2011832320</v>
      </c>
    </row>
    <row r="18" spans="2:32">
      <c r="B18" t="s">
        <v>12</v>
      </c>
      <c r="C18" s="1">
        <f>AVERAGE(C15:C17)</f>
        <v>232939.66666666666</v>
      </c>
      <c r="D18" s="1">
        <f t="shared" ref="D18" si="8">AVERAGE(D15:D17)</f>
        <v>55497.333333333336</v>
      </c>
      <c r="E18" s="1">
        <f t="shared" ref="E18" si="9">AVERAGE(E15:E17)</f>
        <v>12240.333333333334</v>
      </c>
      <c r="F18" s="1">
        <f t="shared" ref="F18" si="10">AVERAGE(F15:F17)</f>
        <v>1177.6666666666667</v>
      </c>
      <c r="G18" s="1">
        <f t="shared" ref="G18" si="11">AVERAGE(G15:G17)</f>
        <v>959761066.66666663</v>
      </c>
      <c r="H18" s="1">
        <f t="shared" ref="H18" si="12">AVERAGE(H15:H17)</f>
        <v>1888100352</v>
      </c>
      <c r="J18" t="s">
        <v>12</v>
      </c>
      <c r="K18" s="1">
        <f>AVERAGE(K15:K17)</f>
        <v>183314.33333333334</v>
      </c>
      <c r="L18" s="1">
        <f t="shared" ref="L18:P18" si="13">AVERAGE(L15:L17)</f>
        <v>53164.666666666664</v>
      </c>
      <c r="M18" s="1">
        <f t="shared" si="13"/>
        <v>12496.333333333334</v>
      </c>
      <c r="N18" s="1">
        <f t="shared" si="13"/>
        <v>3774.6666666666665</v>
      </c>
      <c r="O18" s="1">
        <f t="shared" si="13"/>
        <v>909429418.66666663</v>
      </c>
      <c r="P18" s="1">
        <f t="shared" si="13"/>
        <v>1938432000</v>
      </c>
      <c r="R18" t="s">
        <v>12</v>
      </c>
      <c r="S18" s="1">
        <f>AVERAGE(S15:S17)</f>
        <v>100315</v>
      </c>
      <c r="T18" s="1">
        <f t="shared" ref="T18:X18" si="14">AVERAGE(T15:T17)</f>
        <v>9372.3333333333339</v>
      </c>
      <c r="U18" s="1">
        <f t="shared" si="14"/>
        <v>9466.3333333333339</v>
      </c>
      <c r="V18" s="1">
        <f t="shared" si="14"/>
        <v>3301</v>
      </c>
      <c r="W18" s="1">
        <f t="shared" si="14"/>
        <v>1055531008</v>
      </c>
      <c r="X18" s="1">
        <f t="shared" si="14"/>
        <v>2028609536</v>
      </c>
      <c r="AA18">
        <v>107669</v>
      </c>
      <c r="AB18">
        <v>9675</v>
      </c>
      <c r="AC18">
        <v>9292</v>
      </c>
      <c r="AD18">
        <v>860</v>
      </c>
      <c r="AE18">
        <v>988422144</v>
      </c>
      <c r="AF18">
        <v>2011832320</v>
      </c>
    </row>
    <row r="19" spans="2:32">
      <c r="B19" t="s">
        <v>11</v>
      </c>
      <c r="C19" s="1">
        <f>STDEVA(C15:C17)</f>
        <v>1286.723487519107</v>
      </c>
      <c r="D19" s="1">
        <f t="shared" ref="D19:H19" si="15">STDEVA(D15:D17)</f>
        <v>237.92085518788244</v>
      </c>
      <c r="E19" s="1">
        <f t="shared" si="15"/>
        <v>285.14090084260681</v>
      </c>
      <c r="F19" s="3">
        <f t="shared" si="15"/>
        <v>6.6583281184793925</v>
      </c>
      <c r="G19" s="1">
        <f t="shared" si="15"/>
        <v>9686330.1738524977</v>
      </c>
      <c r="H19" s="1">
        <f t="shared" si="15"/>
        <v>0</v>
      </c>
      <c r="J19" t="s">
        <v>11</v>
      </c>
      <c r="K19" s="1">
        <f>STDEVA(K15:K17)</f>
        <v>13089.733470675916</v>
      </c>
      <c r="L19" s="1">
        <f t="shared" ref="L19:P19" si="16">STDEVA(L15:L17)</f>
        <v>2343.0220513971553</v>
      </c>
      <c r="M19" s="1">
        <f t="shared" si="16"/>
        <v>196.52056720184109</v>
      </c>
      <c r="N19" s="1">
        <f t="shared" si="16"/>
        <v>108.28819572480342</v>
      </c>
      <c r="O19" s="1">
        <f t="shared" si="16"/>
        <v>9686330.1738524977</v>
      </c>
      <c r="P19" s="1">
        <f t="shared" si="16"/>
        <v>0</v>
      </c>
      <c r="R19" t="s">
        <v>11</v>
      </c>
      <c r="S19" s="1">
        <f>STDEVA(S15:S17)</f>
        <v>137.82960494755835</v>
      </c>
      <c r="T19" s="1">
        <f t="shared" ref="T19:X19" si="17">STDEVA(T15:T17)</f>
        <v>75.10880995817557</v>
      </c>
      <c r="U19" s="1">
        <f t="shared" si="17"/>
        <v>86.587143002488148</v>
      </c>
      <c r="V19" s="1">
        <f t="shared" si="17"/>
        <v>30.512292604784715</v>
      </c>
      <c r="W19" s="1">
        <f t="shared" si="17"/>
        <v>0</v>
      </c>
      <c r="X19" s="1">
        <f t="shared" si="17"/>
        <v>0</v>
      </c>
      <c r="Z19" t="s">
        <v>12</v>
      </c>
      <c r="AA19" s="1">
        <f>AVERAGE(AA16:AA18)</f>
        <v>107914</v>
      </c>
      <c r="AB19" s="1">
        <f t="shared" ref="AB19:AF19" si="18">AVERAGE(AB16:AB18)</f>
        <v>9714</v>
      </c>
      <c r="AC19" s="1">
        <f t="shared" si="18"/>
        <v>9384</v>
      </c>
      <c r="AD19" s="1">
        <f t="shared" si="18"/>
        <v>864</v>
      </c>
      <c r="AE19" s="1">
        <f t="shared" si="18"/>
        <v>988422144</v>
      </c>
      <c r="AF19" s="1">
        <f t="shared" si="18"/>
        <v>2011832320</v>
      </c>
    </row>
    <row r="20" spans="2:32">
      <c r="Z20" t="s">
        <v>11</v>
      </c>
      <c r="AA20" s="1">
        <f>STDEVA(AA16:AA18)</f>
        <v>215.82168565739636</v>
      </c>
      <c r="AB20" s="1">
        <f t="shared" ref="AB20:AF20" si="19">STDEVA(AB16:AB18)</f>
        <v>34.394767043839678</v>
      </c>
      <c r="AC20" s="1">
        <f t="shared" si="19"/>
        <v>107.38715006927039</v>
      </c>
      <c r="AD20" s="1">
        <f t="shared" si="19"/>
        <v>5.2915026221291814</v>
      </c>
      <c r="AE20" s="1">
        <f t="shared" si="19"/>
        <v>0</v>
      </c>
      <c r="AF20" s="1">
        <f t="shared" si="19"/>
        <v>0</v>
      </c>
    </row>
    <row r="21" spans="2:32">
      <c r="C21" t="s">
        <v>2</v>
      </c>
      <c r="K21" t="s">
        <v>2</v>
      </c>
      <c r="S21" t="s">
        <v>2</v>
      </c>
    </row>
    <row r="22" spans="2:32">
      <c r="C22" t="s">
        <v>4</v>
      </c>
      <c r="D22" t="s">
        <v>5</v>
      </c>
      <c r="E22" t="s">
        <v>6</v>
      </c>
      <c r="F22" t="s">
        <v>7</v>
      </c>
      <c r="G22" t="s">
        <v>9</v>
      </c>
      <c r="H22" t="s">
        <v>10</v>
      </c>
      <c r="K22" t="s">
        <v>4</v>
      </c>
      <c r="L22" t="s">
        <v>5</v>
      </c>
      <c r="M22" t="s">
        <v>6</v>
      </c>
      <c r="N22" t="s">
        <v>7</v>
      </c>
      <c r="O22" t="s">
        <v>9</v>
      </c>
      <c r="P22" t="s">
        <v>10</v>
      </c>
      <c r="S22" t="s">
        <v>4</v>
      </c>
      <c r="T22" t="s">
        <v>5</v>
      </c>
      <c r="U22" t="s">
        <v>6</v>
      </c>
      <c r="V22" t="s">
        <v>7</v>
      </c>
      <c r="W22" t="s">
        <v>9</v>
      </c>
      <c r="X22" t="s">
        <v>10</v>
      </c>
      <c r="AA22" t="s">
        <v>2</v>
      </c>
    </row>
    <row r="23" spans="2:32">
      <c r="C23">
        <v>504871</v>
      </c>
      <c r="D23">
        <v>64205</v>
      </c>
      <c r="E23">
        <v>23235</v>
      </c>
      <c r="F23">
        <v>2003</v>
      </c>
      <c r="G23">
        <v>1888100352</v>
      </c>
      <c r="H23">
        <v>1888100352</v>
      </c>
      <c r="K23">
        <v>430916</v>
      </c>
      <c r="L23">
        <v>63330</v>
      </c>
      <c r="M23">
        <v>0</v>
      </c>
      <c r="N23">
        <v>0</v>
      </c>
      <c r="O23">
        <v>1938432000</v>
      </c>
      <c r="P23">
        <v>1938432000</v>
      </c>
      <c r="S23">
        <v>104700</v>
      </c>
      <c r="T23">
        <v>6469</v>
      </c>
      <c r="U23">
        <v>2994</v>
      </c>
      <c r="V23">
        <v>937</v>
      </c>
      <c r="W23">
        <v>2028609536</v>
      </c>
      <c r="X23">
        <v>2028609536</v>
      </c>
      <c r="AA23" t="s">
        <v>4</v>
      </c>
      <c r="AB23" t="s">
        <v>5</v>
      </c>
      <c r="AC23" t="s">
        <v>6</v>
      </c>
      <c r="AD23" t="s">
        <v>7</v>
      </c>
      <c r="AE23" t="s">
        <v>9</v>
      </c>
      <c r="AF23" t="s">
        <v>10</v>
      </c>
    </row>
    <row r="24" spans="2:32">
      <c r="C24">
        <v>508849</v>
      </c>
      <c r="D24">
        <v>63426</v>
      </c>
      <c r="E24">
        <v>23319</v>
      </c>
      <c r="F24">
        <v>2022</v>
      </c>
      <c r="G24">
        <v>1888100352</v>
      </c>
      <c r="H24">
        <v>1888100352</v>
      </c>
      <c r="K24">
        <v>391330</v>
      </c>
      <c r="L24">
        <v>64358</v>
      </c>
      <c r="M24">
        <v>0</v>
      </c>
      <c r="N24">
        <v>0</v>
      </c>
      <c r="O24">
        <v>1938432000</v>
      </c>
      <c r="P24">
        <v>1938432000</v>
      </c>
      <c r="S24">
        <v>106618</v>
      </c>
      <c r="T24">
        <v>6513</v>
      </c>
      <c r="U24">
        <v>3042</v>
      </c>
      <c r="V24">
        <v>943</v>
      </c>
      <c r="W24">
        <v>2028609536</v>
      </c>
      <c r="X24">
        <v>2028609536</v>
      </c>
      <c r="AA24">
        <v>114082</v>
      </c>
      <c r="AB24">
        <v>6320</v>
      </c>
      <c r="AC24">
        <v>2361</v>
      </c>
      <c r="AD24">
        <v>205</v>
      </c>
      <c r="AE24">
        <v>2011832320</v>
      </c>
      <c r="AF24">
        <v>2011832320</v>
      </c>
    </row>
    <row r="25" spans="2:32">
      <c r="C25">
        <v>516318</v>
      </c>
      <c r="D25">
        <v>65071</v>
      </c>
      <c r="E25">
        <v>23120</v>
      </c>
      <c r="F25">
        <v>2007</v>
      </c>
      <c r="G25">
        <v>1888100352</v>
      </c>
      <c r="H25">
        <v>1888100352</v>
      </c>
      <c r="K25">
        <v>402261</v>
      </c>
      <c r="L25">
        <v>65787</v>
      </c>
      <c r="M25">
        <v>0</v>
      </c>
      <c r="N25">
        <v>0</v>
      </c>
      <c r="O25">
        <v>1938432000</v>
      </c>
      <c r="P25">
        <v>1938432000</v>
      </c>
      <c r="S25">
        <v>104848</v>
      </c>
      <c r="T25">
        <v>6419</v>
      </c>
      <c r="U25">
        <v>3021</v>
      </c>
      <c r="V25">
        <v>932</v>
      </c>
      <c r="W25">
        <v>2028609536</v>
      </c>
      <c r="X25">
        <v>2028609536</v>
      </c>
      <c r="AA25">
        <v>114103</v>
      </c>
      <c r="AB25">
        <v>6302</v>
      </c>
      <c r="AC25">
        <v>2336</v>
      </c>
      <c r="AD25">
        <v>216</v>
      </c>
      <c r="AE25">
        <v>2011832320</v>
      </c>
      <c r="AF25">
        <v>2011832320</v>
      </c>
    </row>
    <row r="26" spans="2:32">
      <c r="B26" t="s">
        <v>12</v>
      </c>
      <c r="C26" s="1">
        <f>AVERAGE(C23:C25)</f>
        <v>510012.66666666669</v>
      </c>
      <c r="D26" s="1">
        <f t="shared" ref="D26" si="20">AVERAGE(D23:D25)</f>
        <v>64234</v>
      </c>
      <c r="E26" s="1">
        <f t="shared" ref="E26" si="21">AVERAGE(E23:E25)</f>
        <v>23224.666666666668</v>
      </c>
      <c r="F26" s="1">
        <f t="shared" ref="F26" si="22">AVERAGE(F23:F25)</f>
        <v>2010.6666666666667</v>
      </c>
      <c r="G26" s="1">
        <f t="shared" ref="G26" si="23">AVERAGE(G23:G25)</f>
        <v>1888100352</v>
      </c>
      <c r="H26" s="1">
        <f t="shared" ref="H26" si="24">AVERAGE(H23:H25)</f>
        <v>1888100352</v>
      </c>
      <c r="J26" t="s">
        <v>12</v>
      </c>
      <c r="K26" s="1">
        <f>AVERAGE(K23:K25)</f>
        <v>408169</v>
      </c>
      <c r="L26" s="1">
        <f t="shared" ref="L26:P26" si="25">AVERAGE(L23:L25)</f>
        <v>64491.666666666664</v>
      </c>
      <c r="M26" s="1">
        <f t="shared" si="25"/>
        <v>0</v>
      </c>
      <c r="N26" s="1">
        <f t="shared" si="25"/>
        <v>0</v>
      </c>
      <c r="O26" s="1">
        <f t="shared" si="25"/>
        <v>1938432000</v>
      </c>
      <c r="P26" s="1">
        <f t="shared" si="25"/>
        <v>1938432000</v>
      </c>
      <c r="R26" t="s">
        <v>12</v>
      </c>
      <c r="S26" s="1">
        <f>AVERAGE(S23:S25)</f>
        <v>105388.66666666667</v>
      </c>
      <c r="T26" s="1">
        <f t="shared" ref="T26:X26" si="26">AVERAGE(T23:T25)</f>
        <v>6467</v>
      </c>
      <c r="U26" s="1">
        <f t="shared" si="26"/>
        <v>3019</v>
      </c>
      <c r="V26" s="1">
        <f t="shared" si="26"/>
        <v>937.33333333333337</v>
      </c>
      <c r="W26" s="1">
        <f t="shared" si="26"/>
        <v>2028609536</v>
      </c>
      <c r="X26" s="1">
        <f t="shared" si="26"/>
        <v>2028609536</v>
      </c>
      <c r="AA26">
        <v>114791</v>
      </c>
      <c r="AB26">
        <v>6348</v>
      </c>
      <c r="AC26">
        <v>2343</v>
      </c>
      <c r="AD26">
        <v>206</v>
      </c>
      <c r="AE26">
        <v>2028609536</v>
      </c>
      <c r="AF26">
        <v>2028609536</v>
      </c>
    </row>
    <row r="27" spans="2:32">
      <c r="B27" t="s">
        <v>11</v>
      </c>
      <c r="C27" s="1">
        <f>STDEVA(C23:C25)</f>
        <v>5811.5438855207258</v>
      </c>
      <c r="D27" s="1">
        <f t="shared" ref="D27:H27" si="27">STDEVA(D23:D25)</f>
        <v>822.88334531694102</v>
      </c>
      <c r="E27" s="1">
        <f t="shared" si="27"/>
        <v>99.901618271844484</v>
      </c>
      <c r="F27" s="1">
        <f t="shared" si="27"/>
        <v>10.016652800877813</v>
      </c>
      <c r="G27" s="1">
        <f t="shared" si="27"/>
        <v>0</v>
      </c>
      <c r="H27" s="1">
        <f t="shared" si="27"/>
        <v>0</v>
      </c>
      <c r="J27" t="s">
        <v>11</v>
      </c>
      <c r="K27" s="1">
        <f>STDEVA(K23:K25)</f>
        <v>20443.610175309055</v>
      </c>
      <c r="L27" s="1">
        <f t="shared" ref="L27:P27" si="28">STDEVA(L23:L25)</f>
        <v>1233.9417868494986</v>
      </c>
      <c r="M27" s="1">
        <f t="shared" si="28"/>
        <v>0</v>
      </c>
      <c r="N27" s="1">
        <f t="shared" si="28"/>
        <v>0</v>
      </c>
      <c r="O27" s="1">
        <f t="shared" si="28"/>
        <v>0</v>
      </c>
      <c r="P27" s="1">
        <f t="shared" si="28"/>
        <v>0</v>
      </c>
      <c r="R27" t="s">
        <v>11</v>
      </c>
      <c r="S27" s="1">
        <f>STDEVA(S23:S25)</f>
        <v>1067.20257371004</v>
      </c>
      <c r="T27" s="1">
        <f t="shared" ref="T27:X27" si="29">STDEVA(T23:T25)</f>
        <v>47.031904065219386</v>
      </c>
      <c r="U27" s="1">
        <f t="shared" si="29"/>
        <v>24.06241883103193</v>
      </c>
      <c r="V27" s="1">
        <f t="shared" si="29"/>
        <v>5.5075705472861021</v>
      </c>
      <c r="W27" s="1">
        <f t="shared" si="29"/>
        <v>0</v>
      </c>
      <c r="X27" s="1">
        <f t="shared" si="29"/>
        <v>0</v>
      </c>
      <c r="Z27" t="s">
        <v>12</v>
      </c>
      <c r="AA27" s="1">
        <f>AVERAGE(AA24:AA26)</f>
        <v>114325.33333333333</v>
      </c>
      <c r="AB27" s="1">
        <f t="shared" ref="AB27:AF27" si="30">AVERAGE(AB24:AB26)</f>
        <v>6323.333333333333</v>
      </c>
      <c r="AC27" s="1">
        <f t="shared" si="30"/>
        <v>2346.6666666666665</v>
      </c>
      <c r="AD27" s="1">
        <f t="shared" si="30"/>
        <v>209</v>
      </c>
      <c r="AE27" s="1">
        <f t="shared" si="30"/>
        <v>2017424725.3333333</v>
      </c>
      <c r="AF27" s="1">
        <f t="shared" si="30"/>
        <v>2017424725.3333333</v>
      </c>
    </row>
    <row r="28" spans="2:32">
      <c r="Z28" t="s">
        <v>11</v>
      </c>
      <c r="AA28" s="1">
        <f>STDEVA(AA24:AA26)</f>
        <v>403.41583178320275</v>
      </c>
      <c r="AB28" s="1">
        <f t="shared" ref="AB28:AF28" si="31">STDEVA(AB24:AB26)</f>
        <v>23.180451534284945</v>
      </c>
      <c r="AC28" s="1">
        <f t="shared" si="31"/>
        <v>12.897028081435401</v>
      </c>
      <c r="AD28" s="1">
        <f t="shared" si="31"/>
        <v>6.0827625302982193</v>
      </c>
      <c r="AE28" s="1">
        <f t="shared" si="31"/>
        <v>9686330.1738524958</v>
      </c>
      <c r="AF28" s="1">
        <f t="shared" si="31"/>
        <v>9686330.1738524958</v>
      </c>
    </row>
    <row r="29" spans="2:32">
      <c r="C29" t="s">
        <v>3</v>
      </c>
      <c r="K29" t="s">
        <v>3</v>
      </c>
      <c r="S29" t="s">
        <v>3</v>
      </c>
    </row>
    <row r="30" spans="2:32">
      <c r="C30" t="s">
        <v>4</v>
      </c>
      <c r="D30" t="s">
        <v>5</v>
      </c>
      <c r="E30" t="s">
        <v>6</v>
      </c>
      <c r="F30" t="s">
        <v>7</v>
      </c>
      <c r="G30" t="s">
        <v>9</v>
      </c>
      <c r="H30" t="s">
        <v>10</v>
      </c>
      <c r="K30" t="s">
        <v>4</v>
      </c>
      <c r="L30" t="s">
        <v>5</v>
      </c>
      <c r="M30" t="s">
        <v>6</v>
      </c>
      <c r="N30" t="s">
        <v>7</v>
      </c>
      <c r="O30" t="s">
        <v>9</v>
      </c>
      <c r="P30" t="s">
        <v>10</v>
      </c>
      <c r="S30" t="s">
        <v>4</v>
      </c>
      <c r="T30" t="s">
        <v>5</v>
      </c>
      <c r="U30" t="s">
        <v>6</v>
      </c>
      <c r="V30" t="s">
        <v>7</v>
      </c>
      <c r="W30" t="s">
        <v>9</v>
      </c>
      <c r="X30" t="s">
        <v>10</v>
      </c>
      <c r="AA30" t="s">
        <v>3</v>
      </c>
    </row>
    <row r="31" spans="2:32">
      <c r="C31">
        <v>597</v>
      </c>
      <c r="D31">
        <v>0</v>
      </c>
      <c r="E31">
        <v>596</v>
      </c>
      <c r="F31">
        <v>310</v>
      </c>
      <c r="G31">
        <v>1888100352</v>
      </c>
      <c r="H31">
        <v>529145856</v>
      </c>
      <c r="K31">
        <v>1091</v>
      </c>
      <c r="L31">
        <v>0</v>
      </c>
      <c r="M31">
        <v>1091</v>
      </c>
      <c r="N31">
        <v>804</v>
      </c>
      <c r="O31">
        <v>1938432000</v>
      </c>
      <c r="P31">
        <v>193601536</v>
      </c>
      <c r="S31">
        <v>1134</v>
      </c>
      <c r="T31">
        <v>0</v>
      </c>
      <c r="U31">
        <v>1134</v>
      </c>
      <c r="V31">
        <v>838</v>
      </c>
      <c r="W31">
        <v>2028609536</v>
      </c>
      <c r="X31">
        <v>300556288</v>
      </c>
      <c r="AA31" t="s">
        <v>4</v>
      </c>
      <c r="AB31" t="s">
        <v>5</v>
      </c>
      <c r="AC31" t="s">
        <v>6</v>
      </c>
      <c r="AD31" t="s">
        <v>7</v>
      </c>
      <c r="AE31" t="s">
        <v>9</v>
      </c>
      <c r="AF31" t="s">
        <v>10</v>
      </c>
    </row>
    <row r="32" spans="2:32">
      <c r="C32">
        <v>596</v>
      </c>
      <c r="D32">
        <v>0</v>
      </c>
      <c r="E32">
        <v>595</v>
      </c>
      <c r="F32">
        <v>308</v>
      </c>
      <c r="G32">
        <v>1888100352</v>
      </c>
      <c r="H32">
        <v>596254720</v>
      </c>
      <c r="K32">
        <v>1094</v>
      </c>
      <c r="L32">
        <v>0</v>
      </c>
      <c r="M32">
        <v>1093</v>
      </c>
      <c r="N32">
        <v>809</v>
      </c>
      <c r="O32">
        <v>1938432000</v>
      </c>
      <c r="P32">
        <v>193601536</v>
      </c>
      <c r="S32">
        <v>1109</v>
      </c>
      <c r="T32">
        <v>0</v>
      </c>
      <c r="U32">
        <v>1109</v>
      </c>
      <c r="V32">
        <v>824</v>
      </c>
      <c r="W32">
        <v>2028609536</v>
      </c>
      <c r="X32">
        <v>300556288</v>
      </c>
      <c r="AA32">
        <v>610</v>
      </c>
      <c r="AB32">
        <v>0</v>
      </c>
      <c r="AC32">
        <v>610</v>
      </c>
      <c r="AD32">
        <v>315</v>
      </c>
      <c r="AE32">
        <v>2011832320</v>
      </c>
      <c r="AF32">
        <v>652877824</v>
      </c>
    </row>
    <row r="33" spans="2:32">
      <c r="C33">
        <v>624</v>
      </c>
      <c r="D33">
        <v>0</v>
      </c>
      <c r="E33">
        <v>623</v>
      </c>
      <c r="F33">
        <v>330</v>
      </c>
      <c r="G33">
        <v>1888100352</v>
      </c>
      <c r="H33">
        <v>478814208</v>
      </c>
      <c r="K33">
        <v>1092</v>
      </c>
      <c r="L33">
        <v>0</v>
      </c>
      <c r="M33">
        <v>1092</v>
      </c>
      <c r="N33">
        <v>805</v>
      </c>
      <c r="O33" s="1">
        <f t="shared" ref="L33:P34" si="32">AVERAGE(O30:O32)</f>
        <v>1938432000</v>
      </c>
      <c r="P33">
        <v>193601536</v>
      </c>
      <c r="S33">
        <v>1116</v>
      </c>
      <c r="T33">
        <v>0</v>
      </c>
      <c r="U33">
        <v>1115</v>
      </c>
      <c r="V33">
        <v>826</v>
      </c>
      <c r="W33" s="1">
        <v>2028609536</v>
      </c>
      <c r="X33">
        <v>300556288</v>
      </c>
      <c r="AA33">
        <v>611</v>
      </c>
      <c r="AB33">
        <v>0</v>
      </c>
      <c r="AC33">
        <v>610</v>
      </c>
      <c r="AD33">
        <v>315</v>
      </c>
      <c r="AE33">
        <v>2011832320</v>
      </c>
      <c r="AF33">
        <v>652877824</v>
      </c>
    </row>
    <row r="34" spans="2:32">
      <c r="B34" t="s">
        <v>12</v>
      </c>
      <c r="C34" s="1">
        <f>AVERAGE(C31:C33)</f>
        <v>605.66666666666663</v>
      </c>
      <c r="D34" s="1">
        <f t="shared" ref="D34" si="33">AVERAGE(D31:D33)</f>
        <v>0</v>
      </c>
      <c r="E34" s="1">
        <f t="shared" ref="E34" si="34">AVERAGE(E31:E33)</f>
        <v>604.66666666666663</v>
      </c>
      <c r="F34" s="1">
        <f t="shared" ref="F34" si="35">AVERAGE(F31:F33)</f>
        <v>316</v>
      </c>
      <c r="G34" s="1">
        <f t="shared" ref="G34" si="36">AVERAGE(G31:G33)</f>
        <v>1888100352</v>
      </c>
      <c r="H34" s="1">
        <f t="shared" ref="H34" si="37">AVERAGE(H31:H33)</f>
        <v>534738261.33333331</v>
      </c>
      <c r="J34" t="s">
        <v>12</v>
      </c>
      <c r="K34" s="1">
        <f>AVERAGE(K31:K33)</f>
        <v>1092.3333333333333</v>
      </c>
      <c r="L34" s="1">
        <f t="shared" si="32"/>
        <v>0</v>
      </c>
      <c r="M34" s="1">
        <f t="shared" si="32"/>
        <v>1092</v>
      </c>
      <c r="N34" s="1">
        <f t="shared" si="32"/>
        <v>806</v>
      </c>
      <c r="O34" s="1">
        <f t="shared" si="32"/>
        <v>1938432000</v>
      </c>
      <c r="P34" s="1">
        <f t="shared" si="32"/>
        <v>193601536</v>
      </c>
      <c r="R34" t="s">
        <v>12</v>
      </c>
      <c r="S34" s="1">
        <f>AVERAGE(S31:S33)</f>
        <v>1119.6666666666667</v>
      </c>
      <c r="T34" s="1">
        <f t="shared" ref="T34:X34" si="38">AVERAGE(T31:T33)</f>
        <v>0</v>
      </c>
      <c r="U34" s="1">
        <f t="shared" si="38"/>
        <v>1119.3333333333333</v>
      </c>
      <c r="V34" s="1">
        <f t="shared" si="38"/>
        <v>829.33333333333337</v>
      </c>
      <c r="W34" s="1">
        <f t="shared" si="38"/>
        <v>2028609536</v>
      </c>
      <c r="X34" s="1">
        <f t="shared" si="38"/>
        <v>300556288</v>
      </c>
      <c r="AA34">
        <v>610</v>
      </c>
      <c r="AB34">
        <v>0</v>
      </c>
      <c r="AC34">
        <v>609</v>
      </c>
      <c r="AD34">
        <v>312</v>
      </c>
      <c r="AE34" s="1">
        <v>2028609536</v>
      </c>
      <c r="AF34">
        <v>300556288</v>
      </c>
    </row>
    <row r="35" spans="2:32">
      <c r="B35" t="s">
        <v>11</v>
      </c>
      <c r="C35" s="1">
        <f>STDEVA(C31:C33)</f>
        <v>15.88500340992514</v>
      </c>
      <c r="D35" s="1">
        <f t="shared" ref="D35:H35" si="39">STDEVA(D31:D33)</f>
        <v>0</v>
      </c>
      <c r="E35" s="1">
        <f t="shared" si="39"/>
        <v>15.88500340992514</v>
      </c>
      <c r="F35" s="1">
        <f t="shared" si="39"/>
        <v>12.165525060596439</v>
      </c>
      <c r="G35" s="1">
        <f t="shared" si="39"/>
        <v>0</v>
      </c>
      <c r="H35" s="1">
        <f t="shared" si="39"/>
        <v>58919646.23760701</v>
      </c>
      <c r="J35" t="s">
        <v>11</v>
      </c>
      <c r="K35" s="1">
        <f>STDEVA(K31:K33)</f>
        <v>1.5275252316519468</v>
      </c>
      <c r="L35" s="1">
        <f t="shared" ref="L35:P35" si="40">STDEVA(L31:L33)</f>
        <v>0</v>
      </c>
      <c r="M35" s="1">
        <f t="shared" si="40"/>
        <v>1</v>
      </c>
      <c r="N35" s="1">
        <f t="shared" si="40"/>
        <v>2.6457513110645907</v>
      </c>
      <c r="O35" s="1">
        <f t="shared" si="40"/>
        <v>0</v>
      </c>
      <c r="P35" s="1">
        <f t="shared" si="40"/>
        <v>0</v>
      </c>
      <c r="R35" t="s">
        <v>11</v>
      </c>
      <c r="S35" s="1">
        <f>STDEVA(S31:S33)</f>
        <v>12.897028081435403</v>
      </c>
      <c r="T35" s="1">
        <f t="shared" ref="T35:X35" si="41">STDEVA(T31:T33)</f>
        <v>0</v>
      </c>
      <c r="U35" s="1">
        <f t="shared" si="41"/>
        <v>13.051181300301263</v>
      </c>
      <c r="V35" s="1">
        <f t="shared" si="41"/>
        <v>7.5718777944003657</v>
      </c>
      <c r="W35" s="1">
        <f t="shared" si="41"/>
        <v>0</v>
      </c>
      <c r="X35" s="1">
        <f t="shared" si="41"/>
        <v>0</v>
      </c>
      <c r="Z35" t="s">
        <v>12</v>
      </c>
      <c r="AA35" s="1">
        <f>AVERAGE(AA32:AA34)</f>
        <v>610.33333333333337</v>
      </c>
      <c r="AB35" s="1">
        <f t="shared" ref="AB35:AF35" si="42">AVERAGE(AB32:AB34)</f>
        <v>0</v>
      </c>
      <c r="AC35" s="1">
        <f>AVERAGE(AC32:AC34)</f>
        <v>609.66666666666663</v>
      </c>
      <c r="AD35" s="1">
        <f t="shared" ref="AD35:AF35" si="43">AVERAGE(AD32:AD34)</f>
        <v>314</v>
      </c>
      <c r="AE35" s="1">
        <f t="shared" si="43"/>
        <v>2017424725.3333333</v>
      </c>
      <c r="AF35" s="1">
        <f t="shared" si="43"/>
        <v>535437312</v>
      </c>
    </row>
    <row r="36" spans="2:32">
      <c r="Z36" t="s">
        <v>11</v>
      </c>
      <c r="AA36" s="1">
        <f>STDEVA(AA32:AA34)</f>
        <v>0.57735026918962573</v>
      </c>
      <c r="AB36" s="1">
        <f t="shared" ref="AB36:AF36" si="44">STDEVA(AB32:AB34)</f>
        <v>0</v>
      </c>
      <c r="AC36" s="1">
        <f t="shared" si="44"/>
        <v>0.57735026918962573</v>
      </c>
      <c r="AD36" s="1">
        <f t="shared" si="44"/>
        <v>1.7320508075688772</v>
      </c>
      <c r="AE36" s="1">
        <f t="shared" si="44"/>
        <v>9686330.1738524958</v>
      </c>
      <c r="AF36" s="1">
        <f t="shared" si="44"/>
        <v>203412933.65090242</v>
      </c>
    </row>
    <row r="37" spans="2:32">
      <c r="AA37" s="1"/>
      <c r="AB37" s="1"/>
      <c r="AC37" s="1"/>
      <c r="AD37" s="1"/>
      <c r="AE37" s="1"/>
      <c r="AF37" s="1"/>
    </row>
    <row r="40" spans="2:32">
      <c r="B40" t="s">
        <v>3</v>
      </c>
      <c r="C40" s="1"/>
      <c r="D40" s="1"/>
      <c r="E40" s="1"/>
      <c r="F40" s="1"/>
    </row>
    <row r="41" spans="2:32">
      <c r="C41" s="1" t="s">
        <v>4</v>
      </c>
      <c r="D41" s="1" t="s">
        <v>16</v>
      </c>
      <c r="E41" s="1" t="s">
        <v>17</v>
      </c>
      <c r="F41" s="1" t="s">
        <v>7</v>
      </c>
    </row>
    <row r="42" spans="2:32">
      <c r="B42" t="s">
        <v>15</v>
      </c>
      <c r="C42" s="1">
        <f>C34-D34-E34</f>
        <v>1</v>
      </c>
      <c r="D42" s="1">
        <f>D34</f>
        <v>0</v>
      </c>
      <c r="E42" s="1">
        <f>E34-F34</f>
        <v>288.66666666666663</v>
      </c>
      <c r="F42" s="1">
        <f>F34</f>
        <v>316</v>
      </c>
    </row>
    <row r="43" spans="2:32">
      <c r="B43" t="s">
        <v>14</v>
      </c>
      <c r="C43" s="1">
        <f>K34-L34-M34</f>
        <v>0.33333333333325754</v>
      </c>
      <c r="D43">
        <v>0</v>
      </c>
      <c r="E43" s="1">
        <f>M34-N34</f>
        <v>286</v>
      </c>
      <c r="F43" s="1">
        <f>N34</f>
        <v>806</v>
      </c>
    </row>
    <row r="44" spans="2:32">
      <c r="B44" t="s">
        <v>22</v>
      </c>
      <c r="C44" s="1">
        <f>S34-T34-U34</f>
        <v>0.33333333333348492</v>
      </c>
      <c r="D44">
        <v>0</v>
      </c>
      <c r="E44" s="1">
        <f>U34-V34</f>
        <v>289.99999999999989</v>
      </c>
      <c r="F44" s="1">
        <f>V34</f>
        <v>829.33333333333337</v>
      </c>
    </row>
    <row r="45" spans="2:32">
      <c r="B45" t="s">
        <v>21</v>
      </c>
      <c r="C45" s="1">
        <f>AA35-AC35</f>
        <v>0.66666666666674246</v>
      </c>
      <c r="D45">
        <v>0</v>
      </c>
      <c r="E45" s="1">
        <f>AC35-AD35</f>
        <v>295.66666666666663</v>
      </c>
      <c r="F45" s="1">
        <f>AD35</f>
        <v>314</v>
      </c>
    </row>
    <row r="46" spans="2:32">
      <c r="C46" s="1"/>
      <c r="E46" s="1"/>
      <c r="F46" s="1"/>
    </row>
    <row r="47" spans="2:32">
      <c r="C47" s="1"/>
      <c r="E47" s="1"/>
      <c r="F47" s="1"/>
    </row>
    <row r="48" spans="2:32">
      <c r="B48" t="s">
        <v>2</v>
      </c>
      <c r="C48" s="1"/>
      <c r="D48" s="1"/>
      <c r="E48" s="1"/>
      <c r="F48" s="1"/>
    </row>
    <row r="49" spans="2:6">
      <c r="C49" s="1" t="s">
        <v>4</v>
      </c>
      <c r="D49" s="1" t="s">
        <v>16</v>
      </c>
      <c r="E49" s="1" t="s">
        <v>17</v>
      </c>
      <c r="F49" s="1" t="s">
        <v>7</v>
      </c>
    </row>
    <row r="50" spans="2:6">
      <c r="B50" t="s">
        <v>15</v>
      </c>
      <c r="C50" s="1">
        <f>C26-D26-E26</f>
        <v>422554</v>
      </c>
      <c r="D50" s="1">
        <f>D26</f>
        <v>64234</v>
      </c>
      <c r="E50" s="1">
        <f>E26-F26</f>
        <v>21214</v>
      </c>
      <c r="F50" s="1">
        <f>F26</f>
        <v>2010.6666666666667</v>
      </c>
    </row>
    <row r="51" spans="2:6">
      <c r="B51" t="s">
        <v>14</v>
      </c>
      <c r="C51" s="1">
        <f>K26-L26</f>
        <v>343677.33333333331</v>
      </c>
      <c r="D51" s="1">
        <f>L26</f>
        <v>64491.666666666664</v>
      </c>
      <c r="E51" s="1">
        <v>0</v>
      </c>
      <c r="F51" s="1">
        <v>0</v>
      </c>
    </row>
    <row r="52" spans="2:6">
      <c r="B52" t="s">
        <v>22</v>
      </c>
      <c r="C52" s="1">
        <f>S26-T26-U26</f>
        <v>95902.666666666672</v>
      </c>
      <c r="D52" s="1">
        <f>T26</f>
        <v>6467</v>
      </c>
      <c r="E52" s="1">
        <f>U26-V26</f>
        <v>2081.6666666666665</v>
      </c>
      <c r="F52" s="1">
        <f>V26</f>
        <v>937.33333333333337</v>
      </c>
    </row>
    <row r="53" spans="2:6">
      <c r="B53" t="s">
        <v>21</v>
      </c>
      <c r="C53" s="1">
        <f>AA27-AB27-AC27</f>
        <v>105655.33333333333</v>
      </c>
      <c r="D53" s="1">
        <f>AB27</f>
        <v>6323.333333333333</v>
      </c>
      <c r="E53" s="1">
        <f>AC27-AD27</f>
        <v>2137.6666666666665</v>
      </c>
      <c r="F53" s="1">
        <f>AD27</f>
        <v>209</v>
      </c>
    </row>
    <row r="56" spans="2:6">
      <c r="B56" t="s">
        <v>20</v>
      </c>
      <c r="C56" s="1"/>
      <c r="D56" s="1"/>
      <c r="E56" s="1"/>
      <c r="F56" s="1"/>
    </row>
    <row r="57" spans="2:6">
      <c r="C57" s="1" t="s">
        <v>4</v>
      </c>
      <c r="D57" s="1" t="s">
        <v>16</v>
      </c>
      <c r="E57" s="1" t="s">
        <v>17</v>
      </c>
      <c r="F57" s="1" t="s">
        <v>7</v>
      </c>
    </row>
    <row r="58" spans="2:6">
      <c r="B58" t="s">
        <v>15</v>
      </c>
      <c r="C58" s="1">
        <f>C18-D18-E18</f>
        <v>165201.99999999997</v>
      </c>
      <c r="D58" s="1">
        <f>D18</f>
        <v>55497.333333333336</v>
      </c>
      <c r="E58" s="1">
        <f>E18-F18</f>
        <v>11062.666666666668</v>
      </c>
      <c r="F58" s="1">
        <f>F18</f>
        <v>1177.6666666666667</v>
      </c>
    </row>
    <row r="59" spans="2:6">
      <c r="B59" t="s">
        <v>14</v>
      </c>
      <c r="C59" s="1">
        <f>K18-L18-M18</f>
        <v>117653.33333333336</v>
      </c>
      <c r="D59" s="1">
        <f>L18</f>
        <v>53164.666666666664</v>
      </c>
      <c r="E59" s="1">
        <f>M18-N18</f>
        <v>8721.6666666666679</v>
      </c>
      <c r="F59" s="1">
        <f>N18</f>
        <v>3774.6666666666665</v>
      </c>
    </row>
    <row r="60" spans="2:6">
      <c r="B60" t="s">
        <v>22</v>
      </c>
      <c r="C60" s="1">
        <f>S18-T18-U18</f>
        <v>81476.333333333343</v>
      </c>
      <c r="D60" s="1">
        <f>T18</f>
        <v>9372.3333333333339</v>
      </c>
      <c r="E60" s="1">
        <f>U18-V18</f>
        <v>6165.3333333333339</v>
      </c>
      <c r="F60" s="1">
        <f>V18</f>
        <v>3301</v>
      </c>
    </row>
    <row r="61" spans="2:6">
      <c r="B61" t="s">
        <v>21</v>
      </c>
      <c r="C61" s="1">
        <f>AA19-AB19-AC19</f>
        <v>88816</v>
      </c>
      <c r="D61" s="1">
        <f>AB19</f>
        <v>9714</v>
      </c>
      <c r="E61" s="1">
        <f>AC19-AD19</f>
        <v>8520</v>
      </c>
      <c r="F61" s="1">
        <f>AD19</f>
        <v>864</v>
      </c>
    </row>
    <row r="64" spans="2:6">
      <c r="B64" t="s">
        <v>0</v>
      </c>
      <c r="C64" s="1"/>
      <c r="D64" s="1"/>
      <c r="E64" s="1"/>
      <c r="F64" s="1"/>
    </row>
    <row r="65" spans="2:6">
      <c r="C65" s="1" t="s">
        <v>4</v>
      </c>
      <c r="D65" s="1" t="s">
        <v>16</v>
      </c>
      <c r="E65" s="1" t="s">
        <v>17</v>
      </c>
      <c r="F65" s="1" t="s">
        <v>7</v>
      </c>
    </row>
    <row r="66" spans="2:6">
      <c r="B66" t="s">
        <v>15</v>
      </c>
      <c r="C66" s="1">
        <f>C10-D10-E10</f>
        <v>75358.666666666686</v>
      </c>
      <c r="D66" s="1">
        <f>D10</f>
        <v>73599.333333333328</v>
      </c>
      <c r="E66" s="1">
        <f>E10-F10</f>
        <v>9465.3333333333339</v>
      </c>
      <c r="F66" s="1">
        <f>F10</f>
        <v>1398</v>
      </c>
    </row>
    <row r="67" spans="2:6">
      <c r="B67" t="s">
        <v>14</v>
      </c>
      <c r="C67" s="1">
        <f>K10-L10-M10</f>
        <v>76064</v>
      </c>
      <c r="D67" s="1">
        <f>L10</f>
        <v>72150</v>
      </c>
      <c r="E67" s="1">
        <f>M10-N10</f>
        <v>9430</v>
      </c>
      <c r="F67" s="1">
        <f>N10</f>
        <v>4661</v>
      </c>
    </row>
    <row r="68" spans="2:6">
      <c r="B68" t="s">
        <v>22</v>
      </c>
      <c r="C68" s="1">
        <f>S10-T10-U10</f>
        <v>69324.333333333328</v>
      </c>
      <c r="D68" s="1">
        <f>T10</f>
        <v>14278.666666666666</v>
      </c>
      <c r="E68" s="1">
        <f>U10-V10</f>
        <v>6864.6666666666661</v>
      </c>
      <c r="F68" s="1">
        <f>V10</f>
        <v>5575</v>
      </c>
    </row>
    <row r="69" spans="2:6">
      <c r="B69" t="s">
        <v>21</v>
      </c>
      <c r="C69" s="1">
        <f>AA11-AB11-AC11</f>
        <v>68507.666666666657</v>
      </c>
      <c r="D69" s="1">
        <f>AB11</f>
        <v>13861.666666666666</v>
      </c>
      <c r="E69" s="1">
        <f>AC11-AD11</f>
        <v>8143.333333333333</v>
      </c>
      <c r="F69" s="1">
        <f>AD11</f>
        <v>1208.3333333333333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Farine Blanche</dc:creator>
  <cp:lastModifiedBy>Farine Blanche</cp:lastModifiedBy>
  <dcterms:created xsi:type="dcterms:W3CDTF">2018-06-15T05:28:00Z</dcterms:created>
  <dcterms:modified xsi:type="dcterms:W3CDTF">2018-06-16T08:40:44Z</dcterms:modified>
</cp:coreProperties>
</file>